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8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9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1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2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3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14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15.xml" ContentType="application/vnd.openxmlformats-officedocument.drawing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drawings/drawing16.xml" ContentType="application/vnd.openxmlformats-officedocument.drawing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drawings/drawing17.xml" ContentType="application/vnd.openxmlformats-officedocument.drawing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NT\Desktop\C-2 Analysis Complete-Clinton\C2-STN 52-WAVAMUNO ROAD\MCC\"/>
    </mc:Choice>
  </mc:AlternateContent>
  <xr:revisionPtr revIDLastSave="0" documentId="13_ncr:1_{92A279F1-BEE7-4B6C-A602-FA29ED8B1D3B}" xr6:coauthVersionLast="45" xr6:coauthVersionMax="45" xr10:uidLastSave="{00000000-0000-0000-0000-000000000000}"/>
  <bookViews>
    <workbookView xWindow="-120" yWindow="-120" windowWidth="20730" windowHeight="11160" tabRatio="914" firstSheet="12" activeTab="15" xr2:uid="{00000000-000D-0000-FFFF-FFFF00000000}"/>
  </bookViews>
  <sheets>
    <sheet name="23.09.19 Gaba -Munyonyo" sheetId="93" r:id="rId1"/>
    <sheet name="23.09.19 Munyonyo -Gaba" sheetId="94" r:id="rId2"/>
    <sheet name="24.09 Gaba-Munyonyo" sheetId="95" r:id="rId3"/>
    <sheet name="24.09 Munyonyo-Gaba" sheetId="96" r:id="rId4"/>
    <sheet name="25.09 Gaba-Munyonyo" sheetId="97" r:id="rId5"/>
    <sheet name="25.09 Munyonyo-Gaba" sheetId="98" r:id="rId6"/>
    <sheet name="26.09 Gaba-Munyonyo-24Hrs" sheetId="101" r:id="rId7"/>
    <sheet name="26.09 Munyonyo-Gaba-24Hrs" sheetId="109" r:id="rId8"/>
    <sheet name="27.09 Gaba-Munyonyo" sheetId="99" r:id="rId9"/>
    <sheet name="27.09 Munyonyo-Gaba" sheetId="100" r:id="rId10"/>
    <sheet name="28.09 Gaba-Munyonyo-24h" sheetId="105" r:id="rId11"/>
    <sheet name="28.09 Muynyonyo-Gaba-24h" sheetId="110" r:id="rId12"/>
    <sheet name="29.09 Gaba-Munyonyo" sheetId="103" r:id="rId13"/>
    <sheet name="29.09 Munyonyo-Gaba" sheetId="104" r:id="rId14"/>
    <sheet name="Avg Week Gaba-Munyonyo" sheetId="107" r:id="rId15"/>
    <sheet name="Avg Week Munyonyo-Gaba" sheetId="108" r:id="rId16"/>
    <sheet name="Avg Week Gaba-Munyonyo-2Dir" sheetId="111" r:id="rId17"/>
  </sheets>
  <externalReferences>
    <externalReference r:id="rId18"/>
    <externalReference r:id="rId19"/>
  </externalReferences>
  <definedNames>
    <definedName name="_xlnm.Print_Area" localSheetId="0">'23.09.19 Gaba -Munyonyo'!$A$1:$AF$60</definedName>
    <definedName name="_xlnm.Print_Area" localSheetId="1">'23.09.19 Munyonyo -Gaba'!$A$1:$AF$60</definedName>
    <definedName name="_xlnm.Print_Area" localSheetId="2">'24.09 Gaba-Munyonyo'!$A$1:$AF$60</definedName>
    <definedName name="_xlnm.Print_Area" localSheetId="3">'24.09 Munyonyo-Gaba'!$A$1:$AF$60</definedName>
    <definedName name="_xlnm.Print_Area" localSheetId="4">'25.09 Gaba-Munyonyo'!$A$1:$AF$60</definedName>
    <definedName name="_xlnm.Print_Area" localSheetId="5">'25.09 Munyonyo-Gaba'!$A$1:$AF$60</definedName>
    <definedName name="_xlnm.Print_Area" localSheetId="6">'26.09 Gaba-Munyonyo-24Hrs'!$A$1:$AF$108</definedName>
    <definedName name="_xlnm.Print_Area" localSheetId="7">'26.09 Munyonyo-Gaba-24Hrs'!$A$1:$AF$108</definedName>
    <definedName name="_xlnm.Print_Area" localSheetId="8">'27.09 Gaba-Munyonyo'!$A$1:$AF$60</definedName>
    <definedName name="_xlnm.Print_Area" localSheetId="9">'27.09 Munyonyo-Gaba'!$A$1:$AF$60</definedName>
    <definedName name="_xlnm.Print_Area" localSheetId="10">'28.09 Gaba-Munyonyo-24h'!$A$1:$AF$108</definedName>
    <definedName name="_xlnm.Print_Area" localSheetId="11">'28.09 Muynyonyo-Gaba-24h'!$A$1:$AF$108</definedName>
    <definedName name="_xlnm.Print_Area" localSheetId="12">'29.09 Gaba-Munyonyo'!$A$1:$AF$60</definedName>
    <definedName name="_xlnm.Print_Area" localSheetId="13">'29.09 Munyonyo-Gaba'!$A$1:$AF$60</definedName>
    <definedName name="_xlnm.Print_Area" localSheetId="14">'Avg Week Gaba-Munyonyo'!$A$1:$AF$108</definedName>
    <definedName name="_xlnm.Print_Area" localSheetId="16">'Avg Week Gaba-Munyonyo-2Dir'!$A$1:$AF$108</definedName>
    <definedName name="_xlnm.Print_Area" localSheetId="15">'Avg Week Munyonyo-Gaba'!$A$1:$AF$108</definedName>
    <definedName name="_xlnm.Print_Titles" localSheetId="0">'23.09.19 Gaba -Munyonyo'!$1:$8</definedName>
    <definedName name="_xlnm.Print_Titles" localSheetId="1">'23.09.19 Munyonyo -Gaba'!$1:$8</definedName>
    <definedName name="_xlnm.Print_Titles" localSheetId="2">'24.09 Gaba-Munyonyo'!$1:$8</definedName>
    <definedName name="_xlnm.Print_Titles" localSheetId="3">'24.09 Munyonyo-Gaba'!$1:$8</definedName>
    <definedName name="_xlnm.Print_Titles" localSheetId="4">'25.09 Gaba-Munyonyo'!$1:$8</definedName>
    <definedName name="_xlnm.Print_Titles" localSheetId="5">'25.09 Munyonyo-Gaba'!$1:$8</definedName>
    <definedName name="_xlnm.Print_Titles" localSheetId="6">'26.09 Gaba-Munyonyo-24Hrs'!$1:$8</definedName>
    <definedName name="_xlnm.Print_Titles" localSheetId="7">'26.09 Munyonyo-Gaba-24Hrs'!$1:$8</definedName>
    <definedName name="_xlnm.Print_Titles" localSheetId="8">'27.09 Gaba-Munyonyo'!$1:$8</definedName>
    <definedName name="_xlnm.Print_Titles" localSheetId="9">'27.09 Munyonyo-Gaba'!$1:$8</definedName>
    <definedName name="_xlnm.Print_Titles" localSheetId="10">'28.09 Gaba-Munyonyo-24h'!$1:$8</definedName>
    <definedName name="_xlnm.Print_Titles" localSheetId="11">'28.09 Muynyonyo-Gaba-24h'!$1:$8</definedName>
    <definedName name="_xlnm.Print_Titles" localSheetId="12">'29.09 Gaba-Munyonyo'!$1:$8</definedName>
    <definedName name="_xlnm.Print_Titles" localSheetId="13">'29.09 Munyonyo-Gaba'!$1:$8</definedName>
    <definedName name="_xlnm.Print_Titles" localSheetId="14">'Avg Week Gaba-Munyonyo'!$1:$8</definedName>
    <definedName name="_xlnm.Print_Titles" localSheetId="16">'Avg Week Gaba-Munyonyo-2Dir'!$1:$8</definedName>
    <definedName name="_xlnm.Print_Titles" localSheetId="15">'Avg Week Munyonyo-Gaba'!$1:$8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32" i="107" l="1"/>
  <c r="AE37" i="107"/>
  <c r="W37" i="107"/>
  <c r="AF33" i="107"/>
  <c r="AE33" i="107"/>
  <c r="AD33" i="107"/>
  <c r="AC33" i="107"/>
  <c r="AB33" i="107"/>
  <c r="AA33" i="107"/>
  <c r="Z33" i="107"/>
  <c r="Y33" i="107"/>
  <c r="X33" i="107"/>
  <c r="W33" i="107"/>
  <c r="V33" i="107"/>
  <c r="U33" i="107"/>
  <c r="T33" i="107"/>
  <c r="S33" i="107"/>
  <c r="AF32" i="107"/>
  <c r="AE32" i="107"/>
  <c r="AD32" i="107"/>
  <c r="AC32" i="107"/>
  <c r="AB32" i="107"/>
  <c r="AA32" i="107"/>
  <c r="Z32" i="107"/>
  <c r="Y32" i="107"/>
  <c r="X32" i="107"/>
  <c r="W32" i="107"/>
  <c r="V32" i="107"/>
  <c r="U32" i="107"/>
  <c r="S32" i="107"/>
  <c r="AF31" i="107"/>
  <c r="AE31" i="107"/>
  <c r="AD31" i="107"/>
  <c r="AC31" i="107"/>
  <c r="AB31" i="107"/>
  <c r="AA31" i="107"/>
  <c r="Z31" i="107"/>
  <c r="Y31" i="107"/>
  <c r="X31" i="107"/>
  <c r="W31" i="107"/>
  <c r="V31" i="107"/>
  <c r="U31" i="107"/>
  <c r="T31" i="107"/>
  <c r="S31" i="107"/>
  <c r="AF30" i="107"/>
  <c r="AE30" i="107"/>
  <c r="AD30" i="107"/>
  <c r="AC30" i="107"/>
  <c r="AB30" i="107"/>
  <c r="AA30" i="107"/>
  <c r="Z30" i="107"/>
  <c r="Y30" i="107"/>
  <c r="X30" i="107"/>
  <c r="W30" i="107"/>
  <c r="V30" i="107"/>
  <c r="U30" i="107"/>
  <c r="T30" i="107"/>
  <c r="S30" i="107"/>
  <c r="AF29" i="107"/>
  <c r="AE29" i="107"/>
  <c r="AD29" i="107"/>
  <c r="AC29" i="107"/>
  <c r="AB29" i="107"/>
  <c r="AA29" i="107"/>
  <c r="Z29" i="107"/>
  <c r="Y29" i="107"/>
  <c r="X29" i="107"/>
  <c r="W29" i="107"/>
  <c r="V29" i="107"/>
  <c r="U29" i="107"/>
  <c r="T29" i="107"/>
  <c r="S29" i="107"/>
  <c r="AF28" i="107"/>
  <c r="AE28" i="107"/>
  <c r="AD28" i="107"/>
  <c r="AC28" i="107"/>
  <c r="AB28" i="107"/>
  <c r="AA28" i="107"/>
  <c r="Z28" i="107"/>
  <c r="Y28" i="107"/>
  <c r="X28" i="107"/>
  <c r="W28" i="107"/>
  <c r="V28" i="107"/>
  <c r="U28" i="107"/>
  <c r="T28" i="107"/>
  <c r="S28" i="107"/>
  <c r="AF27" i="107"/>
  <c r="AE27" i="107"/>
  <c r="AD27" i="107"/>
  <c r="AC27" i="107"/>
  <c r="AB27" i="107"/>
  <c r="AA27" i="107"/>
  <c r="Z27" i="107"/>
  <c r="Y27" i="107"/>
  <c r="X27" i="107"/>
  <c r="W27" i="107"/>
  <c r="V27" i="107"/>
  <c r="U27" i="107"/>
  <c r="T27" i="107"/>
  <c r="S27" i="107"/>
  <c r="AF26" i="107"/>
  <c r="AE26" i="107"/>
  <c r="AD26" i="107"/>
  <c r="AC26" i="107"/>
  <c r="AB26" i="107"/>
  <c r="AA26" i="107"/>
  <c r="Z26" i="107"/>
  <c r="Y26" i="107"/>
  <c r="X26" i="107"/>
  <c r="W26" i="107"/>
  <c r="V26" i="107"/>
  <c r="U26" i="107"/>
  <c r="T26" i="107"/>
  <c r="S26" i="107"/>
  <c r="AF25" i="107"/>
  <c r="AE25" i="107"/>
  <c r="AD25" i="107"/>
  <c r="AC25" i="107"/>
  <c r="AB25" i="107"/>
  <c r="AA25" i="107"/>
  <c r="Z25" i="107"/>
  <c r="Y25" i="107"/>
  <c r="X25" i="107"/>
  <c r="W25" i="107"/>
  <c r="V25" i="107"/>
  <c r="U25" i="107"/>
  <c r="T25" i="107"/>
  <c r="S25" i="107"/>
  <c r="AF24" i="107"/>
  <c r="AE24" i="107"/>
  <c r="AD24" i="107"/>
  <c r="AC24" i="107"/>
  <c r="AB24" i="107"/>
  <c r="AA24" i="107"/>
  <c r="Z24" i="107"/>
  <c r="Y24" i="107"/>
  <c r="X24" i="107"/>
  <c r="W24" i="107"/>
  <c r="V24" i="107"/>
  <c r="U24" i="107"/>
  <c r="T24" i="107"/>
  <c r="S24" i="107"/>
  <c r="AF23" i="107"/>
  <c r="AE23" i="107"/>
  <c r="AD23" i="107"/>
  <c r="AC23" i="107"/>
  <c r="AB23" i="107"/>
  <c r="AA23" i="107"/>
  <c r="Z23" i="107"/>
  <c r="Y23" i="107"/>
  <c r="X23" i="107"/>
  <c r="W23" i="107"/>
  <c r="V23" i="107"/>
  <c r="U23" i="107"/>
  <c r="T23" i="107"/>
  <c r="S23" i="107"/>
  <c r="AF22" i="107"/>
  <c r="AE22" i="107"/>
  <c r="AD22" i="107"/>
  <c r="AC22" i="107"/>
  <c r="AB22" i="107"/>
  <c r="AA22" i="107"/>
  <c r="Z22" i="107"/>
  <c r="Y22" i="107"/>
  <c r="X22" i="107"/>
  <c r="W22" i="107"/>
  <c r="V22" i="107"/>
  <c r="U22" i="107"/>
  <c r="T22" i="107"/>
  <c r="S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D20" i="107"/>
  <c r="AC20" i="107"/>
  <c r="AC36" i="107" s="1"/>
  <c r="AB20" i="107"/>
  <c r="AA20" i="107"/>
  <c r="Z20" i="107"/>
  <c r="Y20" i="107"/>
  <c r="X20" i="107"/>
  <c r="W20" i="107"/>
  <c r="V20" i="107"/>
  <c r="U20" i="107"/>
  <c r="U36" i="107" s="1"/>
  <c r="T20" i="107"/>
  <c r="S20" i="107"/>
  <c r="AF19" i="107"/>
  <c r="AF39" i="107" s="1"/>
  <c r="AE19" i="107"/>
  <c r="AE39" i="107" s="1"/>
  <c r="AD19" i="107"/>
  <c r="AD39" i="107" s="1"/>
  <c r="AC19" i="107"/>
  <c r="AC39" i="107" s="1"/>
  <c r="AB19" i="107"/>
  <c r="AB36" i="107" s="1"/>
  <c r="AA19" i="107"/>
  <c r="AA36" i="107" s="1"/>
  <c r="Z19" i="107"/>
  <c r="Z39" i="107" s="1"/>
  <c r="Y19" i="107"/>
  <c r="Y39" i="107" s="1"/>
  <c r="X19" i="107"/>
  <c r="X39" i="107" s="1"/>
  <c r="W19" i="107"/>
  <c r="W39" i="107" s="1"/>
  <c r="V19" i="107"/>
  <c r="V39" i="107" s="1"/>
  <c r="U19" i="107"/>
  <c r="U39" i="107" s="1"/>
  <c r="T19" i="107"/>
  <c r="T36" i="107" s="1"/>
  <c r="S19" i="107"/>
  <c r="S36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B15" i="107"/>
  <c r="AA15" i="107"/>
  <c r="AA35" i="107" s="1"/>
  <c r="Z15" i="107"/>
  <c r="Y15" i="107"/>
  <c r="X15" i="107"/>
  <c r="W15" i="107"/>
  <c r="V15" i="107"/>
  <c r="U15" i="107"/>
  <c r="T15" i="107"/>
  <c r="S15" i="107"/>
  <c r="S35" i="107" s="1"/>
  <c r="AF14" i="107"/>
  <c r="AE14" i="107"/>
  <c r="AD14" i="107"/>
  <c r="AC14" i="107"/>
  <c r="AB14" i="107"/>
  <c r="AA14" i="107"/>
  <c r="Z14" i="107"/>
  <c r="Y14" i="107"/>
  <c r="Y38" i="107" s="1"/>
  <c r="X14" i="107"/>
  <c r="W14" i="107"/>
  <c r="V14" i="107"/>
  <c r="U14" i="107"/>
  <c r="T14" i="107"/>
  <c r="S14" i="107"/>
  <c r="AF13" i="107"/>
  <c r="AF38" i="107" s="1"/>
  <c r="AE13" i="107"/>
  <c r="AE38" i="107" s="1"/>
  <c r="AD13" i="107"/>
  <c r="AD38" i="107" s="1"/>
  <c r="AC13" i="107"/>
  <c r="AC38" i="107" s="1"/>
  <c r="AB13" i="107"/>
  <c r="AB38" i="107" s="1"/>
  <c r="AA13" i="107"/>
  <c r="AA38" i="107" s="1"/>
  <c r="Z13" i="107"/>
  <c r="Z35" i="107" s="1"/>
  <c r="Y13" i="107"/>
  <c r="Y35" i="107" s="1"/>
  <c r="X13" i="107"/>
  <c r="X38" i="107" s="1"/>
  <c r="W13" i="107"/>
  <c r="W38" i="107" s="1"/>
  <c r="V13" i="107"/>
  <c r="V38" i="107" s="1"/>
  <c r="U13" i="107"/>
  <c r="U38" i="107" s="1"/>
  <c r="T13" i="107"/>
  <c r="T38" i="107" s="1"/>
  <c r="S13" i="107"/>
  <c r="S38" i="107" s="1"/>
  <c r="AF12" i="107"/>
  <c r="AE12" i="107"/>
  <c r="AD12" i="107"/>
  <c r="AC12" i="107"/>
  <c r="AC40" i="107" s="1"/>
  <c r="AB12" i="107"/>
  <c r="AA12" i="107"/>
  <c r="Z12" i="107"/>
  <c r="Y12" i="107"/>
  <c r="X12" i="107"/>
  <c r="W12" i="107"/>
  <c r="V12" i="107"/>
  <c r="U12" i="107"/>
  <c r="U40" i="107" s="1"/>
  <c r="T12" i="107"/>
  <c r="S12" i="107"/>
  <c r="AF11" i="107"/>
  <c r="AE11" i="107"/>
  <c r="AD11" i="107"/>
  <c r="AC11" i="107"/>
  <c r="AB11" i="107"/>
  <c r="AA11" i="107"/>
  <c r="Z11" i="107"/>
  <c r="Y11" i="107"/>
  <c r="X11" i="107"/>
  <c r="W11" i="107"/>
  <c r="V11" i="107"/>
  <c r="U11" i="107"/>
  <c r="T11" i="107"/>
  <c r="S11" i="107"/>
  <c r="AF10" i="107"/>
  <c r="AF34" i="107" s="1"/>
  <c r="AE10" i="107"/>
  <c r="AE34" i="107" s="1"/>
  <c r="AD10" i="107"/>
  <c r="AD41" i="107" s="1"/>
  <c r="AC10" i="107"/>
  <c r="AC41" i="107" s="1"/>
  <c r="AC42" i="107" s="1"/>
  <c r="AB10" i="107"/>
  <c r="AB40" i="107" s="1"/>
  <c r="AA10" i="107"/>
  <c r="AA40" i="107" s="1"/>
  <c r="Z10" i="107"/>
  <c r="Z40" i="107" s="1"/>
  <c r="Y10" i="107"/>
  <c r="Y34" i="107" s="1"/>
  <c r="X10" i="107"/>
  <c r="X34" i="107" s="1"/>
  <c r="W10" i="107"/>
  <c r="W34" i="107" s="1"/>
  <c r="V10" i="107"/>
  <c r="V41" i="107" s="1"/>
  <c r="U10" i="107"/>
  <c r="U41" i="107" s="1"/>
  <c r="U42" i="107" s="1"/>
  <c r="T10" i="107"/>
  <c r="T40" i="107" s="1"/>
  <c r="S10" i="107"/>
  <c r="S40" i="107" s="1"/>
  <c r="AE37" i="108"/>
  <c r="W37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AF31" i="108"/>
  <c r="AE31" i="108"/>
  <c r="AD31" i="108"/>
  <c r="AC31" i="108"/>
  <c r="AB31" i="108"/>
  <c r="AA31" i="108"/>
  <c r="Z31" i="108"/>
  <c r="Y31" i="108"/>
  <c r="X31" i="108"/>
  <c r="W31" i="108"/>
  <c r="V31" i="108"/>
  <c r="U31" i="108"/>
  <c r="T31" i="108"/>
  <c r="S31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C20" i="108"/>
  <c r="AC36" i="108" s="1"/>
  <c r="AB20" i="108"/>
  <c r="AA20" i="108"/>
  <c r="Z20" i="108"/>
  <c r="Y20" i="108"/>
  <c r="X20" i="108"/>
  <c r="W20" i="108"/>
  <c r="V20" i="108"/>
  <c r="U20" i="108"/>
  <c r="U36" i="108" s="1"/>
  <c r="T20" i="108"/>
  <c r="S20" i="108"/>
  <c r="AF19" i="108"/>
  <c r="AF39" i="108" s="1"/>
  <c r="AE19" i="108"/>
  <c r="AE39" i="108" s="1"/>
  <c r="AD19" i="108"/>
  <c r="AD39" i="108" s="1"/>
  <c r="AC19" i="108"/>
  <c r="AC39" i="108" s="1"/>
  <c r="AB19" i="108"/>
  <c r="AB36" i="108" s="1"/>
  <c r="AA19" i="108"/>
  <c r="AA39" i="108" s="1"/>
  <c r="Z19" i="108"/>
  <c r="Z39" i="108" s="1"/>
  <c r="Y19" i="108"/>
  <c r="Y39" i="108" s="1"/>
  <c r="X19" i="108"/>
  <c r="X39" i="108" s="1"/>
  <c r="W19" i="108"/>
  <c r="W39" i="108" s="1"/>
  <c r="V19" i="108"/>
  <c r="V39" i="108" s="1"/>
  <c r="U19" i="108"/>
  <c r="U39" i="108" s="1"/>
  <c r="T19" i="108"/>
  <c r="T36" i="108" s="1"/>
  <c r="S19" i="108"/>
  <c r="S36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A15" i="108"/>
  <c r="AA35" i="108" s="1"/>
  <c r="Z15" i="108"/>
  <c r="Y15" i="108"/>
  <c r="X15" i="108"/>
  <c r="W15" i="108"/>
  <c r="V15" i="108"/>
  <c r="U15" i="108"/>
  <c r="T15" i="108"/>
  <c r="S15" i="108"/>
  <c r="S35" i="108" s="1"/>
  <c r="AF14" i="108"/>
  <c r="AE14" i="108"/>
  <c r="AD14" i="108"/>
  <c r="AC14" i="108"/>
  <c r="AB14" i="108"/>
  <c r="AA14" i="108"/>
  <c r="Z14" i="108"/>
  <c r="Y14" i="108"/>
  <c r="Y38" i="108" s="1"/>
  <c r="X14" i="108"/>
  <c r="W14" i="108"/>
  <c r="V14" i="108"/>
  <c r="U14" i="108"/>
  <c r="T14" i="108"/>
  <c r="S14" i="108"/>
  <c r="AF13" i="108"/>
  <c r="AF38" i="108" s="1"/>
  <c r="AE13" i="108"/>
  <c r="AE38" i="108" s="1"/>
  <c r="AD13" i="108"/>
  <c r="AD38" i="108" s="1"/>
  <c r="AC13" i="108"/>
  <c r="AC38" i="108" s="1"/>
  <c r="AB13" i="108"/>
  <c r="AB38" i="108" s="1"/>
  <c r="AA13" i="108"/>
  <c r="AA38" i="108" s="1"/>
  <c r="Z13" i="108"/>
  <c r="Z35" i="108" s="1"/>
  <c r="Y13" i="108"/>
  <c r="Y35" i="108" s="1"/>
  <c r="X13" i="108"/>
  <c r="X38" i="108" s="1"/>
  <c r="W13" i="108"/>
  <c r="W38" i="108" s="1"/>
  <c r="V13" i="108"/>
  <c r="V38" i="108" s="1"/>
  <c r="U13" i="108"/>
  <c r="U38" i="108" s="1"/>
  <c r="T13" i="108"/>
  <c r="T38" i="108" s="1"/>
  <c r="S13" i="108"/>
  <c r="S38" i="108" s="1"/>
  <c r="AF12" i="108"/>
  <c r="AE12" i="108"/>
  <c r="AD12" i="108"/>
  <c r="AC12" i="108"/>
  <c r="AC40" i="108" s="1"/>
  <c r="AB12" i="108"/>
  <c r="AA12" i="108"/>
  <c r="Z12" i="108"/>
  <c r="Y12" i="108"/>
  <c r="X12" i="108"/>
  <c r="W12" i="108"/>
  <c r="V12" i="108"/>
  <c r="U12" i="108"/>
  <c r="U40" i="108" s="1"/>
  <c r="T12" i="108"/>
  <c r="S12" i="108"/>
  <c r="AF11" i="108"/>
  <c r="AE11" i="108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AF10" i="108"/>
  <c r="AF34" i="108" s="1"/>
  <c r="AE10" i="108"/>
  <c r="AE34" i="108" s="1"/>
  <c r="AD10" i="108"/>
  <c r="AD41" i="108" s="1"/>
  <c r="AC10" i="108"/>
  <c r="AC41" i="108" s="1"/>
  <c r="AC42" i="108" s="1"/>
  <c r="AB10" i="108"/>
  <c r="AB40" i="108" s="1"/>
  <c r="AA10" i="108"/>
  <c r="AA40" i="108" s="1"/>
  <c r="Z10" i="108"/>
  <c r="Z40" i="108" s="1"/>
  <c r="Y10" i="108"/>
  <c r="Y34" i="108" s="1"/>
  <c r="X10" i="108"/>
  <c r="X34" i="108" s="1"/>
  <c r="W10" i="108"/>
  <c r="W34" i="108" s="1"/>
  <c r="V10" i="108"/>
  <c r="V41" i="108" s="1"/>
  <c r="U10" i="108"/>
  <c r="U41" i="108" s="1"/>
  <c r="U42" i="108" s="1"/>
  <c r="T10" i="108"/>
  <c r="T40" i="108" s="1"/>
  <c r="S10" i="108"/>
  <c r="S40" i="108" s="1"/>
  <c r="AB37" i="111"/>
  <c r="T37" i="111"/>
  <c r="AF33" i="111"/>
  <c r="AE33" i="111"/>
  <c r="AD33" i="111"/>
  <c r="AC33" i="111"/>
  <c r="AB33" i="111"/>
  <c r="AA33" i="111"/>
  <c r="Z33" i="111"/>
  <c r="Y33" i="111"/>
  <c r="X33" i="111"/>
  <c r="W33" i="111"/>
  <c r="V33" i="111"/>
  <c r="U33" i="111"/>
  <c r="T33" i="111"/>
  <c r="S33" i="111"/>
  <c r="AF32" i="111"/>
  <c r="AE32" i="111"/>
  <c r="AD32" i="111"/>
  <c r="AC32" i="111"/>
  <c r="AB32" i="111"/>
  <c r="AA32" i="111"/>
  <c r="Z32" i="111"/>
  <c r="Y32" i="111"/>
  <c r="X32" i="111"/>
  <c r="W32" i="111"/>
  <c r="V32" i="111"/>
  <c r="U32" i="111"/>
  <c r="T32" i="111"/>
  <c r="S32" i="111"/>
  <c r="AF31" i="111"/>
  <c r="AE31" i="111"/>
  <c r="AD31" i="111"/>
  <c r="AC31" i="111"/>
  <c r="AB31" i="111"/>
  <c r="AA31" i="111"/>
  <c r="Z31" i="111"/>
  <c r="Y31" i="111"/>
  <c r="X31" i="111"/>
  <c r="W31" i="111"/>
  <c r="V31" i="111"/>
  <c r="U31" i="111"/>
  <c r="T31" i="111"/>
  <c r="S31" i="111"/>
  <c r="AF30" i="111"/>
  <c r="AE30" i="111"/>
  <c r="AD30" i="111"/>
  <c r="AC30" i="111"/>
  <c r="AB30" i="111"/>
  <c r="AA30" i="111"/>
  <c r="Z30" i="111"/>
  <c r="Y30" i="111"/>
  <c r="X30" i="111"/>
  <c r="W30" i="111"/>
  <c r="V30" i="111"/>
  <c r="U30" i="111"/>
  <c r="T30" i="111"/>
  <c r="S30" i="111"/>
  <c r="AF29" i="111"/>
  <c r="AE29" i="111"/>
  <c r="AD29" i="111"/>
  <c r="AC29" i="111"/>
  <c r="AB29" i="111"/>
  <c r="AA29" i="111"/>
  <c r="Z29" i="111"/>
  <c r="Y29" i="111"/>
  <c r="X29" i="111"/>
  <c r="W29" i="111"/>
  <c r="V29" i="111"/>
  <c r="U29" i="111"/>
  <c r="T29" i="111"/>
  <c r="S29" i="111"/>
  <c r="AF28" i="111"/>
  <c r="AE28" i="111"/>
  <c r="AD28" i="111"/>
  <c r="AC28" i="111"/>
  <c r="AB28" i="111"/>
  <c r="AA28" i="111"/>
  <c r="Z28" i="111"/>
  <c r="Y28" i="111"/>
  <c r="X28" i="111"/>
  <c r="W28" i="111"/>
  <c r="V28" i="111"/>
  <c r="U28" i="111"/>
  <c r="T28" i="111"/>
  <c r="S28" i="111"/>
  <c r="AF27" i="111"/>
  <c r="AE27" i="111"/>
  <c r="AD27" i="111"/>
  <c r="AC27" i="111"/>
  <c r="AB27" i="111"/>
  <c r="AA27" i="111"/>
  <c r="Z27" i="111"/>
  <c r="Y27" i="111"/>
  <c r="X27" i="111"/>
  <c r="W27" i="111"/>
  <c r="V27" i="111"/>
  <c r="U27" i="111"/>
  <c r="T27" i="111"/>
  <c r="S27" i="111"/>
  <c r="AF26" i="111"/>
  <c r="AE26" i="111"/>
  <c r="AD26" i="111"/>
  <c r="AC26" i="111"/>
  <c r="AB26" i="111"/>
  <c r="AA26" i="111"/>
  <c r="Z26" i="111"/>
  <c r="Y26" i="111"/>
  <c r="X26" i="111"/>
  <c r="W26" i="111"/>
  <c r="V26" i="111"/>
  <c r="U26" i="111"/>
  <c r="T26" i="111"/>
  <c r="S26" i="111"/>
  <c r="AF25" i="111"/>
  <c r="AE25" i="111"/>
  <c r="AD25" i="111"/>
  <c r="AC25" i="111"/>
  <c r="AB25" i="111"/>
  <c r="AA25" i="111"/>
  <c r="Z25" i="111"/>
  <c r="Y25" i="111"/>
  <c r="X25" i="111"/>
  <c r="W25" i="111"/>
  <c r="V25" i="111"/>
  <c r="U25" i="111"/>
  <c r="T25" i="111"/>
  <c r="S25" i="111"/>
  <c r="AF24" i="111"/>
  <c r="AE24" i="111"/>
  <c r="AD24" i="111"/>
  <c r="AC24" i="111"/>
  <c r="AB24" i="111"/>
  <c r="AA24" i="111"/>
  <c r="Z24" i="111"/>
  <c r="Y24" i="111"/>
  <c r="X24" i="111"/>
  <c r="W24" i="111"/>
  <c r="V24" i="111"/>
  <c r="U24" i="111"/>
  <c r="T24" i="111"/>
  <c r="S24" i="111"/>
  <c r="AF23" i="111"/>
  <c r="AE23" i="111"/>
  <c r="AD23" i="111"/>
  <c r="AC23" i="111"/>
  <c r="AB23" i="111"/>
  <c r="AA23" i="111"/>
  <c r="Z23" i="111"/>
  <c r="Y23" i="111"/>
  <c r="X23" i="111"/>
  <c r="W23" i="111"/>
  <c r="V23" i="111"/>
  <c r="U23" i="111"/>
  <c r="T23" i="111"/>
  <c r="S23" i="111"/>
  <c r="AF22" i="111"/>
  <c r="AE22" i="111"/>
  <c r="AD22" i="111"/>
  <c r="AC22" i="111"/>
  <c r="AB22" i="111"/>
  <c r="AA22" i="111"/>
  <c r="Z22" i="111"/>
  <c r="Y22" i="111"/>
  <c r="X22" i="111"/>
  <c r="W22" i="111"/>
  <c r="V22" i="111"/>
  <c r="U22" i="111"/>
  <c r="T22" i="111"/>
  <c r="S22" i="111"/>
  <c r="AF21" i="111"/>
  <c r="AE21" i="111"/>
  <c r="AD21" i="111"/>
  <c r="AC21" i="111"/>
  <c r="AB21" i="111"/>
  <c r="AA21" i="111"/>
  <c r="Z21" i="111"/>
  <c r="Y21" i="111"/>
  <c r="X21" i="111"/>
  <c r="W21" i="111"/>
  <c r="V21" i="111"/>
  <c r="U21" i="111"/>
  <c r="T21" i="111"/>
  <c r="S21" i="111"/>
  <c r="AF20" i="111"/>
  <c r="AE20" i="111"/>
  <c r="AD20" i="111"/>
  <c r="AC20" i="111"/>
  <c r="AB20" i="111"/>
  <c r="AA20" i="111"/>
  <c r="Z20" i="111"/>
  <c r="Z36" i="111" s="1"/>
  <c r="Y20" i="111"/>
  <c r="X20" i="111"/>
  <c r="W20" i="111"/>
  <c r="V20" i="111"/>
  <c r="U20" i="111"/>
  <c r="T20" i="111"/>
  <c r="S20" i="111"/>
  <c r="AF19" i="111"/>
  <c r="AF39" i="111" s="1"/>
  <c r="AE19" i="111"/>
  <c r="AE39" i="111" s="1"/>
  <c r="AD19" i="111"/>
  <c r="AD39" i="111" s="1"/>
  <c r="AC19" i="111"/>
  <c r="AC39" i="111" s="1"/>
  <c r="AB19" i="111"/>
  <c r="AB36" i="111" s="1"/>
  <c r="AA19" i="111"/>
  <c r="AA36" i="111" s="1"/>
  <c r="Z19" i="111"/>
  <c r="Z39" i="111" s="1"/>
  <c r="Y19" i="111"/>
  <c r="Y39" i="111" s="1"/>
  <c r="X19" i="111"/>
  <c r="X36" i="111" s="1"/>
  <c r="W19" i="111"/>
  <c r="W39" i="111" s="1"/>
  <c r="V19" i="111"/>
  <c r="V39" i="111" s="1"/>
  <c r="U19" i="111"/>
  <c r="U39" i="111" s="1"/>
  <c r="T19" i="111"/>
  <c r="T36" i="111" s="1"/>
  <c r="S19" i="111"/>
  <c r="S36" i="111" s="1"/>
  <c r="AF18" i="111"/>
  <c r="AE18" i="111"/>
  <c r="AD18" i="111"/>
  <c r="AC18" i="111"/>
  <c r="AB18" i="111"/>
  <c r="AA18" i="111"/>
  <c r="Z18" i="111"/>
  <c r="Y18" i="111"/>
  <c r="X18" i="111"/>
  <c r="W18" i="111"/>
  <c r="V18" i="111"/>
  <c r="U18" i="111"/>
  <c r="T18" i="111"/>
  <c r="S18" i="111"/>
  <c r="AF17" i="111"/>
  <c r="AE17" i="111"/>
  <c r="AD17" i="111"/>
  <c r="AC17" i="111"/>
  <c r="AB17" i="111"/>
  <c r="AA17" i="111"/>
  <c r="Z17" i="111"/>
  <c r="Y17" i="111"/>
  <c r="X17" i="111"/>
  <c r="W17" i="111"/>
  <c r="V17" i="111"/>
  <c r="U17" i="111"/>
  <c r="T17" i="111"/>
  <c r="S17" i="111"/>
  <c r="AF16" i="111"/>
  <c r="AE16" i="111"/>
  <c r="AD16" i="111"/>
  <c r="AC16" i="111"/>
  <c r="AB16" i="111"/>
  <c r="AA16" i="111"/>
  <c r="Z16" i="111"/>
  <c r="Y16" i="111"/>
  <c r="X16" i="111"/>
  <c r="W16" i="111"/>
  <c r="V16" i="111"/>
  <c r="U16" i="111"/>
  <c r="T16" i="111"/>
  <c r="S16" i="111"/>
  <c r="AF15" i="111"/>
  <c r="AF35" i="111" s="1"/>
  <c r="AE15" i="111"/>
  <c r="AD15" i="111"/>
  <c r="AC15" i="111"/>
  <c r="AB15" i="111"/>
  <c r="AA15" i="111"/>
  <c r="Z15" i="111"/>
  <c r="Y15" i="111"/>
  <c r="X15" i="111"/>
  <c r="X35" i="111" s="1"/>
  <c r="W15" i="111"/>
  <c r="V15" i="111"/>
  <c r="U15" i="111"/>
  <c r="T15" i="111"/>
  <c r="S15" i="111"/>
  <c r="AF14" i="111"/>
  <c r="AE14" i="111"/>
  <c r="AD14" i="111"/>
  <c r="AD38" i="111" s="1"/>
  <c r="AC14" i="111"/>
  <c r="AB14" i="111"/>
  <c r="AA14" i="111"/>
  <c r="Z14" i="111"/>
  <c r="Y14" i="111"/>
  <c r="X14" i="111"/>
  <c r="W14" i="111"/>
  <c r="V14" i="111"/>
  <c r="V38" i="111" s="1"/>
  <c r="U14" i="111"/>
  <c r="T14" i="111"/>
  <c r="S14" i="111"/>
  <c r="AF13" i="111"/>
  <c r="AF38" i="111" s="1"/>
  <c r="AE13" i="111"/>
  <c r="AE38" i="111" s="1"/>
  <c r="AD13" i="111"/>
  <c r="AD35" i="111" s="1"/>
  <c r="AC13" i="111"/>
  <c r="AC38" i="111" s="1"/>
  <c r="AB13" i="111"/>
  <c r="AB38" i="111" s="1"/>
  <c r="AA13" i="111"/>
  <c r="AA38" i="111" s="1"/>
  <c r="Z13" i="111"/>
  <c r="Z35" i="111" s="1"/>
  <c r="Y13" i="111"/>
  <c r="Y35" i="111" s="1"/>
  <c r="X13" i="111"/>
  <c r="X38" i="111" s="1"/>
  <c r="W13" i="111"/>
  <c r="W38" i="111" s="1"/>
  <c r="V13" i="111"/>
  <c r="V35" i="111" s="1"/>
  <c r="U13" i="111"/>
  <c r="U38" i="111" s="1"/>
  <c r="T13" i="111"/>
  <c r="T38" i="111" s="1"/>
  <c r="S13" i="111"/>
  <c r="S38" i="111" s="1"/>
  <c r="AF12" i="111"/>
  <c r="AE12" i="111"/>
  <c r="AD12" i="111"/>
  <c r="AC12" i="111"/>
  <c r="AB12" i="111"/>
  <c r="AA12" i="111"/>
  <c r="Z12" i="111"/>
  <c r="Z40" i="111" s="1"/>
  <c r="Y12" i="111"/>
  <c r="X12" i="111"/>
  <c r="W12" i="111"/>
  <c r="V12" i="111"/>
  <c r="U12" i="111"/>
  <c r="T12" i="111"/>
  <c r="S12" i="111"/>
  <c r="AF11" i="111"/>
  <c r="AE11" i="111"/>
  <c r="AD11" i="111"/>
  <c r="AC11" i="111"/>
  <c r="AB11" i="111"/>
  <c r="AA11" i="111"/>
  <c r="Z11" i="111"/>
  <c r="Y11" i="111"/>
  <c r="X11" i="111"/>
  <c r="W11" i="111"/>
  <c r="V11" i="111"/>
  <c r="U11" i="111"/>
  <c r="T11" i="111"/>
  <c r="S11" i="111"/>
  <c r="AF10" i="111"/>
  <c r="AF34" i="111" s="1"/>
  <c r="AE10" i="111"/>
  <c r="AE34" i="111" s="1"/>
  <c r="AD10" i="111"/>
  <c r="AD41" i="111" s="1"/>
  <c r="AC10" i="111"/>
  <c r="AC41" i="111" s="1"/>
  <c r="AB10" i="111"/>
  <c r="AB40" i="111" s="1"/>
  <c r="AA10" i="111"/>
  <c r="AA40" i="111" s="1"/>
  <c r="Z10" i="111"/>
  <c r="Z41" i="111" s="1"/>
  <c r="Z42" i="111" s="1"/>
  <c r="Y10" i="111"/>
  <c r="Y40" i="111" s="1"/>
  <c r="X10" i="111"/>
  <c r="X34" i="111" s="1"/>
  <c r="W10" i="111"/>
  <c r="W34" i="111" s="1"/>
  <c r="V10" i="111"/>
  <c r="V41" i="111" s="1"/>
  <c r="U10" i="111"/>
  <c r="U41" i="111" s="1"/>
  <c r="T10" i="111"/>
  <c r="T40" i="111" s="1"/>
  <c r="S10" i="111"/>
  <c r="S40" i="111" s="1"/>
  <c r="P58" i="108"/>
  <c r="P59" i="108"/>
  <c r="P60" i="108"/>
  <c r="P61" i="108"/>
  <c r="P62" i="108"/>
  <c r="P63" i="108"/>
  <c r="P106" i="108" s="1"/>
  <c r="P64" i="108"/>
  <c r="P65" i="108"/>
  <c r="P66" i="108"/>
  <c r="P67" i="108"/>
  <c r="P68" i="108"/>
  <c r="P69" i="108"/>
  <c r="P70" i="108"/>
  <c r="P71" i="108"/>
  <c r="P72" i="108"/>
  <c r="P73" i="108"/>
  <c r="P74" i="108"/>
  <c r="P75" i="108"/>
  <c r="P76" i="108"/>
  <c r="P77" i="108"/>
  <c r="P78" i="108"/>
  <c r="P79" i="108"/>
  <c r="P80" i="108"/>
  <c r="P81" i="108"/>
  <c r="P82" i="108"/>
  <c r="P83" i="108"/>
  <c r="P84" i="108"/>
  <c r="P85" i="108"/>
  <c r="P86" i="108"/>
  <c r="P87" i="108"/>
  <c r="P88" i="108"/>
  <c r="P89" i="108"/>
  <c r="P90" i="108"/>
  <c r="P91" i="108"/>
  <c r="P92" i="108"/>
  <c r="P93" i="108"/>
  <c r="P94" i="108"/>
  <c r="P95" i="108"/>
  <c r="P96" i="108"/>
  <c r="P97" i="108"/>
  <c r="P98" i="108"/>
  <c r="P99" i="108"/>
  <c r="P100" i="108"/>
  <c r="P101" i="108"/>
  <c r="P102" i="108"/>
  <c r="P103" i="108"/>
  <c r="P104" i="108"/>
  <c r="P105" i="108"/>
  <c r="O58" i="108"/>
  <c r="O59" i="108"/>
  <c r="O60" i="108"/>
  <c r="O61" i="108"/>
  <c r="O62" i="108"/>
  <c r="O63" i="108"/>
  <c r="O64" i="108"/>
  <c r="O65" i="108"/>
  <c r="O106" i="108" s="1"/>
  <c r="O66" i="108"/>
  <c r="O67" i="108"/>
  <c r="O68" i="108"/>
  <c r="O69" i="108"/>
  <c r="O70" i="108"/>
  <c r="O71" i="108"/>
  <c r="O72" i="108"/>
  <c r="O73" i="108"/>
  <c r="O74" i="108"/>
  <c r="O75" i="108"/>
  <c r="O76" i="108"/>
  <c r="O77" i="108"/>
  <c r="O78" i="108"/>
  <c r="O79" i="108"/>
  <c r="O80" i="108"/>
  <c r="O81" i="108"/>
  <c r="O82" i="108"/>
  <c r="O83" i="108"/>
  <c r="O84" i="108"/>
  <c r="O85" i="108"/>
  <c r="O86" i="108"/>
  <c r="O87" i="108"/>
  <c r="O88" i="108"/>
  <c r="O89" i="108"/>
  <c r="O90" i="108"/>
  <c r="O91" i="108"/>
  <c r="O92" i="108"/>
  <c r="O93" i="108"/>
  <c r="O94" i="108"/>
  <c r="O95" i="108"/>
  <c r="O96" i="108"/>
  <c r="O97" i="108"/>
  <c r="O98" i="108"/>
  <c r="O99" i="108"/>
  <c r="O100" i="108"/>
  <c r="O101" i="108"/>
  <c r="O102" i="108"/>
  <c r="O103" i="108"/>
  <c r="O104" i="108"/>
  <c r="O105" i="108"/>
  <c r="D58" i="108"/>
  <c r="E58" i="108"/>
  <c r="F58" i="108"/>
  <c r="G58" i="108"/>
  <c r="H58" i="108"/>
  <c r="I58" i="108"/>
  <c r="J58" i="108"/>
  <c r="K58" i="108"/>
  <c r="K106" i="108" s="1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E106" i="108" s="1"/>
  <c r="F60" i="108"/>
  <c r="G60" i="108"/>
  <c r="H60" i="108"/>
  <c r="I60" i="108"/>
  <c r="J60" i="108"/>
  <c r="K60" i="108"/>
  <c r="L60" i="108"/>
  <c r="M60" i="108"/>
  <c r="M106" i="108" s="1"/>
  <c r="N60" i="108"/>
  <c r="D61" i="108"/>
  <c r="E61" i="108"/>
  <c r="F61" i="108"/>
  <c r="G61" i="108"/>
  <c r="H61" i="108"/>
  <c r="I61" i="108"/>
  <c r="J61" i="108"/>
  <c r="J106" i="108" s="1"/>
  <c r="K61" i="108"/>
  <c r="L61" i="108"/>
  <c r="M61" i="108"/>
  <c r="N61" i="108"/>
  <c r="D62" i="108"/>
  <c r="E62" i="108"/>
  <c r="F62" i="108"/>
  <c r="G62" i="108"/>
  <c r="G106" i="108" s="1"/>
  <c r="H62" i="108"/>
  <c r="I62" i="108"/>
  <c r="J62" i="108"/>
  <c r="K62" i="108"/>
  <c r="L62" i="108"/>
  <c r="M62" i="108"/>
  <c r="N62" i="108"/>
  <c r="D63" i="108"/>
  <c r="D106" i="108" s="1"/>
  <c r="E63" i="108"/>
  <c r="F63" i="108"/>
  <c r="G63" i="108"/>
  <c r="H63" i="108"/>
  <c r="I63" i="108"/>
  <c r="J63" i="108"/>
  <c r="K63" i="108"/>
  <c r="L63" i="108"/>
  <c r="L106" i="108" s="1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F106" i="108" s="1"/>
  <c r="G65" i="108"/>
  <c r="H65" i="108"/>
  <c r="I65" i="108"/>
  <c r="J65" i="108"/>
  <c r="K65" i="108"/>
  <c r="L65" i="108"/>
  <c r="M65" i="108"/>
  <c r="N65" i="108"/>
  <c r="N106" i="108" s="1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E71" i="108"/>
  <c r="E71" i="111" s="1"/>
  <c r="F71" i="108"/>
  <c r="G71" i="108"/>
  <c r="H71" i="108"/>
  <c r="I71" i="108"/>
  <c r="J71" i="108"/>
  <c r="K71" i="108"/>
  <c r="L71" i="108"/>
  <c r="M71" i="108"/>
  <c r="M71" i="111" s="1"/>
  <c r="N71" i="108"/>
  <c r="D72" i="108"/>
  <c r="E72" i="108"/>
  <c r="F72" i="108"/>
  <c r="G72" i="108"/>
  <c r="H72" i="108"/>
  <c r="I72" i="108"/>
  <c r="J72" i="108"/>
  <c r="J72" i="111" s="1"/>
  <c r="K72" i="108"/>
  <c r="L72" i="108"/>
  <c r="M72" i="108"/>
  <c r="N72" i="108"/>
  <c r="D73" i="108"/>
  <c r="E73" i="108"/>
  <c r="F73" i="108"/>
  <c r="G73" i="108"/>
  <c r="G73" i="111" s="1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L74" i="111" s="1"/>
  <c r="M74" i="108"/>
  <c r="N74" i="108"/>
  <c r="D75" i="108"/>
  <c r="E75" i="108"/>
  <c r="F75" i="108"/>
  <c r="G75" i="108"/>
  <c r="H75" i="108"/>
  <c r="I75" i="108"/>
  <c r="I75" i="111" s="1"/>
  <c r="J75" i="108"/>
  <c r="K75" i="108"/>
  <c r="L75" i="108"/>
  <c r="M75" i="108"/>
  <c r="N75" i="108"/>
  <c r="D76" i="108"/>
  <c r="E76" i="108"/>
  <c r="F76" i="108"/>
  <c r="F76" i="111" s="1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K77" i="111" s="1"/>
  <c r="L77" i="108"/>
  <c r="M77" i="108"/>
  <c r="N77" i="108"/>
  <c r="D78" i="108"/>
  <c r="E78" i="108"/>
  <c r="F78" i="108"/>
  <c r="G78" i="108"/>
  <c r="H78" i="108"/>
  <c r="H78" i="111" s="1"/>
  <c r="I78" i="108"/>
  <c r="J78" i="108"/>
  <c r="K78" i="108"/>
  <c r="L78" i="108"/>
  <c r="M78" i="108"/>
  <c r="N78" i="108"/>
  <c r="D79" i="108"/>
  <c r="E79" i="108"/>
  <c r="E79" i="111" s="1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J80" i="111" s="1"/>
  <c r="K80" i="108"/>
  <c r="L80" i="108"/>
  <c r="M80" i="108"/>
  <c r="N80" i="108"/>
  <c r="D81" i="108"/>
  <c r="E81" i="108"/>
  <c r="F81" i="108"/>
  <c r="G81" i="108"/>
  <c r="G81" i="111" s="1"/>
  <c r="H81" i="108"/>
  <c r="I81" i="108"/>
  <c r="J81" i="108"/>
  <c r="K81" i="108"/>
  <c r="L81" i="108"/>
  <c r="M81" i="108"/>
  <c r="N81" i="108"/>
  <c r="D82" i="108"/>
  <c r="D82" i="111" s="1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I83" i="111" s="1"/>
  <c r="J83" i="108"/>
  <c r="K83" i="108"/>
  <c r="L83" i="108"/>
  <c r="M83" i="108"/>
  <c r="N83" i="108"/>
  <c r="D84" i="108"/>
  <c r="E84" i="108"/>
  <c r="F84" i="108"/>
  <c r="F84" i="111" s="1"/>
  <c r="G84" i="108"/>
  <c r="H84" i="108"/>
  <c r="I84" i="108"/>
  <c r="J84" i="108"/>
  <c r="K84" i="108"/>
  <c r="L84" i="108"/>
  <c r="M84" i="108"/>
  <c r="N84" i="108"/>
  <c r="N84" i="111" s="1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H86" i="111" s="1"/>
  <c r="I86" i="108"/>
  <c r="J86" i="108"/>
  <c r="K86" i="108"/>
  <c r="L86" i="108"/>
  <c r="M86" i="108"/>
  <c r="N86" i="108"/>
  <c r="D87" i="108"/>
  <c r="E87" i="108"/>
  <c r="E87" i="111" s="1"/>
  <c r="F87" i="108"/>
  <c r="G87" i="108"/>
  <c r="H87" i="108"/>
  <c r="I87" i="108"/>
  <c r="J87" i="108"/>
  <c r="K87" i="108"/>
  <c r="L87" i="108"/>
  <c r="M87" i="108"/>
  <c r="M87" i="111" s="1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G89" i="111" s="1"/>
  <c r="H89" i="108"/>
  <c r="I89" i="108"/>
  <c r="J89" i="108"/>
  <c r="K89" i="108"/>
  <c r="L89" i="108"/>
  <c r="M89" i="108"/>
  <c r="N89" i="108"/>
  <c r="D90" i="108"/>
  <c r="D90" i="111" s="1"/>
  <c r="E90" i="108"/>
  <c r="F90" i="108"/>
  <c r="G90" i="108"/>
  <c r="H90" i="108"/>
  <c r="I90" i="108"/>
  <c r="J90" i="108"/>
  <c r="K90" i="108"/>
  <c r="L90" i="108"/>
  <c r="L90" i="111" s="1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F92" i="111" s="1"/>
  <c r="G92" i="108"/>
  <c r="H92" i="108"/>
  <c r="I92" i="108"/>
  <c r="J92" i="108"/>
  <c r="K92" i="108"/>
  <c r="L92" i="108"/>
  <c r="M92" i="108"/>
  <c r="N92" i="108"/>
  <c r="N92" i="111" s="1"/>
  <c r="D93" i="108"/>
  <c r="E93" i="108"/>
  <c r="F93" i="108"/>
  <c r="G93" i="108"/>
  <c r="H93" i="108"/>
  <c r="I93" i="108"/>
  <c r="J93" i="108"/>
  <c r="K93" i="108"/>
  <c r="K93" i="111" s="1"/>
  <c r="L93" i="108"/>
  <c r="M93" i="108"/>
  <c r="N93" i="108"/>
  <c r="D94" i="108"/>
  <c r="E94" i="108"/>
  <c r="F94" i="108"/>
  <c r="G94" i="108"/>
  <c r="H94" i="108"/>
  <c r="I94" i="108"/>
  <c r="J94" i="108"/>
  <c r="K94" i="108"/>
  <c r="L94" i="108"/>
  <c r="M94" i="108"/>
  <c r="N94" i="108"/>
  <c r="D95" i="108"/>
  <c r="E95" i="108"/>
  <c r="E95" i="111" s="1"/>
  <c r="F95" i="108"/>
  <c r="G95" i="108"/>
  <c r="H95" i="108"/>
  <c r="I95" i="108"/>
  <c r="J95" i="108"/>
  <c r="K95" i="108"/>
  <c r="L95" i="108"/>
  <c r="M95" i="108"/>
  <c r="M95" i="111" s="1"/>
  <c r="N95" i="108"/>
  <c r="D96" i="108"/>
  <c r="E96" i="108"/>
  <c r="F96" i="108"/>
  <c r="G96" i="108"/>
  <c r="H96" i="108"/>
  <c r="I96" i="108"/>
  <c r="J96" i="108"/>
  <c r="J96" i="111" s="1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D98" i="111" s="1"/>
  <c r="E98" i="108"/>
  <c r="F98" i="108"/>
  <c r="G98" i="108"/>
  <c r="H98" i="108"/>
  <c r="I98" i="108"/>
  <c r="J98" i="108"/>
  <c r="K98" i="108"/>
  <c r="L98" i="108"/>
  <c r="L98" i="111" s="1"/>
  <c r="M98" i="108"/>
  <c r="N98" i="108"/>
  <c r="D99" i="108"/>
  <c r="E99" i="108"/>
  <c r="F99" i="108"/>
  <c r="G99" i="108"/>
  <c r="H99" i="108"/>
  <c r="I99" i="108"/>
  <c r="I99" i="111" s="1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N100" i="111" s="1"/>
  <c r="D101" i="108"/>
  <c r="E101" i="108"/>
  <c r="F101" i="108"/>
  <c r="G101" i="108"/>
  <c r="H101" i="108"/>
  <c r="I101" i="108"/>
  <c r="J101" i="108"/>
  <c r="K101" i="108"/>
  <c r="K101" i="111" s="1"/>
  <c r="L101" i="108"/>
  <c r="M101" i="108"/>
  <c r="N101" i="108"/>
  <c r="D102" i="108"/>
  <c r="E102" i="108"/>
  <c r="F102" i="108"/>
  <c r="G102" i="108"/>
  <c r="H102" i="108"/>
  <c r="H102" i="111" s="1"/>
  <c r="I102" i="108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M103" i="111" s="1"/>
  <c r="N103" i="108"/>
  <c r="D104" i="108"/>
  <c r="E104" i="108"/>
  <c r="F104" i="108"/>
  <c r="G104" i="108"/>
  <c r="H104" i="108"/>
  <c r="I104" i="108"/>
  <c r="J104" i="108"/>
  <c r="J104" i="111" s="1"/>
  <c r="K104" i="108"/>
  <c r="L104" i="108"/>
  <c r="M104" i="108"/>
  <c r="N104" i="108"/>
  <c r="D105" i="108"/>
  <c r="E105" i="108"/>
  <c r="F105" i="108"/>
  <c r="G105" i="108"/>
  <c r="G105" i="111" s="1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0" i="111" s="1"/>
  <c r="C81" i="108"/>
  <c r="C82" i="108"/>
  <c r="C83" i="108"/>
  <c r="C84" i="108"/>
  <c r="C84" i="111" s="1"/>
  <c r="C85" i="108"/>
  <c r="C86" i="108"/>
  <c r="C87" i="108"/>
  <c r="C88" i="108"/>
  <c r="C88" i="111" s="1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0" i="111" s="1"/>
  <c r="C101" i="108"/>
  <c r="C102" i="108"/>
  <c r="C103" i="108"/>
  <c r="C104" i="108"/>
  <c r="C104" i="111" s="1"/>
  <c r="C105" i="108"/>
  <c r="C58" i="108"/>
  <c r="H106" i="108"/>
  <c r="C106" i="108"/>
  <c r="P106" i="107"/>
  <c r="O106" i="107"/>
  <c r="N106" i="107"/>
  <c r="M106" i="107"/>
  <c r="L106" i="107"/>
  <c r="K106" i="107"/>
  <c r="J106" i="107"/>
  <c r="I106" i="107"/>
  <c r="H106" i="107"/>
  <c r="G106" i="107"/>
  <c r="F106" i="107"/>
  <c r="E106" i="107"/>
  <c r="D106" i="107"/>
  <c r="C106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O58" i="107"/>
  <c r="O59" i="107"/>
  <c r="O60" i="107"/>
  <c r="O61" i="107"/>
  <c r="O62" i="107"/>
  <c r="O63" i="107"/>
  <c r="O64" i="107"/>
  <c r="O65" i="107"/>
  <c r="O66" i="107"/>
  <c r="O67" i="107"/>
  <c r="O68" i="107"/>
  <c r="O69" i="107"/>
  <c r="O70" i="107"/>
  <c r="O71" i="107"/>
  <c r="O72" i="107"/>
  <c r="O73" i="107"/>
  <c r="O74" i="107"/>
  <c r="O75" i="107"/>
  <c r="O76" i="107"/>
  <c r="O77" i="107"/>
  <c r="O78" i="107"/>
  <c r="O79" i="107"/>
  <c r="O80" i="107"/>
  <c r="O81" i="107"/>
  <c r="O82" i="107"/>
  <c r="O83" i="107"/>
  <c r="O84" i="107"/>
  <c r="O85" i="107"/>
  <c r="O86" i="107"/>
  <c r="O87" i="107"/>
  <c r="O88" i="107"/>
  <c r="O89" i="107"/>
  <c r="O90" i="107"/>
  <c r="O91" i="107"/>
  <c r="O92" i="107"/>
  <c r="O93" i="107"/>
  <c r="O94" i="107"/>
  <c r="O95" i="107"/>
  <c r="O96" i="107"/>
  <c r="O97" i="107"/>
  <c r="O98" i="107"/>
  <c r="O99" i="107"/>
  <c r="O100" i="107"/>
  <c r="O101" i="107"/>
  <c r="O102" i="107"/>
  <c r="O103" i="107"/>
  <c r="O104" i="107"/>
  <c r="O105" i="107"/>
  <c r="D58" i="107"/>
  <c r="E58" i="107"/>
  <c r="F58" i="107"/>
  <c r="G58" i="107"/>
  <c r="H58" i="107"/>
  <c r="I58" i="107"/>
  <c r="I58" i="111" s="1"/>
  <c r="J58" i="107"/>
  <c r="K58" i="107"/>
  <c r="L58" i="107"/>
  <c r="M58" i="107"/>
  <c r="N58" i="107"/>
  <c r="D59" i="107"/>
  <c r="E59" i="107"/>
  <c r="F59" i="107"/>
  <c r="F59" i="111" s="1"/>
  <c r="G59" i="107"/>
  <c r="H59" i="107"/>
  <c r="I59" i="107"/>
  <c r="J59" i="107"/>
  <c r="K59" i="107"/>
  <c r="L59" i="107"/>
  <c r="M59" i="107"/>
  <c r="N59" i="107"/>
  <c r="N59" i="111" s="1"/>
  <c r="D60" i="107"/>
  <c r="E60" i="107"/>
  <c r="F60" i="107"/>
  <c r="G60" i="107"/>
  <c r="H60" i="107"/>
  <c r="I60" i="107"/>
  <c r="J60" i="107"/>
  <c r="K60" i="107"/>
  <c r="K60" i="111" s="1"/>
  <c r="L60" i="107"/>
  <c r="M60" i="107"/>
  <c r="N60" i="107"/>
  <c r="D61" i="107"/>
  <c r="E61" i="107"/>
  <c r="F61" i="107"/>
  <c r="G61" i="107"/>
  <c r="H61" i="107"/>
  <c r="H61" i="111" s="1"/>
  <c r="I61" i="107"/>
  <c r="J61" i="107"/>
  <c r="K61" i="107"/>
  <c r="L61" i="107"/>
  <c r="M61" i="107"/>
  <c r="N61" i="107"/>
  <c r="D62" i="107"/>
  <c r="E62" i="107"/>
  <c r="E62" i="111" s="1"/>
  <c r="F62" i="107"/>
  <c r="G62" i="107"/>
  <c r="H62" i="107"/>
  <c r="I62" i="107"/>
  <c r="J62" i="107"/>
  <c r="K62" i="107"/>
  <c r="L62" i="107"/>
  <c r="M62" i="107"/>
  <c r="M62" i="111" s="1"/>
  <c r="N62" i="107"/>
  <c r="D63" i="107"/>
  <c r="E63" i="107"/>
  <c r="F63" i="107"/>
  <c r="G63" i="107"/>
  <c r="H63" i="107"/>
  <c r="I63" i="107"/>
  <c r="J63" i="107"/>
  <c r="J63" i="111" s="1"/>
  <c r="K63" i="107"/>
  <c r="L63" i="107"/>
  <c r="M63" i="107"/>
  <c r="N63" i="107"/>
  <c r="D64" i="107"/>
  <c r="E64" i="107"/>
  <c r="F64" i="107"/>
  <c r="G64" i="107"/>
  <c r="G64" i="111" s="1"/>
  <c r="H64" i="107"/>
  <c r="I64" i="107"/>
  <c r="J64" i="107"/>
  <c r="K64" i="107"/>
  <c r="L64" i="107"/>
  <c r="M64" i="107"/>
  <c r="N64" i="107"/>
  <c r="D65" i="107"/>
  <c r="D65" i="111" s="1"/>
  <c r="E65" i="107"/>
  <c r="F65" i="107"/>
  <c r="G65" i="107"/>
  <c r="H65" i="107"/>
  <c r="I65" i="107"/>
  <c r="J65" i="107"/>
  <c r="K65" i="107"/>
  <c r="L65" i="107"/>
  <c r="L65" i="111" s="1"/>
  <c r="M65" i="107"/>
  <c r="N65" i="107"/>
  <c r="D66" i="107"/>
  <c r="E66" i="107"/>
  <c r="F66" i="107"/>
  <c r="G66" i="107"/>
  <c r="H66" i="107"/>
  <c r="I66" i="107"/>
  <c r="I66" i="111" s="1"/>
  <c r="J66" i="107"/>
  <c r="K66" i="107"/>
  <c r="L66" i="107"/>
  <c r="M66" i="107"/>
  <c r="N66" i="107"/>
  <c r="D67" i="107"/>
  <c r="E67" i="107"/>
  <c r="F67" i="107"/>
  <c r="F67" i="111" s="1"/>
  <c r="G67" i="107"/>
  <c r="H67" i="107"/>
  <c r="I67" i="107"/>
  <c r="J67" i="107"/>
  <c r="K67" i="107"/>
  <c r="L67" i="107"/>
  <c r="M67" i="107"/>
  <c r="N67" i="107"/>
  <c r="N67" i="111" s="1"/>
  <c r="D68" i="107"/>
  <c r="E68" i="107"/>
  <c r="F68" i="107"/>
  <c r="G68" i="107"/>
  <c r="H68" i="107"/>
  <c r="I68" i="107"/>
  <c r="J68" i="107"/>
  <c r="K68" i="107"/>
  <c r="K68" i="111" s="1"/>
  <c r="L68" i="107"/>
  <c r="M68" i="107"/>
  <c r="N68" i="107"/>
  <c r="D69" i="107"/>
  <c r="E69" i="107"/>
  <c r="F69" i="107"/>
  <c r="G69" i="107"/>
  <c r="H69" i="107"/>
  <c r="H69" i="111" s="1"/>
  <c r="I69" i="107"/>
  <c r="J69" i="107"/>
  <c r="K69" i="107"/>
  <c r="L69" i="107"/>
  <c r="M69" i="107"/>
  <c r="N69" i="107"/>
  <c r="D70" i="107"/>
  <c r="E70" i="107"/>
  <c r="E70" i="111" s="1"/>
  <c r="F70" i="107"/>
  <c r="G70" i="107"/>
  <c r="H70" i="107"/>
  <c r="I70" i="107"/>
  <c r="J70" i="107"/>
  <c r="K70" i="107"/>
  <c r="L70" i="107"/>
  <c r="M70" i="107"/>
  <c r="M70" i="111" s="1"/>
  <c r="N70" i="107"/>
  <c r="D71" i="107"/>
  <c r="E71" i="107"/>
  <c r="F71" i="107"/>
  <c r="G71" i="107"/>
  <c r="H71" i="107"/>
  <c r="I71" i="107"/>
  <c r="J71" i="107"/>
  <c r="J71" i="111" s="1"/>
  <c r="K71" i="107"/>
  <c r="L71" i="107"/>
  <c r="M71" i="107"/>
  <c r="N71" i="107"/>
  <c r="D72" i="107"/>
  <c r="E72" i="107"/>
  <c r="F72" i="107"/>
  <c r="G72" i="107"/>
  <c r="G72" i="111" s="1"/>
  <c r="H72" i="107"/>
  <c r="I72" i="107"/>
  <c r="J72" i="107"/>
  <c r="K72" i="107"/>
  <c r="L72" i="107"/>
  <c r="M72" i="107"/>
  <c r="N72" i="107"/>
  <c r="D73" i="107"/>
  <c r="D73" i="111" s="1"/>
  <c r="E73" i="107"/>
  <c r="F73" i="107"/>
  <c r="G73" i="107"/>
  <c r="H73" i="107"/>
  <c r="I73" i="107"/>
  <c r="J73" i="107"/>
  <c r="K73" i="107"/>
  <c r="L73" i="107"/>
  <c r="L73" i="111" s="1"/>
  <c r="M73" i="107"/>
  <c r="N73" i="107"/>
  <c r="D74" i="107"/>
  <c r="E74" i="107"/>
  <c r="F74" i="107"/>
  <c r="G74" i="107"/>
  <c r="H74" i="107"/>
  <c r="I74" i="107"/>
  <c r="I74" i="111" s="1"/>
  <c r="J74" i="107"/>
  <c r="K74" i="107"/>
  <c r="L74" i="107"/>
  <c r="M74" i="107"/>
  <c r="N74" i="107"/>
  <c r="D75" i="107"/>
  <c r="E75" i="107"/>
  <c r="F75" i="107"/>
  <c r="F75" i="111" s="1"/>
  <c r="G75" i="107"/>
  <c r="H75" i="107"/>
  <c r="I75" i="107"/>
  <c r="J75" i="107"/>
  <c r="K75" i="107"/>
  <c r="L75" i="107"/>
  <c r="M75" i="107"/>
  <c r="N75" i="107"/>
  <c r="N75" i="111" s="1"/>
  <c r="D76" i="107"/>
  <c r="E76" i="107"/>
  <c r="F76" i="107"/>
  <c r="G76" i="107"/>
  <c r="H76" i="107"/>
  <c r="I76" i="107"/>
  <c r="J76" i="107"/>
  <c r="K76" i="107"/>
  <c r="K76" i="111" s="1"/>
  <c r="L76" i="107"/>
  <c r="M76" i="107"/>
  <c r="N76" i="107"/>
  <c r="D77" i="107"/>
  <c r="E77" i="107"/>
  <c r="F77" i="107"/>
  <c r="G77" i="107"/>
  <c r="H77" i="107"/>
  <c r="H77" i="111" s="1"/>
  <c r="I77" i="107"/>
  <c r="J77" i="107"/>
  <c r="K77" i="107"/>
  <c r="L77" i="107"/>
  <c r="M77" i="107"/>
  <c r="N77" i="107"/>
  <c r="D78" i="107"/>
  <c r="E78" i="107"/>
  <c r="E78" i="111" s="1"/>
  <c r="F78" i="107"/>
  <c r="G78" i="107"/>
  <c r="H78" i="107"/>
  <c r="I78" i="107"/>
  <c r="J78" i="107"/>
  <c r="K78" i="107"/>
  <c r="L78" i="107"/>
  <c r="M78" i="107"/>
  <c r="M78" i="111" s="1"/>
  <c r="N78" i="107"/>
  <c r="D79" i="107"/>
  <c r="E79" i="107"/>
  <c r="F79" i="107"/>
  <c r="G79" i="107"/>
  <c r="H79" i="107"/>
  <c r="I79" i="107"/>
  <c r="J79" i="107"/>
  <c r="J79" i="111" s="1"/>
  <c r="K79" i="107"/>
  <c r="L79" i="107"/>
  <c r="M79" i="107"/>
  <c r="N79" i="107"/>
  <c r="D80" i="107"/>
  <c r="E80" i="107"/>
  <c r="F80" i="107"/>
  <c r="G80" i="107"/>
  <c r="G80" i="111" s="1"/>
  <c r="H80" i="107"/>
  <c r="I80" i="107"/>
  <c r="J80" i="107"/>
  <c r="K80" i="107"/>
  <c r="L80" i="107"/>
  <c r="M80" i="107"/>
  <c r="N80" i="107"/>
  <c r="D81" i="107"/>
  <c r="D81" i="111" s="1"/>
  <c r="E81" i="107"/>
  <c r="F81" i="107"/>
  <c r="G81" i="107"/>
  <c r="H81" i="107"/>
  <c r="I81" i="107"/>
  <c r="J81" i="107"/>
  <c r="K81" i="107"/>
  <c r="L81" i="107"/>
  <c r="L81" i="111" s="1"/>
  <c r="M81" i="107"/>
  <c r="N81" i="107"/>
  <c r="D82" i="107"/>
  <c r="E82" i="107"/>
  <c r="F82" i="107"/>
  <c r="G82" i="107"/>
  <c r="H82" i="107"/>
  <c r="I82" i="107"/>
  <c r="I82" i="111" s="1"/>
  <c r="J82" i="107"/>
  <c r="K82" i="107"/>
  <c r="L82" i="107"/>
  <c r="M82" i="107"/>
  <c r="N82" i="107"/>
  <c r="D83" i="107"/>
  <c r="E83" i="107"/>
  <c r="F83" i="107"/>
  <c r="F83" i="111" s="1"/>
  <c r="G83" i="107"/>
  <c r="H83" i="107"/>
  <c r="I83" i="107"/>
  <c r="J83" i="107"/>
  <c r="K83" i="107"/>
  <c r="L83" i="107"/>
  <c r="M83" i="107"/>
  <c r="N83" i="107"/>
  <c r="N83" i="111" s="1"/>
  <c r="D84" i="107"/>
  <c r="E84" i="107"/>
  <c r="F84" i="107"/>
  <c r="G84" i="107"/>
  <c r="H84" i="107"/>
  <c r="I84" i="107"/>
  <c r="J84" i="107"/>
  <c r="K84" i="107"/>
  <c r="K84" i="111" s="1"/>
  <c r="L84" i="107"/>
  <c r="M84" i="107"/>
  <c r="N84" i="107"/>
  <c r="D85" i="107"/>
  <c r="E85" i="107"/>
  <c r="F85" i="107"/>
  <c r="G85" i="107"/>
  <c r="H85" i="107"/>
  <c r="H85" i="111" s="1"/>
  <c r="I85" i="107"/>
  <c r="J85" i="107"/>
  <c r="K85" i="107"/>
  <c r="L85" i="107"/>
  <c r="M85" i="107"/>
  <c r="N85" i="107"/>
  <c r="D86" i="107"/>
  <c r="E86" i="107"/>
  <c r="E86" i="111" s="1"/>
  <c r="F86" i="107"/>
  <c r="G86" i="107"/>
  <c r="H86" i="107"/>
  <c r="I86" i="107"/>
  <c r="J86" i="107"/>
  <c r="K86" i="107"/>
  <c r="L86" i="107"/>
  <c r="M86" i="107"/>
  <c r="M86" i="111" s="1"/>
  <c r="N86" i="107"/>
  <c r="D87" i="107"/>
  <c r="E87" i="107"/>
  <c r="F87" i="107"/>
  <c r="G87" i="107"/>
  <c r="H87" i="107"/>
  <c r="I87" i="107"/>
  <c r="J87" i="107"/>
  <c r="J87" i="111" s="1"/>
  <c r="K87" i="107"/>
  <c r="L87" i="107"/>
  <c r="M87" i="107"/>
  <c r="N87" i="107"/>
  <c r="D88" i="107"/>
  <c r="E88" i="107"/>
  <c r="F88" i="107"/>
  <c r="G88" i="107"/>
  <c r="G88" i="111" s="1"/>
  <c r="H88" i="107"/>
  <c r="I88" i="107"/>
  <c r="J88" i="107"/>
  <c r="K88" i="107"/>
  <c r="L88" i="107"/>
  <c r="M88" i="107"/>
  <c r="N88" i="107"/>
  <c r="D89" i="107"/>
  <c r="D89" i="111" s="1"/>
  <c r="E89" i="107"/>
  <c r="F89" i="107"/>
  <c r="G89" i="107"/>
  <c r="H89" i="107"/>
  <c r="I89" i="107"/>
  <c r="J89" i="107"/>
  <c r="K89" i="107"/>
  <c r="L89" i="107"/>
  <c r="L89" i="111" s="1"/>
  <c r="M89" i="107"/>
  <c r="N89" i="107"/>
  <c r="D90" i="107"/>
  <c r="E90" i="107"/>
  <c r="F90" i="107"/>
  <c r="G90" i="107"/>
  <c r="H90" i="107"/>
  <c r="I90" i="107"/>
  <c r="I90" i="111" s="1"/>
  <c r="J90" i="107"/>
  <c r="K90" i="107"/>
  <c r="L90" i="107"/>
  <c r="M90" i="107"/>
  <c r="N90" i="107"/>
  <c r="D91" i="107"/>
  <c r="E91" i="107"/>
  <c r="F91" i="107"/>
  <c r="F91" i="111" s="1"/>
  <c r="G91" i="107"/>
  <c r="H91" i="107"/>
  <c r="I91" i="107"/>
  <c r="J91" i="107"/>
  <c r="K91" i="107"/>
  <c r="L91" i="107"/>
  <c r="M91" i="107"/>
  <c r="N91" i="107"/>
  <c r="N91" i="111" s="1"/>
  <c r="D92" i="107"/>
  <c r="E92" i="107"/>
  <c r="F92" i="107"/>
  <c r="G92" i="107"/>
  <c r="H92" i="107"/>
  <c r="I92" i="107"/>
  <c r="J92" i="107"/>
  <c r="K92" i="107"/>
  <c r="K92" i="111" s="1"/>
  <c r="L92" i="107"/>
  <c r="M92" i="107"/>
  <c r="N92" i="107"/>
  <c r="D93" i="107"/>
  <c r="E93" i="107"/>
  <c r="F93" i="107"/>
  <c r="G93" i="107"/>
  <c r="H93" i="107"/>
  <c r="H93" i="111" s="1"/>
  <c r="I93" i="107"/>
  <c r="J93" i="107"/>
  <c r="K93" i="107"/>
  <c r="L93" i="107"/>
  <c r="M93" i="107"/>
  <c r="N93" i="107"/>
  <c r="D94" i="107"/>
  <c r="E94" i="107"/>
  <c r="E94" i="111" s="1"/>
  <c r="F94" i="107"/>
  <c r="G94" i="107"/>
  <c r="H94" i="107"/>
  <c r="I94" i="107"/>
  <c r="J94" i="107"/>
  <c r="K94" i="107"/>
  <c r="L94" i="107"/>
  <c r="M94" i="107"/>
  <c r="M94" i="111" s="1"/>
  <c r="N94" i="107"/>
  <c r="D95" i="107"/>
  <c r="E95" i="107"/>
  <c r="F95" i="107"/>
  <c r="G95" i="107"/>
  <c r="H95" i="107"/>
  <c r="I95" i="107"/>
  <c r="J95" i="107"/>
  <c r="J95" i="111" s="1"/>
  <c r="K95" i="107"/>
  <c r="L95" i="107"/>
  <c r="M95" i="107"/>
  <c r="N95" i="107"/>
  <c r="D96" i="107"/>
  <c r="E96" i="107"/>
  <c r="F96" i="107"/>
  <c r="G96" i="107"/>
  <c r="G96" i="111" s="1"/>
  <c r="H96" i="107"/>
  <c r="I96" i="107"/>
  <c r="J96" i="107"/>
  <c r="K96" i="107"/>
  <c r="L96" i="107"/>
  <c r="M96" i="107"/>
  <c r="N96" i="107"/>
  <c r="D97" i="107"/>
  <c r="D97" i="111" s="1"/>
  <c r="E97" i="107"/>
  <c r="F97" i="107"/>
  <c r="G97" i="107"/>
  <c r="H97" i="107"/>
  <c r="I97" i="107"/>
  <c r="J97" i="107"/>
  <c r="K97" i="107"/>
  <c r="L97" i="107"/>
  <c r="L97" i="111" s="1"/>
  <c r="M97" i="107"/>
  <c r="N97" i="107"/>
  <c r="D98" i="107"/>
  <c r="E98" i="107"/>
  <c r="F98" i="107"/>
  <c r="G98" i="107"/>
  <c r="H98" i="107"/>
  <c r="I98" i="107"/>
  <c r="I98" i="111" s="1"/>
  <c r="J98" i="107"/>
  <c r="K98" i="107"/>
  <c r="L98" i="107"/>
  <c r="M98" i="107"/>
  <c r="N98" i="107"/>
  <c r="D99" i="107"/>
  <c r="E99" i="107"/>
  <c r="F99" i="107"/>
  <c r="F99" i="111" s="1"/>
  <c r="G99" i="107"/>
  <c r="H99" i="107"/>
  <c r="I99" i="107"/>
  <c r="J99" i="107"/>
  <c r="K99" i="107"/>
  <c r="L99" i="107"/>
  <c r="M99" i="107"/>
  <c r="N99" i="107"/>
  <c r="N99" i="111" s="1"/>
  <c r="D100" i="107"/>
  <c r="E100" i="107"/>
  <c r="F100" i="107"/>
  <c r="G100" i="107"/>
  <c r="H100" i="107"/>
  <c r="I100" i="107"/>
  <c r="J100" i="107"/>
  <c r="K100" i="107"/>
  <c r="K100" i="111" s="1"/>
  <c r="L100" i="107"/>
  <c r="M100" i="107"/>
  <c r="N100" i="107"/>
  <c r="D101" i="107"/>
  <c r="E101" i="107"/>
  <c r="F101" i="107"/>
  <c r="G101" i="107"/>
  <c r="H101" i="107"/>
  <c r="H101" i="111" s="1"/>
  <c r="I101" i="107"/>
  <c r="J101" i="107"/>
  <c r="K101" i="107"/>
  <c r="L101" i="107"/>
  <c r="M101" i="107"/>
  <c r="N101" i="107"/>
  <c r="D102" i="107"/>
  <c r="E102" i="107"/>
  <c r="E102" i="111" s="1"/>
  <c r="F102" i="107"/>
  <c r="G102" i="107"/>
  <c r="H102" i="107"/>
  <c r="I102" i="107"/>
  <c r="J102" i="107"/>
  <c r="K102" i="107"/>
  <c r="L102" i="107"/>
  <c r="M102" i="107"/>
  <c r="M102" i="111" s="1"/>
  <c r="N102" i="107"/>
  <c r="D103" i="107"/>
  <c r="E103" i="107"/>
  <c r="F103" i="107"/>
  <c r="G103" i="107"/>
  <c r="H103" i="107"/>
  <c r="I103" i="107"/>
  <c r="J103" i="107"/>
  <c r="J103" i="111" s="1"/>
  <c r="K103" i="107"/>
  <c r="L103" i="107"/>
  <c r="M103" i="107"/>
  <c r="N103" i="107"/>
  <c r="D104" i="107"/>
  <c r="E104" i="107"/>
  <c r="F104" i="107"/>
  <c r="G104" i="107"/>
  <c r="G104" i="111" s="1"/>
  <c r="H104" i="107"/>
  <c r="I104" i="107"/>
  <c r="J104" i="107"/>
  <c r="K104" i="107"/>
  <c r="L104" i="107"/>
  <c r="M104" i="107"/>
  <c r="N104" i="107"/>
  <c r="D105" i="107"/>
  <c r="D105" i="111" s="1"/>
  <c r="E105" i="107"/>
  <c r="F105" i="107"/>
  <c r="G105" i="107"/>
  <c r="H105" i="107"/>
  <c r="I105" i="107"/>
  <c r="J105" i="107"/>
  <c r="K105" i="107"/>
  <c r="L105" i="107"/>
  <c r="L105" i="111" s="1"/>
  <c r="M105" i="107"/>
  <c r="N105" i="107"/>
  <c r="C59" i="107"/>
  <c r="C60" i="107"/>
  <c r="C61" i="107"/>
  <c r="C62" i="107"/>
  <c r="C63" i="107"/>
  <c r="C64" i="107"/>
  <c r="C65" i="107"/>
  <c r="C66" i="107"/>
  <c r="C67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105" i="107"/>
  <c r="C58" i="107"/>
  <c r="D58" i="111"/>
  <c r="E58" i="111"/>
  <c r="F58" i="111"/>
  <c r="G58" i="111"/>
  <c r="H58" i="111"/>
  <c r="J58" i="111"/>
  <c r="L58" i="111"/>
  <c r="M58" i="111"/>
  <c r="N58" i="111"/>
  <c r="D59" i="111"/>
  <c r="E59" i="111"/>
  <c r="G59" i="111"/>
  <c r="I59" i="111"/>
  <c r="J59" i="111"/>
  <c r="K59" i="111"/>
  <c r="L59" i="111"/>
  <c r="M59" i="111"/>
  <c r="D60" i="111"/>
  <c r="F60" i="111"/>
  <c r="G60" i="111"/>
  <c r="H60" i="111"/>
  <c r="I60" i="111"/>
  <c r="J60" i="111"/>
  <c r="L60" i="111"/>
  <c r="N60" i="111"/>
  <c r="D61" i="111"/>
  <c r="E61" i="111"/>
  <c r="F61" i="111"/>
  <c r="G61" i="111"/>
  <c r="I61" i="111"/>
  <c r="K61" i="111"/>
  <c r="L61" i="111"/>
  <c r="M61" i="111"/>
  <c r="N61" i="111"/>
  <c r="D62" i="111"/>
  <c r="F62" i="111"/>
  <c r="H62" i="111"/>
  <c r="I62" i="111"/>
  <c r="J62" i="111"/>
  <c r="K62" i="111"/>
  <c r="L62" i="111"/>
  <c r="N62" i="111"/>
  <c r="E63" i="111"/>
  <c r="F63" i="111"/>
  <c r="G63" i="111"/>
  <c r="H63" i="111"/>
  <c r="I63" i="111"/>
  <c r="K63" i="111"/>
  <c r="M63" i="111"/>
  <c r="N63" i="111"/>
  <c r="D64" i="111"/>
  <c r="E64" i="111"/>
  <c r="F64" i="111"/>
  <c r="H64" i="111"/>
  <c r="J64" i="111"/>
  <c r="K64" i="111"/>
  <c r="L64" i="111"/>
  <c r="M64" i="111"/>
  <c r="N64" i="111"/>
  <c r="E65" i="111"/>
  <c r="G65" i="111"/>
  <c r="H65" i="111"/>
  <c r="I65" i="111"/>
  <c r="J65" i="111"/>
  <c r="K65" i="111"/>
  <c r="M65" i="111"/>
  <c r="D66" i="111"/>
  <c r="E66" i="111"/>
  <c r="F66" i="111"/>
  <c r="G66" i="111"/>
  <c r="H66" i="111"/>
  <c r="J66" i="111"/>
  <c r="L66" i="111"/>
  <c r="M66" i="111"/>
  <c r="N66" i="111"/>
  <c r="D67" i="111"/>
  <c r="E67" i="111"/>
  <c r="G67" i="111"/>
  <c r="I67" i="111"/>
  <c r="J67" i="111"/>
  <c r="K67" i="111"/>
  <c r="L67" i="111"/>
  <c r="M67" i="111"/>
  <c r="D68" i="111"/>
  <c r="F68" i="111"/>
  <c r="G68" i="111"/>
  <c r="H68" i="111"/>
  <c r="I68" i="111"/>
  <c r="J68" i="111"/>
  <c r="L68" i="111"/>
  <c r="N68" i="111"/>
  <c r="D69" i="111"/>
  <c r="E69" i="111"/>
  <c r="F69" i="111"/>
  <c r="G69" i="111"/>
  <c r="I69" i="111"/>
  <c r="K69" i="111"/>
  <c r="L69" i="111"/>
  <c r="M69" i="111"/>
  <c r="N69" i="111"/>
  <c r="D70" i="111"/>
  <c r="F70" i="111"/>
  <c r="H70" i="111"/>
  <c r="I70" i="111"/>
  <c r="J70" i="111"/>
  <c r="K70" i="111"/>
  <c r="L70" i="111"/>
  <c r="N70" i="111"/>
  <c r="F71" i="111"/>
  <c r="G71" i="111"/>
  <c r="H71" i="111"/>
  <c r="I71" i="111"/>
  <c r="K71" i="111"/>
  <c r="N71" i="111"/>
  <c r="D72" i="111"/>
  <c r="E72" i="111"/>
  <c r="F72" i="111"/>
  <c r="H72" i="111"/>
  <c r="K72" i="111"/>
  <c r="L72" i="111"/>
  <c r="M72" i="111"/>
  <c r="N72" i="111"/>
  <c r="E73" i="111"/>
  <c r="H73" i="111"/>
  <c r="I73" i="111"/>
  <c r="J73" i="111"/>
  <c r="K73" i="111"/>
  <c r="M73" i="111"/>
  <c r="D74" i="111"/>
  <c r="E74" i="111"/>
  <c r="F74" i="111"/>
  <c r="G74" i="111"/>
  <c r="H74" i="111"/>
  <c r="J74" i="111"/>
  <c r="M74" i="111"/>
  <c r="N74" i="111"/>
  <c r="D75" i="111"/>
  <c r="E75" i="111"/>
  <c r="G75" i="111"/>
  <c r="J75" i="111"/>
  <c r="K75" i="111"/>
  <c r="L75" i="111"/>
  <c r="M75" i="111"/>
  <c r="D76" i="111"/>
  <c r="G76" i="111"/>
  <c r="H76" i="111"/>
  <c r="I76" i="111"/>
  <c r="J76" i="111"/>
  <c r="L76" i="111"/>
  <c r="N76" i="111"/>
  <c r="D77" i="111"/>
  <c r="E77" i="111"/>
  <c r="F77" i="111"/>
  <c r="G77" i="111"/>
  <c r="I77" i="111"/>
  <c r="L77" i="111"/>
  <c r="M77" i="111"/>
  <c r="N77" i="111"/>
  <c r="D78" i="111"/>
  <c r="F78" i="111"/>
  <c r="I78" i="111"/>
  <c r="J78" i="111"/>
  <c r="K78" i="111"/>
  <c r="L78" i="111"/>
  <c r="N78" i="111"/>
  <c r="F79" i="111"/>
  <c r="G79" i="111"/>
  <c r="H79" i="111"/>
  <c r="I79" i="111"/>
  <c r="K79" i="111"/>
  <c r="M79" i="111"/>
  <c r="N79" i="111"/>
  <c r="D80" i="111"/>
  <c r="E80" i="111"/>
  <c r="F80" i="111"/>
  <c r="H80" i="111"/>
  <c r="K80" i="111"/>
  <c r="L80" i="111"/>
  <c r="M80" i="111"/>
  <c r="N80" i="111"/>
  <c r="E81" i="111"/>
  <c r="H81" i="111"/>
  <c r="I81" i="111"/>
  <c r="J81" i="111"/>
  <c r="K81" i="111"/>
  <c r="M81" i="111"/>
  <c r="E82" i="111"/>
  <c r="F82" i="111"/>
  <c r="G82" i="111"/>
  <c r="H82" i="111"/>
  <c r="J82" i="111"/>
  <c r="L82" i="111"/>
  <c r="M82" i="111"/>
  <c r="N82" i="111"/>
  <c r="D83" i="111"/>
  <c r="E83" i="111"/>
  <c r="G83" i="111"/>
  <c r="J83" i="111"/>
  <c r="K83" i="111"/>
  <c r="L83" i="111"/>
  <c r="M83" i="111"/>
  <c r="D84" i="111"/>
  <c r="G84" i="111"/>
  <c r="H84" i="111"/>
  <c r="I84" i="111"/>
  <c r="J84" i="111"/>
  <c r="L84" i="111"/>
  <c r="D85" i="111"/>
  <c r="E85" i="111"/>
  <c r="F85" i="111"/>
  <c r="G85" i="111"/>
  <c r="I85" i="111"/>
  <c r="K85" i="111"/>
  <c r="L85" i="111"/>
  <c r="M85" i="111"/>
  <c r="N85" i="111"/>
  <c r="D86" i="111"/>
  <c r="F86" i="111"/>
  <c r="I86" i="111"/>
  <c r="J86" i="111"/>
  <c r="K86" i="111"/>
  <c r="L86" i="111"/>
  <c r="N86" i="111"/>
  <c r="F87" i="111"/>
  <c r="G87" i="111"/>
  <c r="H87" i="111"/>
  <c r="I87" i="111"/>
  <c r="K87" i="111"/>
  <c r="N87" i="111"/>
  <c r="D88" i="111"/>
  <c r="E88" i="111"/>
  <c r="F88" i="111"/>
  <c r="H88" i="111"/>
  <c r="J88" i="111"/>
  <c r="K88" i="111"/>
  <c r="L88" i="111"/>
  <c r="M88" i="111"/>
  <c r="N88" i="111"/>
  <c r="E89" i="111"/>
  <c r="H89" i="111"/>
  <c r="I89" i="111"/>
  <c r="J89" i="111"/>
  <c r="K89" i="111"/>
  <c r="M89" i="111"/>
  <c r="E90" i="111"/>
  <c r="F90" i="111"/>
  <c r="G90" i="111"/>
  <c r="H90" i="111"/>
  <c r="J90" i="111"/>
  <c r="M90" i="111"/>
  <c r="N90" i="111"/>
  <c r="D91" i="111"/>
  <c r="E91" i="111"/>
  <c r="G91" i="111"/>
  <c r="I91" i="111"/>
  <c r="J91" i="111"/>
  <c r="K91" i="111"/>
  <c r="L91" i="111"/>
  <c r="M91" i="111"/>
  <c r="D92" i="111"/>
  <c r="G92" i="111"/>
  <c r="H92" i="111"/>
  <c r="I92" i="111"/>
  <c r="J92" i="111"/>
  <c r="L92" i="111"/>
  <c r="D93" i="111"/>
  <c r="E93" i="111"/>
  <c r="F93" i="111"/>
  <c r="G93" i="111"/>
  <c r="I93" i="111"/>
  <c r="L93" i="111"/>
  <c r="M93" i="111"/>
  <c r="N93" i="111"/>
  <c r="D94" i="111"/>
  <c r="F94" i="111"/>
  <c r="H94" i="111"/>
  <c r="I94" i="111"/>
  <c r="J94" i="111"/>
  <c r="K94" i="111"/>
  <c r="L94" i="111"/>
  <c r="N94" i="111"/>
  <c r="F95" i="111"/>
  <c r="G95" i="111"/>
  <c r="H95" i="111"/>
  <c r="I95" i="111"/>
  <c r="K95" i="111"/>
  <c r="N95" i="111"/>
  <c r="D96" i="111"/>
  <c r="E96" i="111"/>
  <c r="F96" i="111"/>
  <c r="H96" i="111"/>
  <c r="K96" i="111"/>
  <c r="L96" i="111"/>
  <c r="M96" i="111"/>
  <c r="N96" i="111"/>
  <c r="E97" i="111"/>
  <c r="G97" i="111"/>
  <c r="H97" i="111"/>
  <c r="I97" i="111"/>
  <c r="J97" i="111"/>
  <c r="K97" i="111"/>
  <c r="M97" i="111"/>
  <c r="E98" i="111"/>
  <c r="F98" i="111"/>
  <c r="G98" i="111"/>
  <c r="H98" i="111"/>
  <c r="J98" i="111"/>
  <c r="M98" i="111"/>
  <c r="N98" i="111"/>
  <c r="D99" i="111"/>
  <c r="E99" i="111"/>
  <c r="G99" i="111"/>
  <c r="J99" i="111"/>
  <c r="K99" i="111"/>
  <c r="L99" i="111"/>
  <c r="M99" i="111"/>
  <c r="D100" i="111"/>
  <c r="F100" i="111"/>
  <c r="G100" i="111"/>
  <c r="H100" i="111"/>
  <c r="I100" i="111"/>
  <c r="J100" i="111"/>
  <c r="L100" i="111"/>
  <c r="D101" i="111"/>
  <c r="E101" i="111"/>
  <c r="F101" i="111"/>
  <c r="G101" i="111"/>
  <c r="I101" i="111"/>
  <c r="L101" i="111"/>
  <c r="M101" i="111"/>
  <c r="N101" i="111"/>
  <c r="D102" i="111"/>
  <c r="F102" i="111"/>
  <c r="I102" i="111"/>
  <c r="J102" i="111"/>
  <c r="K102" i="111"/>
  <c r="L102" i="111"/>
  <c r="N102" i="111"/>
  <c r="E103" i="111"/>
  <c r="F103" i="111"/>
  <c r="G103" i="111"/>
  <c r="H103" i="111"/>
  <c r="I103" i="111"/>
  <c r="K103" i="111"/>
  <c r="N103" i="111"/>
  <c r="D104" i="111"/>
  <c r="E104" i="111"/>
  <c r="F104" i="111"/>
  <c r="H104" i="111"/>
  <c r="K104" i="111"/>
  <c r="L104" i="111"/>
  <c r="M104" i="111"/>
  <c r="N104" i="111"/>
  <c r="E105" i="111"/>
  <c r="H105" i="111"/>
  <c r="I105" i="111"/>
  <c r="J105" i="111"/>
  <c r="K105" i="111"/>
  <c r="M105" i="111"/>
  <c r="C59" i="111"/>
  <c r="C60" i="111"/>
  <c r="C61" i="111"/>
  <c r="C62" i="111"/>
  <c r="C63" i="111"/>
  <c r="C64" i="111"/>
  <c r="C65" i="111"/>
  <c r="C67" i="111"/>
  <c r="C68" i="111"/>
  <c r="C69" i="111"/>
  <c r="C70" i="111"/>
  <c r="C71" i="111"/>
  <c r="C72" i="111"/>
  <c r="C73" i="111"/>
  <c r="C75" i="111"/>
  <c r="C76" i="111"/>
  <c r="C77" i="111"/>
  <c r="C78" i="111"/>
  <c r="C79" i="111"/>
  <c r="C81" i="111"/>
  <c r="C83" i="111"/>
  <c r="C85" i="111"/>
  <c r="C86" i="111"/>
  <c r="C87" i="111"/>
  <c r="C89" i="111"/>
  <c r="C91" i="111"/>
  <c r="C92" i="111"/>
  <c r="C93" i="111"/>
  <c r="C94" i="111"/>
  <c r="C95" i="111"/>
  <c r="C96" i="111"/>
  <c r="C97" i="111"/>
  <c r="C99" i="111"/>
  <c r="C101" i="111"/>
  <c r="C102" i="111"/>
  <c r="C103" i="111"/>
  <c r="C105" i="111"/>
  <c r="C58" i="111"/>
  <c r="Z34" i="107" l="1"/>
  <c r="T35" i="107"/>
  <c r="AB35" i="107"/>
  <c r="V36" i="107"/>
  <c r="AD36" i="107"/>
  <c r="X37" i="107"/>
  <c r="AF37" i="107"/>
  <c r="Z38" i="107"/>
  <c r="T39" i="107"/>
  <c r="AB39" i="107"/>
  <c r="V40" i="107"/>
  <c r="V42" i="107" s="1"/>
  <c r="AD40" i="107"/>
  <c r="AD42" i="107" s="1"/>
  <c r="X41" i="107"/>
  <c r="AF41" i="107"/>
  <c r="AF42" i="107" s="1"/>
  <c r="AE41" i="107"/>
  <c r="S34" i="107"/>
  <c r="AA34" i="107"/>
  <c r="U35" i="107"/>
  <c r="AC35" i="107"/>
  <c r="W36" i="107"/>
  <c r="AE36" i="107"/>
  <c r="Y37" i="107"/>
  <c r="W40" i="107"/>
  <c r="AE40" i="107"/>
  <c r="Y41" i="107"/>
  <c r="W41" i="107"/>
  <c r="W42" i="107" s="1"/>
  <c r="T34" i="107"/>
  <c r="AB34" i="107"/>
  <c r="V35" i="107"/>
  <c r="AD35" i="107"/>
  <c r="X36" i="107"/>
  <c r="AF36" i="107"/>
  <c r="Z37" i="107"/>
  <c r="X40" i="107"/>
  <c r="AF40" i="107"/>
  <c r="Z41" i="107"/>
  <c r="Z42" i="107" s="1"/>
  <c r="U34" i="107"/>
  <c r="AC34" i="107"/>
  <c r="W35" i="107"/>
  <c r="AE35" i="107"/>
  <c r="Y36" i="107"/>
  <c r="S37" i="107"/>
  <c r="AA37" i="107"/>
  <c r="Y40" i="107"/>
  <c r="S41" i="107"/>
  <c r="S42" i="107" s="1"/>
  <c r="AA41" i="107"/>
  <c r="AA42" i="107" s="1"/>
  <c r="S39" i="107"/>
  <c r="V34" i="107"/>
  <c r="AD34" i="107"/>
  <c r="X35" i="107"/>
  <c r="AF35" i="107"/>
  <c r="Z36" i="107"/>
  <c r="T37" i="107"/>
  <c r="AB37" i="107"/>
  <c r="T41" i="107"/>
  <c r="T42" i="107" s="1"/>
  <c r="AB41" i="107"/>
  <c r="AB42" i="107" s="1"/>
  <c r="AA39" i="107"/>
  <c r="U37" i="107"/>
  <c r="AC37" i="107"/>
  <c r="V37" i="107"/>
  <c r="AD37" i="107"/>
  <c r="V42" i="108"/>
  <c r="Z34" i="108"/>
  <c r="T35" i="108"/>
  <c r="AB35" i="108"/>
  <c r="V36" i="108"/>
  <c r="AD36" i="108"/>
  <c r="X37" i="108"/>
  <c r="AF37" i="108"/>
  <c r="Z38" i="108"/>
  <c r="T39" i="108"/>
  <c r="AB39" i="108"/>
  <c r="V40" i="108"/>
  <c r="AD40" i="108"/>
  <c r="AD42" i="108" s="1"/>
  <c r="X41" i="108"/>
  <c r="AF41" i="108"/>
  <c r="AF42" i="108" s="1"/>
  <c r="AE41" i="108"/>
  <c r="AE42" i="108" s="1"/>
  <c r="S34" i="108"/>
  <c r="AA34" i="108"/>
  <c r="U35" i="108"/>
  <c r="AC35" i="108"/>
  <c r="W36" i="108"/>
  <c r="AE36" i="108"/>
  <c r="Y37" i="108"/>
  <c r="W40" i="108"/>
  <c r="AE40" i="108"/>
  <c r="Y41" i="108"/>
  <c r="T34" i="108"/>
  <c r="AB34" i="108"/>
  <c r="V35" i="108"/>
  <c r="AD35" i="108"/>
  <c r="X36" i="108"/>
  <c r="AF36" i="108"/>
  <c r="Z37" i="108"/>
  <c r="X40" i="108"/>
  <c r="AF40" i="108"/>
  <c r="Z41" i="108"/>
  <c r="Z42" i="108" s="1"/>
  <c r="W41" i="108"/>
  <c r="U34" i="108"/>
  <c r="AC34" i="108"/>
  <c r="W35" i="108"/>
  <c r="AE35" i="108"/>
  <c r="Y36" i="108"/>
  <c r="S37" i="108"/>
  <c r="AA37" i="108"/>
  <c r="Y40" i="108"/>
  <c r="S41" i="108"/>
  <c r="S42" i="108" s="1"/>
  <c r="AA41" i="108"/>
  <c r="AA42" i="108" s="1"/>
  <c r="S39" i="108"/>
  <c r="V34" i="108"/>
  <c r="AD34" i="108"/>
  <c r="X35" i="108"/>
  <c r="AF35" i="108"/>
  <c r="Z36" i="108"/>
  <c r="T37" i="108"/>
  <c r="AB37" i="108"/>
  <c r="T41" i="108"/>
  <c r="T42" i="108" s="1"/>
  <c r="AB41" i="108"/>
  <c r="AB42" i="108" s="1"/>
  <c r="AA36" i="108"/>
  <c r="U37" i="108"/>
  <c r="AC37" i="108"/>
  <c r="V37" i="108"/>
  <c r="AD37" i="108"/>
  <c r="V42" i="111"/>
  <c r="AB41" i="111"/>
  <c r="AB42" i="111" s="1"/>
  <c r="Y34" i="111"/>
  <c r="S35" i="111"/>
  <c r="AA35" i="111"/>
  <c r="U36" i="111"/>
  <c r="AC36" i="111"/>
  <c r="W37" i="111"/>
  <c r="AE37" i="111"/>
  <c r="Y38" i="111"/>
  <c r="S39" i="111"/>
  <c r="AA39" i="111"/>
  <c r="U40" i="111"/>
  <c r="U42" i="111" s="1"/>
  <c r="AC40" i="111"/>
  <c r="AC42" i="111" s="1"/>
  <c r="W41" i="111"/>
  <c r="AE41" i="111"/>
  <c r="AE42" i="111" s="1"/>
  <c r="T41" i="111"/>
  <c r="T42" i="111" s="1"/>
  <c r="Z34" i="111"/>
  <c r="T35" i="111"/>
  <c r="AB35" i="111"/>
  <c r="V36" i="111"/>
  <c r="AD36" i="111"/>
  <c r="X37" i="111"/>
  <c r="AF37" i="111"/>
  <c r="Z38" i="111"/>
  <c r="T39" i="111"/>
  <c r="AB39" i="111"/>
  <c r="V40" i="111"/>
  <c r="AD40" i="111"/>
  <c r="AD42" i="111" s="1"/>
  <c r="X41" i="111"/>
  <c r="X42" i="111" s="1"/>
  <c r="AF41" i="111"/>
  <c r="AD34" i="111"/>
  <c r="S34" i="111"/>
  <c r="AA34" i="111"/>
  <c r="U35" i="111"/>
  <c r="AC35" i="111"/>
  <c r="W36" i="111"/>
  <c r="AE36" i="111"/>
  <c r="Y37" i="111"/>
  <c r="W40" i="111"/>
  <c r="AE40" i="111"/>
  <c r="Y41" i="111"/>
  <c r="Y42" i="111" s="1"/>
  <c r="X39" i="111"/>
  <c r="T34" i="111"/>
  <c r="AB34" i="111"/>
  <c r="AF36" i="111"/>
  <c r="Z37" i="111"/>
  <c r="X40" i="111"/>
  <c r="AF40" i="111"/>
  <c r="V34" i="111"/>
  <c r="U34" i="111"/>
  <c r="AC34" i="111"/>
  <c r="W35" i="111"/>
  <c r="AE35" i="111"/>
  <c r="Y36" i="111"/>
  <c r="S37" i="111"/>
  <c r="AA37" i="111"/>
  <c r="S41" i="111"/>
  <c r="S42" i="111" s="1"/>
  <c r="AA41" i="111"/>
  <c r="AA42" i="111" s="1"/>
  <c r="U37" i="111"/>
  <c r="AC37" i="111"/>
  <c r="V37" i="111"/>
  <c r="AD37" i="111"/>
  <c r="I106" i="108"/>
  <c r="N105" i="111"/>
  <c r="F105" i="111"/>
  <c r="I104" i="111"/>
  <c r="L103" i="111"/>
  <c r="D103" i="111"/>
  <c r="G102" i="111"/>
  <c r="J101" i="111"/>
  <c r="O101" i="111" s="1"/>
  <c r="M100" i="111"/>
  <c r="E100" i="111"/>
  <c r="H99" i="111"/>
  <c r="K98" i="111"/>
  <c r="N97" i="111"/>
  <c r="F97" i="111"/>
  <c r="I96" i="111"/>
  <c r="L95" i="111"/>
  <c r="L106" i="111" s="1"/>
  <c r="D95" i="111"/>
  <c r="G94" i="111"/>
  <c r="J93" i="111"/>
  <c r="M92" i="111"/>
  <c r="E92" i="111"/>
  <c r="H91" i="111"/>
  <c r="K90" i="111"/>
  <c r="N89" i="111"/>
  <c r="O89" i="111" s="1"/>
  <c r="F89" i="111"/>
  <c r="I88" i="111"/>
  <c r="L87" i="111"/>
  <c r="D87" i="111"/>
  <c r="G86" i="111"/>
  <c r="J85" i="111"/>
  <c r="M84" i="111"/>
  <c r="E84" i="111"/>
  <c r="O84" i="111" s="1"/>
  <c r="H83" i="111"/>
  <c r="K82" i="111"/>
  <c r="N81" i="111"/>
  <c r="F81" i="111"/>
  <c r="I80" i="111"/>
  <c r="L79" i="111"/>
  <c r="D79" i="111"/>
  <c r="G78" i="111"/>
  <c r="G106" i="111" s="1"/>
  <c r="J77" i="111"/>
  <c r="M76" i="111"/>
  <c r="E76" i="111"/>
  <c r="H75" i="111"/>
  <c r="K74" i="111"/>
  <c r="N73" i="111"/>
  <c r="F73" i="111"/>
  <c r="I72" i="111"/>
  <c r="I106" i="111" s="1"/>
  <c r="L71" i="111"/>
  <c r="D71" i="111"/>
  <c r="G70" i="111"/>
  <c r="J69" i="111"/>
  <c r="M68" i="111"/>
  <c r="E68" i="111"/>
  <c r="H67" i="111"/>
  <c r="K66" i="111"/>
  <c r="K106" i="111" s="1"/>
  <c r="N65" i="111"/>
  <c r="F65" i="111"/>
  <c r="I64" i="111"/>
  <c r="L63" i="111"/>
  <c r="D63" i="111"/>
  <c r="G62" i="111"/>
  <c r="J61" i="111"/>
  <c r="O61" i="111" s="1"/>
  <c r="M60" i="111"/>
  <c r="M106" i="111" s="1"/>
  <c r="E60" i="111"/>
  <c r="H59" i="111"/>
  <c r="K58" i="111"/>
  <c r="O64" i="111"/>
  <c r="C98" i="111"/>
  <c r="C90" i="111"/>
  <c r="C82" i="111"/>
  <c r="O82" i="111" s="1"/>
  <c r="C74" i="111"/>
  <c r="C66" i="111"/>
  <c r="O104" i="111"/>
  <c r="F106" i="111"/>
  <c r="D106" i="111"/>
  <c r="H106" i="111"/>
  <c r="O80" i="111"/>
  <c r="O93" i="111"/>
  <c r="O58" i="111"/>
  <c r="O96" i="111"/>
  <c r="O88" i="111"/>
  <c r="P92" i="111"/>
  <c r="P83" i="111"/>
  <c r="P73" i="111"/>
  <c r="P64" i="111"/>
  <c r="P100" i="111"/>
  <c r="P71" i="111"/>
  <c r="P75" i="111"/>
  <c r="P81" i="111"/>
  <c r="P58" i="111"/>
  <c r="P97" i="111"/>
  <c r="P88" i="111"/>
  <c r="P79" i="111"/>
  <c r="P70" i="111"/>
  <c r="P93" i="111"/>
  <c r="P99" i="111"/>
  <c r="P62" i="111"/>
  <c r="P96" i="111"/>
  <c r="P65" i="111"/>
  <c r="P91" i="111"/>
  <c r="P80" i="111"/>
  <c r="P105" i="111"/>
  <c r="P87" i="111"/>
  <c r="P69" i="111"/>
  <c r="P104" i="111"/>
  <c r="P86" i="111"/>
  <c r="P77" i="111"/>
  <c r="P68" i="111"/>
  <c r="P59" i="111"/>
  <c r="P102" i="111"/>
  <c r="P63" i="111"/>
  <c r="P103" i="111"/>
  <c r="P94" i="111"/>
  <c r="P85" i="111"/>
  <c r="P76" i="111"/>
  <c r="P67" i="111"/>
  <c r="P98" i="111"/>
  <c r="O98" i="111"/>
  <c r="O74" i="111"/>
  <c r="P74" i="111"/>
  <c r="P82" i="111"/>
  <c r="P90" i="111"/>
  <c r="O90" i="111"/>
  <c r="O105" i="111"/>
  <c r="O97" i="111"/>
  <c r="O81" i="111"/>
  <c r="O73" i="111"/>
  <c r="O65" i="111"/>
  <c r="O103" i="111"/>
  <c r="O95" i="111"/>
  <c r="O87" i="111"/>
  <c r="O79" i="111"/>
  <c r="O71" i="111"/>
  <c r="O63" i="111"/>
  <c r="O102" i="111"/>
  <c r="O94" i="111"/>
  <c r="O86" i="111"/>
  <c r="O78" i="111"/>
  <c r="O70" i="111"/>
  <c r="O62" i="111"/>
  <c r="O85" i="111"/>
  <c r="O77" i="111"/>
  <c r="O69" i="111"/>
  <c r="O100" i="111"/>
  <c r="O92" i="111"/>
  <c r="O76" i="111"/>
  <c r="O68" i="111"/>
  <c r="O60" i="111"/>
  <c r="O99" i="111"/>
  <c r="O91" i="111"/>
  <c r="O83" i="111"/>
  <c r="O75" i="111"/>
  <c r="O67" i="111"/>
  <c r="O59" i="111"/>
  <c r="C106" i="111"/>
  <c r="O13" i="99"/>
  <c r="X42" i="107" l="1"/>
  <c r="Y42" i="107"/>
  <c r="AE42" i="107"/>
  <c r="X42" i="108"/>
  <c r="W42" i="108"/>
  <c r="Y42" i="108"/>
  <c r="AF42" i="111"/>
  <c r="W42" i="111"/>
  <c r="J106" i="111"/>
  <c r="P72" i="111"/>
  <c r="P89" i="111"/>
  <c r="P106" i="111" s="1"/>
  <c r="E106" i="111"/>
  <c r="N106" i="111"/>
  <c r="P61" i="111"/>
  <c r="O72" i="111"/>
  <c r="O106" i="111" s="1"/>
  <c r="O66" i="111"/>
  <c r="P95" i="111"/>
  <c r="P60" i="111"/>
  <c r="P101" i="111"/>
  <c r="P66" i="111"/>
  <c r="P78" i="111"/>
  <c r="P84" i="111"/>
  <c r="N58" i="104"/>
  <c r="M58" i="104"/>
  <c r="L58" i="104"/>
  <c r="K58" i="104"/>
  <c r="J58" i="104"/>
  <c r="I58" i="104"/>
  <c r="H58" i="104"/>
  <c r="G58" i="104"/>
  <c r="F58" i="104"/>
  <c r="E58" i="104"/>
  <c r="D58" i="104"/>
  <c r="C58" i="104"/>
  <c r="P57" i="104"/>
  <c r="O57" i="104"/>
  <c r="P56" i="104"/>
  <c r="O56" i="104"/>
  <c r="P55" i="104"/>
  <c r="O55" i="104"/>
  <c r="P54" i="104"/>
  <c r="O54" i="104"/>
  <c r="AE21" i="104" s="1"/>
  <c r="P53" i="104"/>
  <c r="O53" i="104"/>
  <c r="P52" i="104"/>
  <c r="O52" i="104"/>
  <c r="P51" i="104"/>
  <c r="O51" i="104"/>
  <c r="P50" i="104"/>
  <c r="O50" i="104"/>
  <c r="AE20" i="104" s="1"/>
  <c r="P49" i="104"/>
  <c r="AF19" i="104" s="1"/>
  <c r="AF24" i="104" s="1"/>
  <c r="O49" i="104"/>
  <c r="P48" i="104"/>
  <c r="O48" i="104"/>
  <c r="P47" i="104"/>
  <c r="O47" i="104"/>
  <c r="P46" i="104"/>
  <c r="O46" i="104"/>
  <c r="AE19" i="104" s="1"/>
  <c r="AE27" i="104" s="1"/>
  <c r="P45" i="104"/>
  <c r="AF18" i="104" s="1"/>
  <c r="O45" i="104"/>
  <c r="P44" i="104"/>
  <c r="O44" i="104"/>
  <c r="P43" i="104"/>
  <c r="O43" i="104"/>
  <c r="P42" i="104"/>
  <c r="O42" i="104"/>
  <c r="AE18" i="104" s="1"/>
  <c r="P41" i="104"/>
  <c r="AF17" i="104" s="1"/>
  <c r="O41" i="104"/>
  <c r="P40" i="104"/>
  <c r="O40" i="104"/>
  <c r="P39" i="104"/>
  <c r="O39" i="104"/>
  <c r="P38" i="104"/>
  <c r="O38" i="104"/>
  <c r="AE17" i="104" s="1"/>
  <c r="P37" i="104"/>
  <c r="O37" i="104"/>
  <c r="P36" i="104"/>
  <c r="O36" i="104"/>
  <c r="P35" i="104"/>
  <c r="O35" i="104"/>
  <c r="P34" i="104"/>
  <c r="O34" i="104"/>
  <c r="AE16" i="104" s="1"/>
  <c r="P33" i="104"/>
  <c r="AF15" i="104" s="1"/>
  <c r="O33" i="104"/>
  <c r="P32" i="104"/>
  <c r="O32" i="104"/>
  <c r="P31" i="104"/>
  <c r="O31" i="104"/>
  <c r="P30" i="104"/>
  <c r="O30" i="104"/>
  <c r="AE15" i="104" s="1"/>
  <c r="P29" i="104"/>
  <c r="O29" i="104"/>
  <c r="P28" i="104"/>
  <c r="O28" i="104"/>
  <c r="P27" i="104"/>
  <c r="O27" i="104"/>
  <c r="P26" i="104"/>
  <c r="O26" i="104"/>
  <c r="AE14" i="104" s="1"/>
  <c r="P25" i="104"/>
  <c r="O25" i="104"/>
  <c r="P24" i="104"/>
  <c r="O24" i="104"/>
  <c r="P23" i="104"/>
  <c r="O23" i="104"/>
  <c r="P22" i="104"/>
  <c r="O22" i="104"/>
  <c r="AE13" i="104" s="1"/>
  <c r="AF21" i="104"/>
  <c r="AD21" i="104"/>
  <c r="AC21" i="104"/>
  <c r="AB21" i="104"/>
  <c r="AA21" i="104"/>
  <c r="Z21" i="104"/>
  <c r="Y21" i="104"/>
  <c r="X21" i="104"/>
  <c r="W21" i="104"/>
  <c r="V21" i="104"/>
  <c r="U21" i="104"/>
  <c r="T21" i="104"/>
  <c r="S21" i="104"/>
  <c r="P21" i="104"/>
  <c r="O21" i="104"/>
  <c r="AF20" i="104"/>
  <c r="AD20" i="104"/>
  <c r="AC20" i="104"/>
  <c r="AB20" i="104"/>
  <c r="AA20" i="104"/>
  <c r="Z20" i="104"/>
  <c r="Y20" i="104"/>
  <c r="X20" i="104"/>
  <c r="W20" i="104"/>
  <c r="V20" i="104"/>
  <c r="U20" i="104"/>
  <c r="T20" i="104"/>
  <c r="S20" i="104"/>
  <c r="P20" i="104"/>
  <c r="O20" i="104"/>
  <c r="AD19" i="104"/>
  <c r="AD27" i="104" s="1"/>
  <c r="AC19" i="104"/>
  <c r="AC27" i="104" s="1"/>
  <c r="AB19" i="104"/>
  <c r="AA19" i="104"/>
  <c r="Z19" i="104"/>
  <c r="Z27" i="104" s="1"/>
  <c r="Y19" i="104"/>
  <c r="X19" i="104"/>
  <c r="W19" i="104"/>
  <c r="V19" i="104"/>
  <c r="V27" i="104" s="1"/>
  <c r="U19" i="104"/>
  <c r="U27" i="104" s="1"/>
  <c r="T19" i="104"/>
  <c r="T24" i="104" s="1"/>
  <c r="S19" i="104"/>
  <c r="P19" i="104"/>
  <c r="O19" i="104"/>
  <c r="AD18" i="104"/>
  <c r="AC18" i="104"/>
  <c r="AB18" i="104"/>
  <c r="AA18" i="104"/>
  <c r="Z18" i="104"/>
  <c r="Y18" i="104"/>
  <c r="X18" i="104"/>
  <c r="W18" i="104"/>
  <c r="V18" i="104"/>
  <c r="U18" i="104"/>
  <c r="T18" i="104"/>
  <c r="S18" i="104"/>
  <c r="P18" i="104"/>
  <c r="O18" i="104"/>
  <c r="AE12" i="104" s="1"/>
  <c r="AD17" i="104"/>
  <c r="AC17" i="104"/>
  <c r="AB17" i="104"/>
  <c r="AA17" i="104"/>
  <c r="Z17" i="104"/>
  <c r="Y17" i="104"/>
  <c r="X17" i="104"/>
  <c r="W17" i="104"/>
  <c r="V17" i="104"/>
  <c r="U17" i="104"/>
  <c r="T17" i="104"/>
  <c r="S17" i="104"/>
  <c r="P17" i="104"/>
  <c r="O17" i="104"/>
  <c r="AF16" i="104"/>
  <c r="AD16" i="104"/>
  <c r="AC16" i="104"/>
  <c r="AB16" i="104"/>
  <c r="AA16" i="104"/>
  <c r="Z16" i="104"/>
  <c r="Y16" i="104"/>
  <c r="X16" i="104"/>
  <c r="W16" i="104"/>
  <c r="V16" i="104"/>
  <c r="U16" i="104"/>
  <c r="T16" i="104"/>
  <c r="S16" i="104"/>
  <c r="P16" i="104"/>
  <c r="O16" i="104"/>
  <c r="AD15" i="104"/>
  <c r="AC15" i="104"/>
  <c r="AB15" i="104"/>
  <c r="AA15" i="104"/>
  <c r="Z15" i="104"/>
  <c r="Y15" i="104"/>
  <c r="X15" i="104"/>
  <c r="W15" i="104"/>
  <c r="V15" i="104"/>
  <c r="U15" i="104"/>
  <c r="T15" i="104"/>
  <c r="S15" i="104"/>
  <c r="P15" i="104"/>
  <c r="AF11" i="104" s="1"/>
  <c r="O15" i="104"/>
  <c r="AF14" i="104"/>
  <c r="AD14" i="104"/>
  <c r="AC14" i="104"/>
  <c r="AB14" i="104"/>
  <c r="AA14" i="104"/>
  <c r="Z14" i="104"/>
  <c r="Y14" i="104"/>
  <c r="X14" i="104"/>
  <c r="W14" i="104"/>
  <c r="V14" i="104"/>
  <c r="U14" i="104"/>
  <c r="T14" i="104"/>
  <c r="S14" i="104"/>
  <c r="P14" i="104"/>
  <c r="O14" i="104"/>
  <c r="AE11" i="104" s="1"/>
  <c r="AF13" i="104"/>
  <c r="AD13" i="104"/>
  <c r="AD26" i="104" s="1"/>
  <c r="AC13" i="104"/>
  <c r="AB13" i="104"/>
  <c r="AA13" i="104"/>
  <c r="Z13" i="104"/>
  <c r="Y13" i="104"/>
  <c r="X13" i="104"/>
  <c r="X23" i="104" s="1"/>
  <c r="W13" i="104"/>
  <c r="V13" i="104"/>
  <c r="V26" i="104" s="1"/>
  <c r="U13" i="104"/>
  <c r="T13" i="104"/>
  <c r="S13" i="104"/>
  <c r="P13" i="104"/>
  <c r="O13" i="104"/>
  <c r="AF12" i="104"/>
  <c r="AD12" i="104"/>
  <c r="AC12" i="104"/>
  <c r="AB12" i="104"/>
  <c r="AA12" i="104"/>
  <c r="Z12" i="104"/>
  <c r="Y12" i="104"/>
  <c r="X12" i="104"/>
  <c r="W12" i="104"/>
  <c r="V12" i="104"/>
  <c r="U12" i="104"/>
  <c r="T12" i="104"/>
  <c r="S12" i="104"/>
  <c r="P12" i="104"/>
  <c r="O12" i="104"/>
  <c r="AD11" i="104"/>
  <c r="AC11" i="104"/>
  <c r="AB11" i="104"/>
  <c r="AA11" i="104"/>
  <c r="Z11" i="104"/>
  <c r="Y11" i="104"/>
  <c r="X11" i="104"/>
  <c r="W11" i="104"/>
  <c r="V11" i="104"/>
  <c r="U11" i="104"/>
  <c r="T11" i="104"/>
  <c r="S11" i="104"/>
  <c r="P11" i="104"/>
  <c r="O11" i="104"/>
  <c r="AD10" i="104"/>
  <c r="AC10" i="104"/>
  <c r="AB10" i="104"/>
  <c r="AA10" i="104"/>
  <c r="Z10" i="104"/>
  <c r="Y10" i="104"/>
  <c r="X10" i="104"/>
  <c r="W10" i="104"/>
  <c r="V10" i="104"/>
  <c r="U10" i="104"/>
  <c r="T10" i="104"/>
  <c r="S10" i="104"/>
  <c r="P10" i="104"/>
  <c r="AF10" i="104" s="1"/>
  <c r="AF22" i="104" s="1"/>
  <c r="O10" i="104"/>
  <c r="K6" i="104"/>
  <c r="G6" i="104"/>
  <c r="D6" i="104"/>
  <c r="K5" i="104"/>
  <c r="G5" i="104"/>
  <c r="D5" i="104"/>
  <c r="C3" i="104"/>
  <c r="N58" i="103"/>
  <c r="M58" i="103"/>
  <c r="L58" i="103"/>
  <c r="K58" i="103"/>
  <c r="J58" i="103"/>
  <c r="I58" i="103"/>
  <c r="H58" i="103"/>
  <c r="G58" i="103"/>
  <c r="F58" i="103"/>
  <c r="E58" i="103"/>
  <c r="D58" i="103"/>
  <c r="C58" i="103"/>
  <c r="P57" i="103"/>
  <c r="O57" i="103"/>
  <c r="P56" i="103"/>
  <c r="O56" i="103"/>
  <c r="P55" i="103"/>
  <c r="O55" i="103"/>
  <c r="AE21" i="103" s="1"/>
  <c r="P54" i="103"/>
  <c r="O54" i="103"/>
  <c r="P53" i="103"/>
  <c r="AF20" i="103" s="1"/>
  <c r="O53" i="103"/>
  <c r="P52" i="103"/>
  <c r="O52" i="103"/>
  <c r="P51" i="103"/>
  <c r="O51" i="103"/>
  <c r="AE20" i="103" s="1"/>
  <c r="P50" i="103"/>
  <c r="O50" i="103"/>
  <c r="P49" i="103"/>
  <c r="AF19" i="103" s="1"/>
  <c r="O49" i="103"/>
  <c r="P48" i="103"/>
  <c r="O48" i="103"/>
  <c r="P47" i="103"/>
  <c r="O47" i="103"/>
  <c r="AE19" i="103" s="1"/>
  <c r="P46" i="103"/>
  <c r="O46" i="103"/>
  <c r="P45" i="103"/>
  <c r="AF18" i="103" s="1"/>
  <c r="O45" i="103"/>
  <c r="P44" i="103"/>
  <c r="O44" i="103"/>
  <c r="P43" i="103"/>
  <c r="O43" i="103"/>
  <c r="P42" i="103"/>
  <c r="O42" i="103"/>
  <c r="P41" i="103"/>
  <c r="O41" i="103"/>
  <c r="P40" i="103"/>
  <c r="O40" i="103"/>
  <c r="P39" i="103"/>
  <c r="O39" i="103"/>
  <c r="AE17" i="103" s="1"/>
  <c r="P38" i="103"/>
  <c r="AF17" i="103" s="1"/>
  <c r="O38" i="103"/>
  <c r="P37" i="103"/>
  <c r="AF16" i="103" s="1"/>
  <c r="O37" i="103"/>
  <c r="P36" i="103"/>
  <c r="O36" i="103"/>
  <c r="P35" i="103"/>
  <c r="O35" i="103"/>
  <c r="AE16" i="103" s="1"/>
  <c r="P34" i="103"/>
  <c r="O34" i="103"/>
  <c r="P33" i="103"/>
  <c r="AF15" i="103" s="1"/>
  <c r="O33" i="103"/>
  <c r="P32" i="103"/>
  <c r="O32" i="103"/>
  <c r="P31" i="103"/>
  <c r="O31" i="103"/>
  <c r="AE15" i="103" s="1"/>
  <c r="P30" i="103"/>
  <c r="O30" i="103"/>
  <c r="P29" i="103"/>
  <c r="AF14" i="103" s="1"/>
  <c r="O29" i="103"/>
  <c r="P28" i="103"/>
  <c r="O28" i="103"/>
  <c r="P27" i="103"/>
  <c r="O27" i="103"/>
  <c r="P26" i="103"/>
  <c r="O26" i="103"/>
  <c r="P25" i="103"/>
  <c r="O25" i="103"/>
  <c r="P24" i="103"/>
  <c r="O24" i="103"/>
  <c r="P23" i="103"/>
  <c r="O23" i="103"/>
  <c r="P22" i="103"/>
  <c r="O22" i="103"/>
  <c r="AF21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P21" i="103"/>
  <c r="O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P20" i="103"/>
  <c r="O20" i="103"/>
  <c r="AD19" i="103"/>
  <c r="AC19" i="103"/>
  <c r="AB19" i="103"/>
  <c r="AB24" i="103" s="1"/>
  <c r="AA19" i="103"/>
  <c r="Z19" i="103"/>
  <c r="Y19" i="103"/>
  <c r="X19" i="103"/>
  <c r="X27" i="103" s="1"/>
  <c r="W19" i="103"/>
  <c r="V19" i="103"/>
  <c r="U19" i="103"/>
  <c r="T19" i="103"/>
  <c r="T27" i="103" s="1"/>
  <c r="S19" i="103"/>
  <c r="P19" i="103"/>
  <c r="O19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P18" i="103"/>
  <c r="O18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P17" i="103"/>
  <c r="O17" i="103"/>
  <c r="AD16" i="103"/>
  <c r="AC16" i="103"/>
  <c r="AB16" i="103"/>
  <c r="AA16" i="103"/>
  <c r="Z16" i="103"/>
  <c r="Y16" i="103"/>
  <c r="X16" i="103"/>
  <c r="W16" i="103"/>
  <c r="V16" i="103"/>
  <c r="U16" i="103"/>
  <c r="T16" i="103"/>
  <c r="S16" i="103"/>
  <c r="P16" i="103"/>
  <c r="O16" i="103"/>
  <c r="AD15" i="103"/>
  <c r="AC15" i="103"/>
  <c r="AB15" i="103"/>
  <c r="AA15" i="103"/>
  <c r="Z15" i="103"/>
  <c r="Y15" i="103"/>
  <c r="X15" i="103"/>
  <c r="W15" i="103"/>
  <c r="V15" i="103"/>
  <c r="U15" i="103"/>
  <c r="T15" i="103"/>
  <c r="S15" i="103"/>
  <c r="P15" i="103"/>
  <c r="O15" i="103"/>
  <c r="AD14" i="103"/>
  <c r="AC14" i="103"/>
  <c r="AB14" i="103"/>
  <c r="AA14" i="103"/>
  <c r="Z14" i="103"/>
  <c r="Y14" i="103"/>
  <c r="X14" i="103"/>
  <c r="W14" i="103"/>
  <c r="V14" i="103"/>
  <c r="U14" i="103"/>
  <c r="T14" i="103"/>
  <c r="S14" i="103"/>
  <c r="P14" i="103"/>
  <c r="O14" i="103"/>
  <c r="AF13" i="103"/>
  <c r="AD13" i="103"/>
  <c r="AD26" i="103" s="1"/>
  <c r="AC13" i="103"/>
  <c r="AB13" i="103"/>
  <c r="AA13" i="103"/>
  <c r="Z13" i="103"/>
  <c r="Y13" i="103"/>
  <c r="X13" i="103"/>
  <c r="W13" i="103"/>
  <c r="V13" i="103"/>
  <c r="V26" i="103" s="1"/>
  <c r="U13" i="103"/>
  <c r="T13" i="103"/>
  <c r="S13" i="103"/>
  <c r="P13" i="103"/>
  <c r="O13" i="103"/>
  <c r="AD12" i="103"/>
  <c r="AC12" i="103"/>
  <c r="AB12" i="103"/>
  <c r="AA12" i="103"/>
  <c r="Z12" i="103"/>
  <c r="Y12" i="103"/>
  <c r="X12" i="103"/>
  <c r="W12" i="103"/>
  <c r="V12" i="103"/>
  <c r="U12" i="103"/>
  <c r="T12" i="103"/>
  <c r="S12" i="103"/>
  <c r="P12" i="103"/>
  <c r="O12" i="103"/>
  <c r="AD11" i="103"/>
  <c r="AC11" i="103"/>
  <c r="AB11" i="103"/>
  <c r="AA11" i="103"/>
  <c r="Z11" i="103"/>
  <c r="Y11" i="103"/>
  <c r="X11" i="103"/>
  <c r="W11" i="103"/>
  <c r="V11" i="103"/>
  <c r="U11" i="103"/>
  <c r="T11" i="103"/>
  <c r="S11" i="103"/>
  <c r="P11" i="103"/>
  <c r="O11" i="103"/>
  <c r="AD10" i="103"/>
  <c r="AC10" i="103"/>
  <c r="AB10" i="103"/>
  <c r="AA10" i="103"/>
  <c r="Z10" i="103"/>
  <c r="Y10" i="103"/>
  <c r="X10" i="103"/>
  <c r="W10" i="103"/>
  <c r="V10" i="103"/>
  <c r="U10" i="103"/>
  <c r="T10" i="103"/>
  <c r="S10" i="103"/>
  <c r="P10" i="103"/>
  <c r="AF10" i="103" s="1"/>
  <c r="O10" i="103"/>
  <c r="K6" i="103"/>
  <c r="G6" i="103"/>
  <c r="D6" i="103"/>
  <c r="K5" i="103"/>
  <c r="G5" i="103"/>
  <c r="C3" i="103"/>
  <c r="N106" i="110"/>
  <c r="M106" i="110"/>
  <c r="L106" i="110"/>
  <c r="K106" i="110"/>
  <c r="J106" i="110"/>
  <c r="I106" i="110"/>
  <c r="H106" i="110"/>
  <c r="G106" i="110"/>
  <c r="F106" i="110"/>
  <c r="E106" i="110"/>
  <c r="D106" i="110"/>
  <c r="C106" i="110"/>
  <c r="P105" i="110"/>
  <c r="O105" i="110"/>
  <c r="P104" i="110"/>
  <c r="O104" i="110"/>
  <c r="P103" i="110"/>
  <c r="O103" i="110"/>
  <c r="P102" i="110"/>
  <c r="AF33" i="110" s="1"/>
  <c r="O102" i="110"/>
  <c r="P101" i="110"/>
  <c r="O101" i="110"/>
  <c r="P100" i="110"/>
  <c r="O100" i="110"/>
  <c r="P99" i="110"/>
  <c r="AF32" i="110" s="1"/>
  <c r="O99" i="110"/>
  <c r="P98" i="110"/>
  <c r="O98" i="110"/>
  <c r="P97" i="110"/>
  <c r="O97" i="110"/>
  <c r="P96" i="110"/>
  <c r="O96" i="110"/>
  <c r="P95" i="110"/>
  <c r="AF31" i="110" s="1"/>
  <c r="O95" i="110"/>
  <c r="P94" i="110"/>
  <c r="O94" i="110"/>
  <c r="P93" i="110"/>
  <c r="O93" i="110"/>
  <c r="P92" i="110"/>
  <c r="O92" i="110"/>
  <c r="P91" i="110"/>
  <c r="AF30" i="110" s="1"/>
  <c r="O91" i="110"/>
  <c r="P90" i="110"/>
  <c r="O90" i="110"/>
  <c r="AE30" i="110" s="1"/>
  <c r="P89" i="110"/>
  <c r="O89" i="110"/>
  <c r="P88" i="110"/>
  <c r="O88" i="110"/>
  <c r="P87" i="110"/>
  <c r="O87" i="110"/>
  <c r="P86" i="110"/>
  <c r="O86" i="110"/>
  <c r="AE29" i="110" s="1"/>
  <c r="P85" i="110"/>
  <c r="O85" i="110"/>
  <c r="P84" i="110"/>
  <c r="O84" i="110"/>
  <c r="P83" i="110"/>
  <c r="AF28" i="110" s="1"/>
  <c r="O83" i="110"/>
  <c r="P82" i="110"/>
  <c r="O82" i="110"/>
  <c r="AE28" i="110" s="1"/>
  <c r="P81" i="110"/>
  <c r="O81" i="110"/>
  <c r="P80" i="110"/>
  <c r="O80" i="110"/>
  <c r="P79" i="110"/>
  <c r="AF27" i="110" s="1"/>
  <c r="O79" i="110"/>
  <c r="P78" i="110"/>
  <c r="O78" i="110"/>
  <c r="AE27" i="110" s="1"/>
  <c r="P77" i="110"/>
  <c r="O77" i="110"/>
  <c r="P76" i="110"/>
  <c r="O76" i="110"/>
  <c r="P75" i="110"/>
  <c r="AF26" i="110" s="1"/>
  <c r="O75" i="110"/>
  <c r="P74" i="110"/>
  <c r="O74" i="110"/>
  <c r="AE26" i="110" s="1"/>
  <c r="P73" i="110"/>
  <c r="O73" i="110"/>
  <c r="P72" i="110"/>
  <c r="O72" i="110"/>
  <c r="P71" i="110"/>
  <c r="AF25" i="110" s="1"/>
  <c r="O71" i="110"/>
  <c r="P70" i="110"/>
  <c r="O70" i="110"/>
  <c r="AE25" i="110" s="1"/>
  <c r="P69" i="110"/>
  <c r="O69" i="110"/>
  <c r="P68" i="110"/>
  <c r="O68" i="110"/>
  <c r="P67" i="110"/>
  <c r="AF24" i="110" s="1"/>
  <c r="O67" i="110"/>
  <c r="P66" i="110"/>
  <c r="O66" i="110"/>
  <c r="AE24" i="110" s="1"/>
  <c r="P65" i="110"/>
  <c r="O65" i="110"/>
  <c r="P64" i="110"/>
  <c r="O64" i="110"/>
  <c r="P63" i="110"/>
  <c r="AF23" i="110" s="1"/>
  <c r="O63" i="110"/>
  <c r="P62" i="110"/>
  <c r="O62" i="110"/>
  <c r="AE23" i="110" s="1"/>
  <c r="P61" i="110"/>
  <c r="O61" i="110"/>
  <c r="P60" i="110"/>
  <c r="O60" i="110"/>
  <c r="P59" i="110"/>
  <c r="AF22" i="110" s="1"/>
  <c r="O59" i="110"/>
  <c r="P58" i="110"/>
  <c r="O58" i="110"/>
  <c r="AE22" i="110" s="1"/>
  <c r="P57" i="110"/>
  <c r="O57" i="110"/>
  <c r="P56" i="110"/>
  <c r="O56" i="110"/>
  <c r="P55" i="110"/>
  <c r="O55" i="110"/>
  <c r="P54" i="110"/>
  <c r="O54" i="110"/>
  <c r="AE21" i="110" s="1"/>
  <c r="P53" i="110"/>
  <c r="O53" i="110"/>
  <c r="P52" i="110"/>
  <c r="O52" i="110"/>
  <c r="P51" i="110"/>
  <c r="AF20" i="110" s="1"/>
  <c r="O51" i="110"/>
  <c r="P50" i="110"/>
  <c r="O50" i="110"/>
  <c r="AE20" i="110" s="1"/>
  <c r="P49" i="110"/>
  <c r="O49" i="110"/>
  <c r="P48" i="110"/>
  <c r="O48" i="110"/>
  <c r="P47" i="110"/>
  <c r="AF19" i="110" s="1"/>
  <c r="AF36" i="110" s="1"/>
  <c r="O47" i="110"/>
  <c r="P46" i="110"/>
  <c r="O46" i="110"/>
  <c r="AE19" i="110" s="1"/>
  <c r="AE39" i="110" s="1"/>
  <c r="P45" i="110"/>
  <c r="O45" i="110"/>
  <c r="P44" i="110"/>
  <c r="O44" i="110"/>
  <c r="P43" i="110"/>
  <c r="AF18" i="110" s="1"/>
  <c r="O43" i="110"/>
  <c r="P42" i="110"/>
  <c r="O42" i="110"/>
  <c r="AE18" i="110" s="1"/>
  <c r="P41" i="110"/>
  <c r="O41" i="110"/>
  <c r="P40" i="110"/>
  <c r="O40" i="110"/>
  <c r="P39" i="110"/>
  <c r="AF17" i="110" s="1"/>
  <c r="O39" i="110"/>
  <c r="P38" i="110"/>
  <c r="O38" i="110"/>
  <c r="AE17" i="110" s="1"/>
  <c r="P37" i="110"/>
  <c r="O37" i="110"/>
  <c r="P36" i="110"/>
  <c r="O36" i="110"/>
  <c r="P35" i="110"/>
  <c r="AF16" i="110" s="1"/>
  <c r="O35" i="110"/>
  <c r="P34" i="110"/>
  <c r="O34" i="110"/>
  <c r="AE16" i="110" s="1"/>
  <c r="AD33" i="110"/>
  <c r="AC33" i="110"/>
  <c r="AB33" i="110"/>
  <c r="AA33" i="110"/>
  <c r="Z33" i="110"/>
  <c r="Y33" i="110"/>
  <c r="X33" i="110"/>
  <c r="W33" i="110"/>
  <c r="V33" i="110"/>
  <c r="U33" i="110"/>
  <c r="T33" i="110"/>
  <c r="S33" i="110"/>
  <c r="P33" i="110"/>
  <c r="O33" i="110"/>
  <c r="AD32" i="110"/>
  <c r="AC32" i="110"/>
  <c r="AB32" i="110"/>
  <c r="AA32" i="110"/>
  <c r="Z32" i="110"/>
  <c r="Y32" i="110"/>
  <c r="X32" i="110"/>
  <c r="W32" i="110"/>
  <c r="V32" i="110"/>
  <c r="U32" i="110"/>
  <c r="T32" i="110"/>
  <c r="S32" i="110"/>
  <c r="P32" i="110"/>
  <c r="AF15" i="110" s="1"/>
  <c r="O32" i="110"/>
  <c r="AD31" i="110"/>
  <c r="AC31" i="110"/>
  <c r="AB31" i="110"/>
  <c r="AA31" i="110"/>
  <c r="Z31" i="110"/>
  <c r="Y31" i="110"/>
  <c r="X31" i="110"/>
  <c r="W31" i="110"/>
  <c r="V31" i="110"/>
  <c r="U31" i="110"/>
  <c r="T31" i="110"/>
  <c r="S31" i="110"/>
  <c r="P31" i="110"/>
  <c r="O31" i="110"/>
  <c r="AD30" i="110"/>
  <c r="AC30" i="110"/>
  <c r="AB30" i="110"/>
  <c r="AA30" i="110"/>
  <c r="Z30" i="110"/>
  <c r="Y30" i="110"/>
  <c r="X30" i="110"/>
  <c r="W30" i="110"/>
  <c r="V30" i="110"/>
  <c r="U30" i="110"/>
  <c r="T30" i="110"/>
  <c r="S30" i="110"/>
  <c r="P30" i="110"/>
  <c r="O30" i="110"/>
  <c r="AF29" i="110"/>
  <c r="AD29" i="110"/>
  <c r="AC29" i="110"/>
  <c r="AB29" i="110"/>
  <c r="AA29" i="110"/>
  <c r="Z29" i="110"/>
  <c r="Y29" i="110"/>
  <c r="X29" i="110"/>
  <c r="W29" i="110"/>
  <c r="V29" i="110"/>
  <c r="U29" i="110"/>
  <c r="T29" i="110"/>
  <c r="S29" i="110"/>
  <c r="P29" i="110"/>
  <c r="O29" i="110"/>
  <c r="AD28" i="110"/>
  <c r="AC28" i="110"/>
  <c r="AB28" i="110"/>
  <c r="AA28" i="110"/>
  <c r="Z28" i="110"/>
  <c r="Y28" i="110"/>
  <c r="X28" i="110"/>
  <c r="W28" i="110"/>
  <c r="V28" i="110"/>
  <c r="U28" i="110"/>
  <c r="T28" i="110"/>
  <c r="S28" i="110"/>
  <c r="P28" i="110"/>
  <c r="O28" i="110"/>
  <c r="AD27" i="110"/>
  <c r="AC27" i="110"/>
  <c r="AB27" i="110"/>
  <c r="AA27" i="110"/>
  <c r="Z27" i="110"/>
  <c r="Y27" i="110"/>
  <c r="X27" i="110"/>
  <c r="W27" i="110"/>
  <c r="V27" i="110"/>
  <c r="U27" i="110"/>
  <c r="T27" i="110"/>
  <c r="S27" i="110"/>
  <c r="P27" i="110"/>
  <c r="O27" i="110"/>
  <c r="AD26" i="110"/>
  <c r="AC26" i="110"/>
  <c r="AB26" i="110"/>
  <c r="AA26" i="110"/>
  <c r="Z26" i="110"/>
  <c r="Y26" i="110"/>
  <c r="X26" i="110"/>
  <c r="W26" i="110"/>
  <c r="V26" i="110"/>
  <c r="U26" i="110"/>
  <c r="T26" i="110"/>
  <c r="S26" i="110"/>
  <c r="P26" i="110"/>
  <c r="O26" i="110"/>
  <c r="AE14" i="110" s="1"/>
  <c r="AD25" i="110"/>
  <c r="AC25" i="110"/>
  <c r="AB25" i="110"/>
  <c r="AA25" i="110"/>
  <c r="Z25" i="110"/>
  <c r="Y25" i="110"/>
  <c r="X25" i="110"/>
  <c r="W25" i="110"/>
  <c r="V25" i="110"/>
  <c r="U25" i="110"/>
  <c r="T25" i="110"/>
  <c r="S25" i="110"/>
  <c r="P25" i="110"/>
  <c r="O25" i="110"/>
  <c r="AD24" i="110"/>
  <c r="AC24" i="110"/>
  <c r="AB24" i="110"/>
  <c r="AA24" i="110"/>
  <c r="Z24" i="110"/>
  <c r="Y24" i="110"/>
  <c r="X24" i="110"/>
  <c r="W24" i="110"/>
  <c r="V24" i="110"/>
  <c r="U24" i="110"/>
  <c r="T24" i="110"/>
  <c r="S24" i="110"/>
  <c r="P24" i="110"/>
  <c r="O24" i="110"/>
  <c r="AD23" i="110"/>
  <c r="AC23" i="110"/>
  <c r="AB23" i="110"/>
  <c r="AA23" i="110"/>
  <c r="Z23" i="110"/>
  <c r="Y23" i="110"/>
  <c r="X23" i="110"/>
  <c r="W23" i="110"/>
  <c r="V23" i="110"/>
  <c r="U23" i="110"/>
  <c r="T23" i="110"/>
  <c r="S23" i="110"/>
  <c r="P23" i="110"/>
  <c r="O23" i="110"/>
  <c r="AD22" i="110"/>
  <c r="AC22" i="110"/>
  <c r="AB22" i="110"/>
  <c r="AA22" i="110"/>
  <c r="Z22" i="110"/>
  <c r="Y22" i="110"/>
  <c r="X22" i="110"/>
  <c r="W22" i="110"/>
  <c r="V22" i="110"/>
  <c r="U22" i="110"/>
  <c r="T22" i="110"/>
  <c r="S22" i="110"/>
  <c r="P22" i="110"/>
  <c r="O22" i="110"/>
  <c r="AF21" i="110"/>
  <c r="AD21" i="110"/>
  <c r="AC21" i="110"/>
  <c r="AB21" i="110"/>
  <c r="AA21" i="110"/>
  <c r="Z21" i="110"/>
  <c r="Y21" i="110"/>
  <c r="X21" i="110"/>
  <c r="W21" i="110"/>
  <c r="V21" i="110"/>
  <c r="U21" i="110"/>
  <c r="T21" i="110"/>
  <c r="S21" i="110"/>
  <c r="P21" i="110"/>
  <c r="O21" i="110"/>
  <c r="AD20" i="110"/>
  <c r="AC20" i="110"/>
  <c r="AB20" i="110"/>
  <c r="AA20" i="110"/>
  <c r="Z20" i="110"/>
  <c r="Y20" i="110"/>
  <c r="X20" i="110"/>
  <c r="W20" i="110"/>
  <c r="V20" i="110"/>
  <c r="U20" i="110"/>
  <c r="T20" i="110"/>
  <c r="S20" i="110"/>
  <c r="P20" i="110"/>
  <c r="O20" i="110"/>
  <c r="AD19" i="110"/>
  <c r="AC19" i="110"/>
  <c r="AC39" i="110" s="1"/>
  <c r="AB19" i="110"/>
  <c r="AA19" i="110"/>
  <c r="Z19" i="110"/>
  <c r="Z39" i="110" s="1"/>
  <c r="Y19" i="110"/>
  <c r="X19" i="110"/>
  <c r="X39" i="110" s="1"/>
  <c r="W19" i="110"/>
  <c r="V19" i="110"/>
  <c r="U19" i="110"/>
  <c r="U39" i="110" s="1"/>
  <c r="T19" i="110"/>
  <c r="S19" i="110"/>
  <c r="P19" i="110"/>
  <c r="O19" i="110"/>
  <c r="AD18" i="110"/>
  <c r="AC18" i="110"/>
  <c r="AB18" i="110"/>
  <c r="AA18" i="110"/>
  <c r="Z18" i="110"/>
  <c r="Y18" i="110"/>
  <c r="X18" i="110"/>
  <c r="W18" i="110"/>
  <c r="V18" i="110"/>
  <c r="U18" i="110"/>
  <c r="T18" i="110"/>
  <c r="S18" i="110"/>
  <c r="P18" i="110"/>
  <c r="AF12" i="110" s="1"/>
  <c r="O18" i="110"/>
  <c r="AE12" i="110" s="1"/>
  <c r="AD17" i="110"/>
  <c r="AC17" i="110"/>
  <c r="AB17" i="110"/>
  <c r="AA17" i="110"/>
  <c r="Z17" i="110"/>
  <c r="Y17" i="110"/>
  <c r="X17" i="110"/>
  <c r="W17" i="110"/>
  <c r="V17" i="110"/>
  <c r="U17" i="110"/>
  <c r="T17" i="110"/>
  <c r="S17" i="110"/>
  <c r="P17" i="110"/>
  <c r="O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P16" i="110"/>
  <c r="O16" i="110"/>
  <c r="AD15" i="110"/>
  <c r="AC15" i="110"/>
  <c r="AB15" i="110"/>
  <c r="AA15" i="110"/>
  <c r="Z15" i="110"/>
  <c r="Y15" i="110"/>
  <c r="X15" i="110"/>
  <c r="W15" i="110"/>
  <c r="V15" i="110"/>
  <c r="U15" i="110"/>
  <c r="T15" i="110"/>
  <c r="S15" i="110"/>
  <c r="P15" i="110"/>
  <c r="AF11" i="110" s="1"/>
  <c r="O15" i="110"/>
  <c r="AF14" i="110"/>
  <c r="AD14" i="110"/>
  <c r="AC14" i="110"/>
  <c r="AB14" i="110"/>
  <c r="AA14" i="110"/>
  <c r="Z14" i="110"/>
  <c r="Y14" i="110"/>
  <c r="X14" i="110"/>
  <c r="W14" i="110"/>
  <c r="V14" i="110"/>
  <c r="U14" i="110"/>
  <c r="T14" i="110"/>
  <c r="S14" i="110"/>
  <c r="P14" i="110"/>
  <c r="O14" i="110"/>
  <c r="AF13" i="110"/>
  <c r="AD13" i="110"/>
  <c r="AC13" i="110"/>
  <c r="AB13" i="110"/>
  <c r="AA13" i="110"/>
  <c r="Z13" i="110"/>
  <c r="Y13" i="110"/>
  <c r="X13" i="110"/>
  <c r="W13" i="110"/>
  <c r="W38" i="110" s="1"/>
  <c r="V13" i="110"/>
  <c r="U13" i="110"/>
  <c r="T13" i="110"/>
  <c r="S13" i="110"/>
  <c r="P13" i="110"/>
  <c r="O13" i="110"/>
  <c r="AD12" i="110"/>
  <c r="AC12" i="110"/>
  <c r="AB12" i="110"/>
  <c r="AA12" i="110"/>
  <c r="Z12" i="110"/>
  <c r="Y12" i="110"/>
  <c r="X12" i="110"/>
  <c r="W12" i="110"/>
  <c r="V12" i="110"/>
  <c r="U12" i="110"/>
  <c r="T12" i="110"/>
  <c r="S12" i="110"/>
  <c r="P12" i="110"/>
  <c r="O12" i="110"/>
  <c r="AD11" i="110"/>
  <c r="AC11" i="110"/>
  <c r="AB11" i="110"/>
  <c r="AA11" i="110"/>
  <c r="Z11" i="110"/>
  <c r="Y11" i="110"/>
  <c r="X11" i="110"/>
  <c r="W11" i="110"/>
  <c r="V11" i="110"/>
  <c r="U11" i="110"/>
  <c r="T11" i="110"/>
  <c r="S11" i="110"/>
  <c r="P11" i="110"/>
  <c r="O11" i="110"/>
  <c r="AD10" i="110"/>
  <c r="AC10" i="110"/>
  <c r="AB10" i="110"/>
  <c r="AA10" i="110"/>
  <c r="Z10" i="110"/>
  <c r="Y10" i="110"/>
  <c r="X10" i="110"/>
  <c r="W10" i="110"/>
  <c r="V10" i="110"/>
  <c r="U10" i="110"/>
  <c r="T10" i="110"/>
  <c r="S10" i="110"/>
  <c r="P10" i="110"/>
  <c r="O10" i="110"/>
  <c r="K6" i="110"/>
  <c r="G6" i="110"/>
  <c r="D6" i="110"/>
  <c r="K5" i="110"/>
  <c r="G5" i="110"/>
  <c r="D5" i="110"/>
  <c r="C3" i="110"/>
  <c r="N106" i="105"/>
  <c r="M106" i="105"/>
  <c r="L106" i="105"/>
  <c r="K106" i="105"/>
  <c r="J106" i="105"/>
  <c r="I106" i="105"/>
  <c r="H106" i="105"/>
  <c r="G106" i="105"/>
  <c r="F106" i="105"/>
  <c r="E106" i="105"/>
  <c r="D106" i="105"/>
  <c r="C106" i="105"/>
  <c r="P105" i="105"/>
  <c r="O105" i="105"/>
  <c r="P104" i="105"/>
  <c r="O104" i="105"/>
  <c r="P103" i="105"/>
  <c r="AF33" i="105" s="1"/>
  <c r="O103" i="105"/>
  <c r="P102" i="105"/>
  <c r="O102" i="105"/>
  <c r="P101" i="105"/>
  <c r="O101" i="105"/>
  <c r="P100" i="105"/>
  <c r="AF32" i="105" s="1"/>
  <c r="O100" i="105"/>
  <c r="P99" i="105"/>
  <c r="O99" i="105"/>
  <c r="P98" i="105"/>
  <c r="O98" i="105"/>
  <c r="P97" i="105"/>
  <c r="O97" i="105"/>
  <c r="P96" i="105"/>
  <c r="O96" i="105"/>
  <c r="P95" i="105"/>
  <c r="AF31" i="105" s="1"/>
  <c r="O95" i="105"/>
  <c r="P94" i="105"/>
  <c r="O94" i="105"/>
  <c r="P93" i="105"/>
  <c r="O93" i="105"/>
  <c r="P92" i="105"/>
  <c r="AF30" i="105" s="1"/>
  <c r="O92" i="105"/>
  <c r="P91" i="105"/>
  <c r="O91" i="105"/>
  <c r="P90" i="105"/>
  <c r="O90" i="105"/>
  <c r="P89" i="105"/>
  <c r="O89" i="105"/>
  <c r="P88" i="105"/>
  <c r="AF29" i="105" s="1"/>
  <c r="O88" i="105"/>
  <c r="P87" i="105"/>
  <c r="O87" i="105"/>
  <c r="P86" i="105"/>
  <c r="O86" i="105"/>
  <c r="P85" i="105"/>
  <c r="O85" i="105"/>
  <c r="P84" i="105"/>
  <c r="AF28" i="105" s="1"/>
  <c r="O84" i="105"/>
  <c r="P83" i="105"/>
  <c r="O83" i="105"/>
  <c r="P82" i="105"/>
  <c r="O82" i="105"/>
  <c r="P81" i="105"/>
  <c r="O81" i="105"/>
  <c r="P80" i="105"/>
  <c r="O80" i="105"/>
  <c r="P79" i="105"/>
  <c r="O79" i="105"/>
  <c r="P78" i="105"/>
  <c r="O78" i="105"/>
  <c r="P77" i="105"/>
  <c r="O77" i="105"/>
  <c r="P76" i="105"/>
  <c r="AF26" i="105" s="1"/>
  <c r="O76" i="105"/>
  <c r="P75" i="105"/>
  <c r="O75" i="105"/>
  <c r="P74" i="105"/>
  <c r="O74" i="105"/>
  <c r="P73" i="105"/>
  <c r="O73" i="105"/>
  <c r="P72" i="105"/>
  <c r="O72" i="105"/>
  <c r="P71" i="105"/>
  <c r="AF25" i="105" s="1"/>
  <c r="O71" i="105"/>
  <c r="P70" i="105"/>
  <c r="O70" i="105"/>
  <c r="P69" i="105"/>
  <c r="O69" i="105"/>
  <c r="P68" i="105"/>
  <c r="AF24" i="105" s="1"/>
  <c r="O68" i="105"/>
  <c r="P67" i="105"/>
  <c r="O67" i="105"/>
  <c r="P66" i="105"/>
  <c r="O66" i="105"/>
  <c r="P65" i="105"/>
  <c r="O65" i="105"/>
  <c r="P64" i="105"/>
  <c r="O64" i="105"/>
  <c r="P63" i="105"/>
  <c r="AF23" i="105" s="1"/>
  <c r="O63" i="105"/>
  <c r="P62" i="105"/>
  <c r="O62" i="105"/>
  <c r="P61" i="105"/>
  <c r="O61" i="105"/>
  <c r="P60" i="105"/>
  <c r="AF22" i="105" s="1"/>
  <c r="O60" i="105"/>
  <c r="P59" i="105"/>
  <c r="O59" i="105"/>
  <c r="P58" i="105"/>
  <c r="O58" i="105"/>
  <c r="P57" i="105"/>
  <c r="O57" i="105"/>
  <c r="P56" i="105"/>
  <c r="AF21" i="105" s="1"/>
  <c r="O56" i="105"/>
  <c r="P55" i="105"/>
  <c r="O55" i="105"/>
  <c r="P54" i="105"/>
  <c r="O54" i="105"/>
  <c r="P53" i="105"/>
  <c r="O53" i="105"/>
  <c r="P52" i="105"/>
  <c r="AF20" i="105" s="1"/>
  <c r="O52" i="105"/>
  <c r="P51" i="105"/>
  <c r="O51" i="105"/>
  <c r="P50" i="105"/>
  <c r="O50" i="105"/>
  <c r="P49" i="105"/>
  <c r="O49" i="105"/>
  <c r="P48" i="105"/>
  <c r="O48" i="105"/>
  <c r="P47" i="105"/>
  <c r="O47" i="105"/>
  <c r="P46" i="105"/>
  <c r="O46" i="105"/>
  <c r="P45" i="105"/>
  <c r="O45" i="105"/>
  <c r="P44" i="105"/>
  <c r="AF18" i="105" s="1"/>
  <c r="O44" i="105"/>
  <c r="P43" i="105"/>
  <c r="O43" i="105"/>
  <c r="P42" i="105"/>
  <c r="O42" i="105"/>
  <c r="P41" i="105"/>
  <c r="O41" i="105"/>
  <c r="P40" i="105"/>
  <c r="AF17" i="105" s="1"/>
  <c r="O40" i="105"/>
  <c r="P39" i="105"/>
  <c r="O39" i="105"/>
  <c r="P38" i="105"/>
  <c r="O38" i="105"/>
  <c r="P37" i="105"/>
  <c r="O37" i="105"/>
  <c r="P36" i="105"/>
  <c r="AF16" i="105" s="1"/>
  <c r="O36" i="105"/>
  <c r="P35" i="105"/>
  <c r="O35" i="105"/>
  <c r="P34" i="105"/>
  <c r="O34" i="105"/>
  <c r="AD33" i="105"/>
  <c r="AC33" i="105"/>
  <c r="AB33" i="105"/>
  <c r="AA33" i="105"/>
  <c r="Z33" i="105"/>
  <c r="Y33" i="105"/>
  <c r="X33" i="105"/>
  <c r="W33" i="105"/>
  <c r="V33" i="105"/>
  <c r="U33" i="105"/>
  <c r="T33" i="105"/>
  <c r="S33" i="105"/>
  <c r="P33" i="105"/>
  <c r="O33" i="105"/>
  <c r="AD32" i="105"/>
  <c r="AC32" i="105"/>
  <c r="AB32" i="105"/>
  <c r="AA32" i="105"/>
  <c r="Z32" i="105"/>
  <c r="Y32" i="105"/>
  <c r="X32" i="105"/>
  <c r="W32" i="105"/>
  <c r="V32" i="105"/>
  <c r="U32" i="105"/>
  <c r="T32" i="105"/>
  <c r="S32" i="105"/>
  <c r="P32" i="105"/>
  <c r="O32" i="105"/>
  <c r="AD31" i="105"/>
  <c r="AC31" i="105"/>
  <c r="AB31" i="105"/>
  <c r="AA31" i="105"/>
  <c r="Z31" i="105"/>
  <c r="Y31" i="105"/>
  <c r="X31" i="105"/>
  <c r="W31" i="105"/>
  <c r="V31" i="105"/>
  <c r="U31" i="105"/>
  <c r="T31" i="105"/>
  <c r="S31" i="105"/>
  <c r="P31" i="105"/>
  <c r="O31" i="105"/>
  <c r="AD30" i="105"/>
  <c r="AC30" i="105"/>
  <c r="AB30" i="105"/>
  <c r="AA30" i="105"/>
  <c r="Z30" i="105"/>
  <c r="Y30" i="105"/>
  <c r="X30" i="105"/>
  <c r="W30" i="105"/>
  <c r="V30" i="105"/>
  <c r="U30" i="105"/>
  <c r="T30" i="105"/>
  <c r="S30" i="105"/>
  <c r="P30" i="105"/>
  <c r="O30" i="105"/>
  <c r="AD29" i="105"/>
  <c r="AC29" i="105"/>
  <c r="AB29" i="105"/>
  <c r="AA29" i="105"/>
  <c r="Z29" i="105"/>
  <c r="Y29" i="105"/>
  <c r="X29" i="105"/>
  <c r="W29" i="105"/>
  <c r="V29" i="105"/>
  <c r="U29" i="105"/>
  <c r="T29" i="105"/>
  <c r="S29" i="105"/>
  <c r="P29" i="105"/>
  <c r="O29" i="105"/>
  <c r="AD28" i="105"/>
  <c r="AC28" i="105"/>
  <c r="AB28" i="105"/>
  <c r="AA28" i="105"/>
  <c r="Z28" i="105"/>
  <c r="Y28" i="105"/>
  <c r="X28" i="105"/>
  <c r="W28" i="105"/>
  <c r="V28" i="105"/>
  <c r="U28" i="105"/>
  <c r="T28" i="105"/>
  <c r="S28" i="105"/>
  <c r="P28" i="105"/>
  <c r="O28" i="105"/>
  <c r="AF27" i="105"/>
  <c r="AD27" i="105"/>
  <c r="AC27" i="105"/>
  <c r="AB27" i="105"/>
  <c r="AA27" i="105"/>
  <c r="Z27" i="105"/>
  <c r="Y27" i="105"/>
  <c r="X27" i="105"/>
  <c r="W27" i="105"/>
  <c r="V27" i="105"/>
  <c r="U27" i="105"/>
  <c r="T27" i="105"/>
  <c r="S27" i="105"/>
  <c r="P27" i="105"/>
  <c r="AF14" i="105" s="1"/>
  <c r="O27" i="105"/>
  <c r="AD26" i="105"/>
  <c r="AC26" i="105"/>
  <c r="AB26" i="105"/>
  <c r="AA26" i="105"/>
  <c r="Z26" i="105"/>
  <c r="Y26" i="105"/>
  <c r="X26" i="105"/>
  <c r="W26" i="105"/>
  <c r="V26" i="105"/>
  <c r="U26" i="105"/>
  <c r="T26" i="105"/>
  <c r="S26" i="105"/>
  <c r="P26" i="105"/>
  <c r="O26" i="105"/>
  <c r="AD25" i="105"/>
  <c r="AC25" i="105"/>
  <c r="AB25" i="105"/>
  <c r="AA25" i="105"/>
  <c r="Z25" i="105"/>
  <c r="Y25" i="105"/>
  <c r="X25" i="105"/>
  <c r="W25" i="105"/>
  <c r="V25" i="105"/>
  <c r="U25" i="105"/>
  <c r="T25" i="105"/>
  <c r="S25" i="105"/>
  <c r="P25" i="105"/>
  <c r="O25" i="105"/>
  <c r="AD24" i="105"/>
  <c r="AC24" i="105"/>
  <c r="AB24" i="105"/>
  <c r="AA24" i="105"/>
  <c r="Z24" i="105"/>
  <c r="Y24" i="105"/>
  <c r="X24" i="105"/>
  <c r="W24" i="105"/>
  <c r="V24" i="105"/>
  <c r="U24" i="105"/>
  <c r="T24" i="105"/>
  <c r="S24" i="105"/>
  <c r="P24" i="105"/>
  <c r="O24" i="105"/>
  <c r="AD23" i="105"/>
  <c r="AC23" i="105"/>
  <c r="AB23" i="105"/>
  <c r="AA23" i="105"/>
  <c r="Z23" i="105"/>
  <c r="Y23" i="105"/>
  <c r="X23" i="105"/>
  <c r="W23" i="105"/>
  <c r="V23" i="105"/>
  <c r="U23" i="105"/>
  <c r="T23" i="105"/>
  <c r="S23" i="105"/>
  <c r="P23" i="105"/>
  <c r="O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P22" i="105"/>
  <c r="O22" i="105"/>
  <c r="AD21" i="105"/>
  <c r="AC21" i="105"/>
  <c r="AB21" i="105"/>
  <c r="AA21" i="105"/>
  <c r="Z21" i="105"/>
  <c r="Y21" i="105"/>
  <c r="X21" i="105"/>
  <c r="W21" i="105"/>
  <c r="V21" i="105"/>
  <c r="U21" i="105"/>
  <c r="T21" i="105"/>
  <c r="S21" i="105"/>
  <c r="P21" i="105"/>
  <c r="O21" i="105"/>
  <c r="AD20" i="105"/>
  <c r="AC20" i="105"/>
  <c r="AB20" i="105"/>
  <c r="AA20" i="105"/>
  <c r="Z20" i="105"/>
  <c r="Y20" i="105"/>
  <c r="X20" i="105"/>
  <c r="W20" i="105"/>
  <c r="V20" i="105"/>
  <c r="U20" i="105"/>
  <c r="T20" i="105"/>
  <c r="S20" i="105"/>
  <c r="P20" i="105"/>
  <c r="O20" i="105"/>
  <c r="AF19" i="105"/>
  <c r="AD19" i="105"/>
  <c r="AC19" i="105"/>
  <c r="AB19" i="105"/>
  <c r="AA19" i="105"/>
  <c r="Z19" i="105"/>
  <c r="Z39" i="105" s="1"/>
  <c r="Y19" i="105"/>
  <c r="X19" i="105"/>
  <c r="W19" i="105"/>
  <c r="V19" i="105"/>
  <c r="U19" i="105"/>
  <c r="T19" i="105"/>
  <c r="S19" i="105"/>
  <c r="P19" i="105"/>
  <c r="AF12" i="105" s="1"/>
  <c r="O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P18" i="105"/>
  <c r="O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P17" i="105"/>
  <c r="O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P16" i="105"/>
  <c r="O16" i="105"/>
  <c r="AD15" i="105"/>
  <c r="AC15" i="105"/>
  <c r="AB15" i="105"/>
  <c r="AA15" i="105"/>
  <c r="Z15" i="105"/>
  <c r="Y15" i="105"/>
  <c r="X15" i="105"/>
  <c r="W15" i="105"/>
  <c r="V15" i="105"/>
  <c r="U15" i="105"/>
  <c r="T15" i="105"/>
  <c r="S15" i="105"/>
  <c r="P15" i="105"/>
  <c r="AF11" i="105" s="1"/>
  <c r="O15" i="105"/>
  <c r="AD14" i="105"/>
  <c r="AC14" i="105"/>
  <c r="AB14" i="105"/>
  <c r="AA14" i="105"/>
  <c r="Z14" i="105"/>
  <c r="Y14" i="105"/>
  <c r="X14" i="105"/>
  <c r="W14" i="105"/>
  <c r="V14" i="105"/>
  <c r="U14" i="105"/>
  <c r="T14" i="105"/>
  <c r="S14" i="105"/>
  <c r="P14" i="105"/>
  <c r="O14" i="105"/>
  <c r="AD13" i="105"/>
  <c r="AC13" i="105"/>
  <c r="AB13" i="105"/>
  <c r="AA13" i="105"/>
  <c r="Z13" i="105"/>
  <c r="Y13" i="105"/>
  <c r="X13" i="105"/>
  <c r="W13" i="105"/>
  <c r="V13" i="105"/>
  <c r="U13" i="105"/>
  <c r="T13" i="105"/>
  <c r="S13" i="105"/>
  <c r="P13" i="105"/>
  <c r="O13" i="105"/>
  <c r="AD12" i="105"/>
  <c r="AC12" i="105"/>
  <c r="AB12" i="105"/>
  <c r="AA12" i="105"/>
  <c r="Z12" i="105"/>
  <c r="Y12" i="105"/>
  <c r="X12" i="105"/>
  <c r="W12" i="105"/>
  <c r="V12" i="105"/>
  <c r="U12" i="105"/>
  <c r="T12" i="105"/>
  <c r="S12" i="105"/>
  <c r="P12" i="105"/>
  <c r="O12" i="105"/>
  <c r="AD11" i="105"/>
  <c r="AC11" i="105"/>
  <c r="AB11" i="105"/>
  <c r="AA11" i="105"/>
  <c r="Z11" i="105"/>
  <c r="Y11" i="105"/>
  <c r="X11" i="105"/>
  <c r="W11" i="105"/>
  <c r="V11" i="105"/>
  <c r="U11" i="105"/>
  <c r="T11" i="105"/>
  <c r="S11" i="105"/>
  <c r="P11" i="105"/>
  <c r="O11" i="105"/>
  <c r="AD10" i="105"/>
  <c r="AC10" i="105"/>
  <c r="AB10" i="105"/>
  <c r="AA10" i="105"/>
  <c r="Z10" i="105"/>
  <c r="Y10" i="105"/>
  <c r="X10" i="105"/>
  <c r="W10" i="105"/>
  <c r="V10" i="105"/>
  <c r="U10" i="105"/>
  <c r="T10" i="105"/>
  <c r="S10" i="105"/>
  <c r="P10" i="105"/>
  <c r="O10" i="105"/>
  <c r="K6" i="105"/>
  <c r="G6" i="105"/>
  <c r="D6" i="105"/>
  <c r="K5" i="105"/>
  <c r="G5" i="105"/>
  <c r="C3" i="105"/>
  <c r="AF35" i="110" l="1"/>
  <c r="T41" i="105"/>
  <c r="S38" i="110"/>
  <c r="AA38" i="110"/>
  <c r="Y39" i="110"/>
  <c r="T26" i="104"/>
  <c r="AB23" i="104"/>
  <c r="T38" i="110"/>
  <c r="AB38" i="110"/>
  <c r="AE31" i="110"/>
  <c r="AE32" i="110"/>
  <c r="AE33" i="110"/>
  <c r="W28" i="103"/>
  <c r="Z28" i="104"/>
  <c r="U26" i="104"/>
  <c r="AC26" i="104"/>
  <c r="S27" i="104"/>
  <c r="AA27" i="104"/>
  <c r="T38" i="105"/>
  <c r="U38" i="110"/>
  <c r="AC38" i="110"/>
  <c r="S39" i="110"/>
  <c r="AA39" i="110"/>
  <c r="S28" i="104"/>
  <c r="AA28" i="104"/>
  <c r="AB27" i="104"/>
  <c r="AB38" i="105"/>
  <c r="X41" i="105"/>
  <c r="V39" i="105"/>
  <c r="AD39" i="105"/>
  <c r="AE13" i="105"/>
  <c r="AF13" i="105"/>
  <c r="AF38" i="105" s="1"/>
  <c r="AE15" i="105"/>
  <c r="AF15" i="105"/>
  <c r="AF10" i="110"/>
  <c r="AF40" i="110" s="1"/>
  <c r="Z41" i="110"/>
  <c r="V38" i="110"/>
  <c r="AD38" i="110"/>
  <c r="T39" i="110"/>
  <c r="AB39" i="110"/>
  <c r="AF11" i="103"/>
  <c r="T28" i="104"/>
  <c r="AB28" i="104"/>
  <c r="W26" i="104"/>
  <c r="AF26" i="104"/>
  <c r="X38" i="110"/>
  <c r="AE11" i="110"/>
  <c r="V39" i="110"/>
  <c r="AD39" i="110"/>
  <c r="AE13" i="110"/>
  <c r="AE15" i="110"/>
  <c r="S28" i="103"/>
  <c r="AA28" i="103"/>
  <c r="V28" i="104"/>
  <c r="AD28" i="104"/>
  <c r="Y26" i="104"/>
  <c r="W27" i="104"/>
  <c r="AE11" i="105"/>
  <c r="X38" i="105"/>
  <c r="Y38" i="110"/>
  <c r="W39" i="110"/>
  <c r="W28" i="104"/>
  <c r="Z26" i="104"/>
  <c r="X27" i="104"/>
  <c r="AB41" i="105"/>
  <c r="AE12" i="105"/>
  <c r="AE14" i="105"/>
  <c r="AE16" i="105"/>
  <c r="AE17" i="105"/>
  <c r="AE18" i="105"/>
  <c r="V41" i="110"/>
  <c r="AD41" i="110"/>
  <c r="Z38" i="110"/>
  <c r="Z26" i="103"/>
  <c r="AF12" i="103"/>
  <c r="AF28" i="103" s="1"/>
  <c r="X28" i="104"/>
  <c r="S26" i="104"/>
  <c r="AA26" i="104"/>
  <c r="Y27" i="104"/>
  <c r="AE26" i="104"/>
  <c r="O106" i="105"/>
  <c r="U40" i="105"/>
  <c r="Y37" i="105"/>
  <c r="AC41" i="105"/>
  <c r="U38" i="105"/>
  <c r="Y35" i="105"/>
  <c r="AC38" i="105"/>
  <c r="S39" i="105"/>
  <c r="W39" i="105"/>
  <c r="AA39" i="105"/>
  <c r="AF39" i="105"/>
  <c r="S41" i="110"/>
  <c r="W41" i="110"/>
  <c r="AA41" i="110"/>
  <c r="P106" i="110"/>
  <c r="T28" i="103"/>
  <c r="X25" i="103"/>
  <c r="AB22" i="103"/>
  <c r="S26" i="103"/>
  <c r="W26" i="103"/>
  <c r="AA26" i="103"/>
  <c r="AF23" i="103"/>
  <c r="U27" i="103"/>
  <c r="Y24" i="103"/>
  <c r="AC24" i="103"/>
  <c r="O58" i="104"/>
  <c r="K60" i="104" s="1"/>
  <c r="U28" i="104"/>
  <c r="Y28" i="104"/>
  <c r="AC28" i="104"/>
  <c r="P58" i="104"/>
  <c r="G60" i="104"/>
  <c r="P106" i="105"/>
  <c r="C107" i="105" s="1"/>
  <c r="Z41" i="105"/>
  <c r="V38" i="105"/>
  <c r="AD38" i="105"/>
  <c r="T39" i="105"/>
  <c r="X39" i="105"/>
  <c r="AB39" i="105"/>
  <c r="AE19" i="105"/>
  <c r="AE20" i="105"/>
  <c r="AE21" i="105"/>
  <c r="AE22" i="105"/>
  <c r="AE23" i="105"/>
  <c r="AE24" i="105"/>
  <c r="AE25" i="105"/>
  <c r="AE26" i="105"/>
  <c r="AE27" i="105"/>
  <c r="AE28" i="105"/>
  <c r="AE29" i="105"/>
  <c r="AE30" i="105"/>
  <c r="AE31" i="105"/>
  <c r="AE32" i="105"/>
  <c r="AE33" i="105"/>
  <c r="T40" i="110"/>
  <c r="X41" i="110"/>
  <c r="AB37" i="110"/>
  <c r="O58" i="103"/>
  <c r="U22" i="103"/>
  <c r="Y28" i="103"/>
  <c r="AC22" i="103"/>
  <c r="T26" i="103"/>
  <c r="X23" i="103"/>
  <c r="AB26" i="103"/>
  <c r="AE11" i="103"/>
  <c r="AE12" i="103"/>
  <c r="V27" i="103"/>
  <c r="Z27" i="103"/>
  <c r="AD27" i="103"/>
  <c r="AE13" i="103"/>
  <c r="AE14" i="103"/>
  <c r="AE18" i="103"/>
  <c r="C60" i="104"/>
  <c r="V41" i="105"/>
  <c r="AD41" i="105"/>
  <c r="Z38" i="105"/>
  <c r="S41" i="105"/>
  <c r="W41" i="105"/>
  <c r="AA41" i="105"/>
  <c r="S38" i="105"/>
  <c r="W38" i="105"/>
  <c r="AA38" i="105"/>
  <c r="U36" i="105"/>
  <c r="Y36" i="105"/>
  <c r="AC39" i="105"/>
  <c r="O106" i="110"/>
  <c r="H108" i="110" s="1"/>
  <c r="U41" i="110"/>
  <c r="Y41" i="110"/>
  <c r="AC41" i="110"/>
  <c r="V28" i="103"/>
  <c r="Z28" i="103"/>
  <c r="AD28" i="103"/>
  <c r="U23" i="103"/>
  <c r="Y23" i="103"/>
  <c r="AC26" i="103"/>
  <c r="S27" i="103"/>
  <c r="W27" i="103"/>
  <c r="AA27" i="103"/>
  <c r="AF24" i="103"/>
  <c r="P58" i="103"/>
  <c r="M59" i="103" s="1"/>
  <c r="F60" i="104"/>
  <c r="J60" i="104"/>
  <c r="J59" i="104"/>
  <c r="N59" i="104"/>
  <c r="F59" i="104"/>
  <c r="D60" i="104"/>
  <c r="H60" i="104"/>
  <c r="L60" i="104"/>
  <c r="E60" i="104"/>
  <c r="I60" i="104"/>
  <c r="M59" i="104"/>
  <c r="N60" i="104"/>
  <c r="AB22" i="104"/>
  <c r="T23" i="104"/>
  <c r="AF23" i="104"/>
  <c r="X24" i="104"/>
  <c r="T25" i="104"/>
  <c r="AB25" i="104"/>
  <c r="X26" i="104"/>
  <c r="T27" i="104"/>
  <c r="AF27" i="104"/>
  <c r="U22" i="104"/>
  <c r="Y22" i="104"/>
  <c r="AC22" i="104"/>
  <c r="U23" i="104"/>
  <c r="Y23" i="104"/>
  <c r="AC23" i="104"/>
  <c r="U24" i="104"/>
  <c r="Y24" i="104"/>
  <c r="AC24" i="104"/>
  <c r="U25" i="104"/>
  <c r="Y25" i="104"/>
  <c r="AC25" i="104"/>
  <c r="C59" i="104"/>
  <c r="G59" i="104"/>
  <c r="K59" i="104"/>
  <c r="T22" i="104"/>
  <c r="AB24" i="104"/>
  <c r="AF25" i="104"/>
  <c r="AB26" i="104"/>
  <c r="AF28" i="104"/>
  <c r="V22" i="104"/>
  <c r="Z22" i="104"/>
  <c r="AD22" i="104"/>
  <c r="V23" i="104"/>
  <c r="Z23" i="104"/>
  <c r="AD23" i="104"/>
  <c r="V24" i="104"/>
  <c r="Z24" i="104"/>
  <c r="AD24" i="104"/>
  <c r="V25" i="104"/>
  <c r="Z25" i="104"/>
  <c r="AD25" i="104"/>
  <c r="D59" i="104"/>
  <c r="H59" i="104"/>
  <c r="L59" i="104"/>
  <c r="X22" i="104"/>
  <c r="X25" i="104"/>
  <c r="AE10" i="104"/>
  <c r="S22" i="104"/>
  <c r="W22" i="104"/>
  <c r="AA22" i="104"/>
  <c r="S23" i="104"/>
  <c r="W23" i="104"/>
  <c r="AA23" i="104"/>
  <c r="AE23" i="104"/>
  <c r="S24" i="104"/>
  <c r="W24" i="104"/>
  <c r="AA24" i="104"/>
  <c r="AE24" i="104"/>
  <c r="S25" i="104"/>
  <c r="W25" i="104"/>
  <c r="AA25" i="104"/>
  <c r="E59" i="104"/>
  <c r="I59" i="104"/>
  <c r="J60" i="103"/>
  <c r="K60" i="103"/>
  <c r="G60" i="103"/>
  <c r="C60" i="103"/>
  <c r="F60" i="103"/>
  <c r="D60" i="103"/>
  <c r="L60" i="103"/>
  <c r="AE27" i="103"/>
  <c r="AE24" i="103"/>
  <c r="E60" i="103"/>
  <c r="I60" i="103"/>
  <c r="K59" i="103"/>
  <c r="H60" i="103"/>
  <c r="N60" i="103"/>
  <c r="X22" i="103"/>
  <c r="T23" i="103"/>
  <c r="AB23" i="103"/>
  <c r="X24" i="103"/>
  <c r="T25" i="103"/>
  <c r="AF25" i="103"/>
  <c r="X26" i="103"/>
  <c r="AF26" i="103"/>
  <c r="AF27" i="103"/>
  <c r="X28" i="103"/>
  <c r="AC23" i="103"/>
  <c r="U24" i="103"/>
  <c r="U25" i="103"/>
  <c r="Y25" i="103"/>
  <c r="AC25" i="103"/>
  <c r="U26" i="103"/>
  <c r="Y26" i="103"/>
  <c r="Y27" i="103"/>
  <c r="AC27" i="103"/>
  <c r="AC28" i="103"/>
  <c r="T22" i="103"/>
  <c r="AF22" i="103"/>
  <c r="T24" i="103"/>
  <c r="AB25" i="103"/>
  <c r="AB27" i="103"/>
  <c r="AB28" i="103"/>
  <c r="Y22" i="103"/>
  <c r="U28" i="103"/>
  <c r="V22" i="103"/>
  <c r="Z22" i="103"/>
  <c r="AD22" i="103"/>
  <c r="V23" i="103"/>
  <c r="Z23" i="103"/>
  <c r="AD23" i="103"/>
  <c r="V24" i="103"/>
  <c r="Z24" i="103"/>
  <c r="AD24" i="103"/>
  <c r="V25" i="103"/>
  <c r="Z25" i="103"/>
  <c r="AD25" i="103"/>
  <c r="L59" i="103"/>
  <c r="AE10" i="103"/>
  <c r="S22" i="103"/>
  <c r="W22" i="103"/>
  <c r="AA22" i="103"/>
  <c r="S23" i="103"/>
  <c r="W23" i="103"/>
  <c r="AA23" i="103"/>
  <c r="S24" i="103"/>
  <c r="W24" i="103"/>
  <c r="AA24" i="103"/>
  <c r="S25" i="103"/>
  <c r="W25" i="103"/>
  <c r="AA25" i="103"/>
  <c r="I108" i="110"/>
  <c r="M107" i="110"/>
  <c r="N107" i="110"/>
  <c r="J107" i="110"/>
  <c r="F107" i="110"/>
  <c r="N108" i="110"/>
  <c r="T34" i="110"/>
  <c r="AF34" i="110"/>
  <c r="AB35" i="110"/>
  <c r="X36" i="110"/>
  <c r="T37" i="110"/>
  <c r="AF37" i="110"/>
  <c r="AF38" i="110"/>
  <c r="AF39" i="110"/>
  <c r="AB40" i="110"/>
  <c r="AF41" i="110"/>
  <c r="AF42" i="110" s="1"/>
  <c r="U34" i="110"/>
  <c r="Y34" i="110"/>
  <c r="AC34" i="110"/>
  <c r="U35" i="110"/>
  <c r="Y35" i="110"/>
  <c r="AC35" i="110"/>
  <c r="U36" i="110"/>
  <c r="Y36" i="110"/>
  <c r="AC36" i="110"/>
  <c r="U37" i="110"/>
  <c r="Y37" i="110"/>
  <c r="AC37" i="110"/>
  <c r="U40" i="110"/>
  <c r="U42" i="110" s="1"/>
  <c r="Y40" i="110"/>
  <c r="AC40" i="110"/>
  <c r="AC42" i="110" s="1"/>
  <c r="C107" i="110"/>
  <c r="G107" i="110"/>
  <c r="K107" i="110"/>
  <c r="AB34" i="110"/>
  <c r="T35" i="110"/>
  <c r="X37" i="110"/>
  <c r="X40" i="110"/>
  <c r="X42" i="110" s="1"/>
  <c r="T41" i="110"/>
  <c r="T42" i="110" s="1"/>
  <c r="AB41" i="110"/>
  <c r="V34" i="110"/>
  <c r="Z34" i="110"/>
  <c r="AD34" i="110"/>
  <c r="V35" i="110"/>
  <c r="Z35" i="110"/>
  <c r="AD35" i="110"/>
  <c r="V36" i="110"/>
  <c r="Z36" i="110"/>
  <c r="AD36" i="110"/>
  <c r="V37" i="110"/>
  <c r="Z37" i="110"/>
  <c r="AD37" i="110"/>
  <c r="V40" i="110"/>
  <c r="V42" i="110" s="1"/>
  <c r="Z40" i="110"/>
  <c r="Z42" i="110" s="1"/>
  <c r="AD40" i="110"/>
  <c r="D107" i="110"/>
  <c r="H107" i="110"/>
  <c r="L107" i="110"/>
  <c r="X34" i="110"/>
  <c r="X35" i="110"/>
  <c r="T36" i="110"/>
  <c r="AB36" i="110"/>
  <c r="AE10" i="110"/>
  <c r="S34" i="110"/>
  <c r="W34" i="110"/>
  <c r="AA34" i="110"/>
  <c r="S35" i="110"/>
  <c r="W35" i="110"/>
  <c r="AA35" i="110"/>
  <c r="AE35" i="110"/>
  <c r="S36" i="110"/>
  <c r="W36" i="110"/>
  <c r="AA36" i="110"/>
  <c r="AE36" i="110"/>
  <c r="S37" i="110"/>
  <c r="W37" i="110"/>
  <c r="AA37" i="110"/>
  <c r="S40" i="110"/>
  <c r="W40" i="110"/>
  <c r="W42" i="110" s="1"/>
  <c r="AA40" i="110"/>
  <c r="E107" i="110"/>
  <c r="I107" i="110"/>
  <c r="AE38" i="105"/>
  <c r="AE35" i="105"/>
  <c r="K108" i="105"/>
  <c r="G108" i="105"/>
  <c r="C108" i="105"/>
  <c r="D108" i="105"/>
  <c r="H108" i="105"/>
  <c r="L108" i="105"/>
  <c r="G107" i="105"/>
  <c r="AE36" i="105"/>
  <c r="E108" i="105"/>
  <c r="I108" i="105"/>
  <c r="F108" i="105"/>
  <c r="J108" i="105"/>
  <c r="N108" i="105"/>
  <c r="Y34" i="105"/>
  <c r="U35" i="105"/>
  <c r="AC37" i="105"/>
  <c r="Y38" i="105"/>
  <c r="U39" i="105"/>
  <c r="Y41" i="105"/>
  <c r="AE10" i="105"/>
  <c r="AF10" i="105"/>
  <c r="T34" i="105"/>
  <c r="X34" i="105"/>
  <c r="AB34" i="105"/>
  <c r="T35" i="105"/>
  <c r="X35" i="105"/>
  <c r="AB35" i="105"/>
  <c r="T36" i="105"/>
  <c r="X36" i="105"/>
  <c r="AB36" i="105"/>
  <c r="AF36" i="105"/>
  <c r="T37" i="105"/>
  <c r="X37" i="105"/>
  <c r="AB37" i="105"/>
  <c r="T40" i="105"/>
  <c r="T42" i="105" s="1"/>
  <c r="X40" i="105"/>
  <c r="X42" i="105" s="1"/>
  <c r="AB40" i="105"/>
  <c r="AB42" i="105" s="1"/>
  <c r="N107" i="105"/>
  <c r="AC35" i="105"/>
  <c r="AC36" i="105"/>
  <c r="Y39" i="105"/>
  <c r="Y40" i="105"/>
  <c r="U41" i="105"/>
  <c r="U42" i="105" s="1"/>
  <c r="V34" i="105"/>
  <c r="Z34" i="105"/>
  <c r="AD34" i="105"/>
  <c r="V35" i="105"/>
  <c r="Z35" i="105"/>
  <c r="AD35" i="105"/>
  <c r="V36" i="105"/>
  <c r="Z36" i="105"/>
  <c r="AD36" i="105"/>
  <c r="V37" i="105"/>
  <c r="Z37" i="105"/>
  <c r="AD37" i="105"/>
  <c r="V40" i="105"/>
  <c r="V42" i="105" s="1"/>
  <c r="Z40" i="105"/>
  <c r="Z42" i="105" s="1"/>
  <c r="AD40" i="105"/>
  <c r="AD42" i="105" s="1"/>
  <c r="U34" i="105"/>
  <c r="AC34" i="105"/>
  <c r="U37" i="105"/>
  <c r="AC40" i="105"/>
  <c r="S34" i="105"/>
  <c r="W34" i="105"/>
  <c r="AA34" i="105"/>
  <c r="S35" i="105"/>
  <c r="W35" i="105"/>
  <c r="AA35" i="105"/>
  <c r="S36" i="105"/>
  <c r="W36" i="105"/>
  <c r="AA36" i="105"/>
  <c r="S37" i="105"/>
  <c r="W37" i="105"/>
  <c r="AA37" i="105"/>
  <c r="S40" i="105"/>
  <c r="S42" i="105" s="1"/>
  <c r="W40" i="105"/>
  <c r="AA40" i="105"/>
  <c r="AA42" i="105" s="1"/>
  <c r="I107" i="105"/>
  <c r="J108" i="110" l="1"/>
  <c r="E108" i="110"/>
  <c r="F108" i="110"/>
  <c r="W42" i="105"/>
  <c r="AE39" i="105"/>
  <c r="AF35" i="105"/>
  <c r="AA42" i="110"/>
  <c r="AE26" i="103"/>
  <c r="D108" i="110"/>
  <c r="AE38" i="110"/>
  <c r="AD42" i="110"/>
  <c r="E107" i="105"/>
  <c r="AC42" i="105"/>
  <c r="L107" i="105"/>
  <c r="J107" i="105"/>
  <c r="M107" i="105"/>
  <c r="S42" i="110"/>
  <c r="Y42" i="110"/>
  <c r="I59" i="103"/>
  <c r="H59" i="103"/>
  <c r="F59" i="103"/>
  <c r="J59" i="103"/>
  <c r="G108" i="110"/>
  <c r="H107" i="105"/>
  <c r="Y42" i="105"/>
  <c r="K107" i="105"/>
  <c r="E59" i="103"/>
  <c r="D59" i="103"/>
  <c r="C59" i="103"/>
  <c r="N59" i="103"/>
  <c r="AE23" i="103"/>
  <c r="C108" i="110"/>
  <c r="L108" i="110"/>
  <c r="K108" i="110"/>
  <c r="F107" i="105"/>
  <c r="D107" i="105"/>
  <c r="G59" i="103"/>
  <c r="AE28" i="104"/>
  <c r="AE25" i="104"/>
  <c r="AE22" i="104"/>
  <c r="AE28" i="103"/>
  <c r="AE25" i="103"/>
  <c r="AE22" i="103"/>
  <c r="AE41" i="110"/>
  <c r="AE40" i="110"/>
  <c r="AE37" i="110"/>
  <c r="AE34" i="110"/>
  <c r="AB42" i="110"/>
  <c r="AE41" i="105"/>
  <c r="AE40" i="105"/>
  <c r="AE37" i="105"/>
  <c r="AE34" i="105"/>
  <c r="AF41" i="105"/>
  <c r="AF40" i="105"/>
  <c r="AF37" i="105"/>
  <c r="AF34" i="105"/>
  <c r="AF42" i="105" l="1"/>
  <c r="AE42" i="110"/>
  <c r="AE42" i="105"/>
  <c r="N58" i="96" l="1"/>
  <c r="M58" i="96"/>
  <c r="L58" i="96"/>
  <c r="K58" i="96"/>
  <c r="J58" i="96"/>
  <c r="I58" i="96"/>
  <c r="H58" i="96"/>
  <c r="G58" i="96"/>
  <c r="F58" i="96"/>
  <c r="E58" i="96"/>
  <c r="D58" i="96"/>
  <c r="C58" i="96"/>
  <c r="P57" i="96"/>
  <c r="O57" i="96"/>
  <c r="P56" i="96"/>
  <c r="O56" i="96"/>
  <c r="P55" i="96"/>
  <c r="O55" i="96"/>
  <c r="P54" i="96"/>
  <c r="O54" i="96"/>
  <c r="P53" i="96"/>
  <c r="O53" i="96"/>
  <c r="P52" i="96"/>
  <c r="O52" i="96"/>
  <c r="P51" i="96"/>
  <c r="O51" i="96"/>
  <c r="P50" i="96"/>
  <c r="O50" i="96"/>
  <c r="P49" i="96"/>
  <c r="O49" i="96"/>
  <c r="P48" i="96"/>
  <c r="O48" i="96"/>
  <c r="P47" i="96"/>
  <c r="O47" i="96"/>
  <c r="P46" i="96"/>
  <c r="O46" i="96"/>
  <c r="P45" i="96"/>
  <c r="O45" i="96"/>
  <c r="P44" i="96"/>
  <c r="O44" i="96"/>
  <c r="P43" i="96"/>
  <c r="O43" i="96"/>
  <c r="P42" i="96"/>
  <c r="O42" i="96"/>
  <c r="P41" i="96"/>
  <c r="O41" i="96"/>
  <c r="P40" i="96"/>
  <c r="O40" i="96"/>
  <c r="P39" i="96"/>
  <c r="O39" i="96"/>
  <c r="P38" i="96"/>
  <c r="O38" i="96"/>
  <c r="P37" i="96"/>
  <c r="O37" i="96"/>
  <c r="P36" i="96"/>
  <c r="O36" i="96"/>
  <c r="P35" i="96"/>
  <c r="O35" i="96"/>
  <c r="P34" i="96"/>
  <c r="O34" i="96"/>
  <c r="P33" i="96"/>
  <c r="O33" i="96"/>
  <c r="P32" i="96"/>
  <c r="O32" i="96"/>
  <c r="P31" i="96"/>
  <c r="O31" i="96"/>
  <c r="P30" i="96"/>
  <c r="O30" i="96"/>
  <c r="P29" i="96"/>
  <c r="O29" i="96"/>
  <c r="P28" i="96"/>
  <c r="O28" i="96"/>
  <c r="P27" i="96"/>
  <c r="O27" i="96"/>
  <c r="P26" i="96"/>
  <c r="O26" i="96"/>
  <c r="P25" i="96"/>
  <c r="O25" i="96"/>
  <c r="P24" i="96"/>
  <c r="O24" i="96"/>
  <c r="P23" i="96"/>
  <c r="O23" i="96"/>
  <c r="P22" i="96"/>
  <c r="O22" i="96"/>
  <c r="AD21" i="96"/>
  <c r="AC21" i="96"/>
  <c r="AB21" i="96"/>
  <c r="AA21" i="96"/>
  <c r="Z21" i="96"/>
  <c r="Y21" i="96"/>
  <c r="X21" i="96"/>
  <c r="W21" i="96"/>
  <c r="V21" i="96"/>
  <c r="U21" i="96"/>
  <c r="T21" i="96"/>
  <c r="S21" i="96"/>
  <c r="P21" i="96"/>
  <c r="O21" i="96"/>
  <c r="AF20" i="96"/>
  <c r="AD20" i="96"/>
  <c r="AC20" i="96"/>
  <c r="AB20" i="96"/>
  <c r="AA20" i="96"/>
  <c r="Z20" i="96"/>
  <c r="Y20" i="96"/>
  <c r="X20" i="96"/>
  <c r="W20" i="96"/>
  <c r="V20" i="96"/>
  <c r="U20" i="96"/>
  <c r="T20" i="96"/>
  <c r="S20" i="96"/>
  <c r="P20" i="96"/>
  <c r="AF12" i="96" s="1"/>
  <c r="O20" i="96"/>
  <c r="AF19" i="96"/>
  <c r="AD19" i="96"/>
  <c r="AC19" i="96"/>
  <c r="AB19" i="96"/>
  <c r="AA19" i="96"/>
  <c r="Z19" i="96"/>
  <c r="Y19" i="96"/>
  <c r="X19" i="96"/>
  <c r="W19" i="96"/>
  <c r="V19" i="96"/>
  <c r="U19" i="96"/>
  <c r="T19" i="96"/>
  <c r="S19" i="96"/>
  <c r="P19" i="96"/>
  <c r="O19" i="96"/>
  <c r="AD18" i="96"/>
  <c r="AC18" i="96"/>
  <c r="AB18" i="96"/>
  <c r="AA18" i="96"/>
  <c r="Z18" i="96"/>
  <c r="Y18" i="96"/>
  <c r="X18" i="96"/>
  <c r="W18" i="96"/>
  <c r="V18" i="96"/>
  <c r="U18" i="96"/>
  <c r="T18" i="96"/>
  <c r="S18" i="96"/>
  <c r="P18" i="96"/>
  <c r="O18" i="96"/>
  <c r="AD17" i="96"/>
  <c r="AC17" i="96"/>
  <c r="AB17" i="96"/>
  <c r="AA17" i="96"/>
  <c r="Z17" i="96"/>
  <c r="Y17" i="96"/>
  <c r="X17" i="96"/>
  <c r="W17" i="96"/>
  <c r="V17" i="96"/>
  <c r="U17" i="96"/>
  <c r="T17" i="96"/>
  <c r="S17" i="96"/>
  <c r="P17" i="96"/>
  <c r="O17" i="96"/>
  <c r="AF16" i="96"/>
  <c r="AD16" i="96"/>
  <c r="AC16" i="96"/>
  <c r="AB16" i="96"/>
  <c r="AA16" i="96"/>
  <c r="Z16" i="96"/>
  <c r="Y16" i="96"/>
  <c r="X16" i="96"/>
  <c r="W16" i="96"/>
  <c r="V16" i="96"/>
  <c r="U16" i="96"/>
  <c r="T16" i="96"/>
  <c r="S16" i="96"/>
  <c r="P16" i="96"/>
  <c r="O16" i="96"/>
  <c r="AF15" i="96"/>
  <c r="AD15" i="96"/>
  <c r="AC15" i="96"/>
  <c r="AB15" i="96"/>
  <c r="AA15" i="96"/>
  <c r="Z15" i="96"/>
  <c r="Y15" i="96"/>
  <c r="X15" i="96"/>
  <c r="W15" i="96"/>
  <c r="V15" i="96"/>
  <c r="U15" i="96"/>
  <c r="T15" i="96"/>
  <c r="S15" i="96"/>
  <c r="P15" i="96"/>
  <c r="O15" i="96"/>
  <c r="AD14" i="96"/>
  <c r="AC14" i="96"/>
  <c r="AB14" i="96"/>
  <c r="AA14" i="96"/>
  <c r="Z14" i="96"/>
  <c r="Y14" i="96"/>
  <c r="X14" i="96"/>
  <c r="W14" i="96"/>
  <c r="V14" i="96"/>
  <c r="U14" i="96"/>
  <c r="T14" i="96"/>
  <c r="S14" i="96"/>
  <c r="P14" i="96"/>
  <c r="O14" i="96"/>
  <c r="AE11" i="96" s="1"/>
  <c r="AD13" i="96"/>
  <c r="AC13" i="96"/>
  <c r="AB13" i="96"/>
  <c r="AA13" i="96"/>
  <c r="Z13" i="96"/>
  <c r="Y13" i="96"/>
  <c r="X13" i="96"/>
  <c r="W13" i="96"/>
  <c r="V13" i="96"/>
  <c r="U13" i="96"/>
  <c r="T13" i="96"/>
  <c r="S13" i="96"/>
  <c r="P13" i="96"/>
  <c r="O13" i="96"/>
  <c r="AD12" i="96"/>
  <c r="AC12" i="96"/>
  <c r="AB12" i="96"/>
  <c r="AA12" i="96"/>
  <c r="Z12" i="96"/>
  <c r="Y12" i="96"/>
  <c r="X12" i="96"/>
  <c r="W12" i="96"/>
  <c r="V12" i="96"/>
  <c r="U12" i="96"/>
  <c r="T12" i="96"/>
  <c r="S12" i="96"/>
  <c r="P12" i="96"/>
  <c r="O12" i="96"/>
  <c r="AD11" i="96"/>
  <c r="AC11" i="96"/>
  <c r="AB11" i="96"/>
  <c r="AA11" i="96"/>
  <c r="Z11" i="96"/>
  <c r="Y11" i="96"/>
  <c r="X11" i="96"/>
  <c r="W11" i="96"/>
  <c r="V11" i="96"/>
  <c r="U11" i="96"/>
  <c r="T11" i="96"/>
  <c r="S11" i="96"/>
  <c r="P11" i="96"/>
  <c r="O11" i="96"/>
  <c r="AD10" i="96"/>
  <c r="AC10" i="96"/>
  <c r="AB10" i="96"/>
  <c r="AA10" i="96"/>
  <c r="Z10" i="96"/>
  <c r="Y10" i="96"/>
  <c r="X10" i="96"/>
  <c r="W10" i="96"/>
  <c r="V10" i="96"/>
  <c r="U10" i="96"/>
  <c r="T10" i="96"/>
  <c r="S10" i="96"/>
  <c r="P10" i="96"/>
  <c r="AF10" i="96" s="1"/>
  <c r="O10" i="96"/>
  <c r="AE10" i="96" s="1"/>
  <c r="K6" i="96"/>
  <c r="G5" i="96"/>
  <c r="D5" i="96"/>
  <c r="C3" i="96"/>
  <c r="N58" i="95"/>
  <c r="M58" i="95"/>
  <c r="L58" i="95"/>
  <c r="K58" i="95"/>
  <c r="J58" i="95"/>
  <c r="I58" i="95"/>
  <c r="H58" i="95"/>
  <c r="G58" i="95"/>
  <c r="F58" i="95"/>
  <c r="E58" i="95"/>
  <c r="D58" i="95"/>
  <c r="C58" i="95"/>
  <c r="P57" i="95"/>
  <c r="O57" i="95"/>
  <c r="P56" i="95"/>
  <c r="O56" i="95"/>
  <c r="P55" i="95"/>
  <c r="O55" i="95"/>
  <c r="P54" i="95"/>
  <c r="AF21" i="95" s="1"/>
  <c r="O54" i="95"/>
  <c r="P53" i="95"/>
  <c r="O53" i="95"/>
  <c r="P52" i="95"/>
  <c r="O52" i="95"/>
  <c r="P51" i="95"/>
  <c r="O51" i="95"/>
  <c r="P50" i="95"/>
  <c r="O50" i="95"/>
  <c r="P49" i="95"/>
  <c r="O49" i="95"/>
  <c r="P48" i="95"/>
  <c r="O48" i="95"/>
  <c r="P47" i="95"/>
  <c r="O47" i="95"/>
  <c r="P46" i="95"/>
  <c r="AF19" i="95" s="1"/>
  <c r="O46" i="95"/>
  <c r="P45" i="95"/>
  <c r="O45" i="95"/>
  <c r="P44" i="95"/>
  <c r="O44" i="95"/>
  <c r="P43" i="95"/>
  <c r="O43" i="95"/>
  <c r="P42" i="95"/>
  <c r="AF18" i="95" s="1"/>
  <c r="O42" i="95"/>
  <c r="P41" i="95"/>
  <c r="O41" i="95"/>
  <c r="P40" i="95"/>
  <c r="O40" i="95"/>
  <c r="P39" i="95"/>
  <c r="O39" i="95"/>
  <c r="P38" i="95"/>
  <c r="AF17" i="95" s="1"/>
  <c r="O38" i="95"/>
  <c r="P37" i="95"/>
  <c r="O37" i="95"/>
  <c r="P36" i="95"/>
  <c r="O36" i="95"/>
  <c r="P35" i="95"/>
  <c r="O35" i="95"/>
  <c r="P34" i="95"/>
  <c r="AF16" i="95" s="1"/>
  <c r="O34" i="95"/>
  <c r="P33" i="95"/>
  <c r="O33" i="95"/>
  <c r="P32" i="95"/>
  <c r="O32" i="95"/>
  <c r="P31" i="95"/>
  <c r="O31" i="95"/>
  <c r="P30" i="95"/>
  <c r="AF15" i="95" s="1"/>
  <c r="O30" i="95"/>
  <c r="P29" i="95"/>
  <c r="O29" i="95"/>
  <c r="P28" i="95"/>
  <c r="O28" i="95"/>
  <c r="P27" i="95"/>
  <c r="O27" i="95"/>
  <c r="P26" i="95"/>
  <c r="AF14" i="95" s="1"/>
  <c r="O26" i="95"/>
  <c r="P25" i="95"/>
  <c r="O25" i="95"/>
  <c r="P24" i="95"/>
  <c r="O24" i="95"/>
  <c r="P23" i="95"/>
  <c r="O23" i="95"/>
  <c r="P22" i="95"/>
  <c r="AF13" i="95" s="1"/>
  <c r="O22" i="95"/>
  <c r="AD21" i="95"/>
  <c r="AC21" i="95"/>
  <c r="AB21" i="95"/>
  <c r="AA21" i="95"/>
  <c r="Z21" i="95"/>
  <c r="Y21" i="95"/>
  <c r="X21" i="95"/>
  <c r="W21" i="95"/>
  <c r="V21" i="95"/>
  <c r="U21" i="95"/>
  <c r="T21" i="95"/>
  <c r="S21" i="95"/>
  <c r="P21" i="95"/>
  <c r="O21" i="95"/>
  <c r="AF20" i="95"/>
  <c r="AD20" i="95"/>
  <c r="AC20" i="95"/>
  <c r="AB20" i="95"/>
  <c r="AA20" i="95"/>
  <c r="Z20" i="95"/>
  <c r="Y20" i="95"/>
  <c r="X20" i="95"/>
  <c r="W20" i="95"/>
  <c r="V20" i="95"/>
  <c r="U20" i="95"/>
  <c r="T20" i="95"/>
  <c r="S20" i="95"/>
  <c r="P20" i="95"/>
  <c r="O20" i="95"/>
  <c r="AD19" i="95"/>
  <c r="AD27" i="95" s="1"/>
  <c r="AC19" i="95"/>
  <c r="AB19" i="95"/>
  <c r="AA19" i="95"/>
  <c r="Z19" i="95"/>
  <c r="Z27" i="95" s="1"/>
  <c r="Y19" i="95"/>
  <c r="X19" i="95"/>
  <c r="W19" i="95"/>
  <c r="V19" i="95"/>
  <c r="V27" i="95" s="1"/>
  <c r="U19" i="95"/>
  <c r="T19" i="95"/>
  <c r="S19" i="95"/>
  <c r="P19" i="95"/>
  <c r="O19" i="95"/>
  <c r="AD18" i="95"/>
  <c r="AC18" i="95"/>
  <c r="AB18" i="95"/>
  <c r="AA18" i="95"/>
  <c r="Z18" i="95"/>
  <c r="Y18" i="95"/>
  <c r="X18" i="95"/>
  <c r="W18" i="95"/>
  <c r="V18" i="95"/>
  <c r="U18" i="95"/>
  <c r="T18" i="95"/>
  <c r="S18" i="95"/>
  <c r="P18" i="95"/>
  <c r="O18" i="95"/>
  <c r="AD17" i="95"/>
  <c r="AC17" i="95"/>
  <c r="AB17" i="95"/>
  <c r="AA17" i="95"/>
  <c r="Z17" i="95"/>
  <c r="Y17" i="95"/>
  <c r="X17" i="95"/>
  <c r="W17" i="95"/>
  <c r="V17" i="95"/>
  <c r="U17" i="95"/>
  <c r="T17" i="95"/>
  <c r="S17" i="95"/>
  <c r="P17" i="95"/>
  <c r="O17" i="95"/>
  <c r="AD16" i="95"/>
  <c r="AC16" i="95"/>
  <c r="AB16" i="95"/>
  <c r="AA16" i="95"/>
  <c r="Z16" i="95"/>
  <c r="Y16" i="95"/>
  <c r="X16" i="95"/>
  <c r="W16" i="95"/>
  <c r="V16" i="95"/>
  <c r="U16" i="95"/>
  <c r="T16" i="95"/>
  <c r="S16" i="95"/>
  <c r="P16" i="95"/>
  <c r="O16" i="95"/>
  <c r="AD15" i="95"/>
  <c r="AC15" i="95"/>
  <c r="AB15" i="95"/>
  <c r="AA15" i="95"/>
  <c r="Z15" i="95"/>
  <c r="Y15" i="95"/>
  <c r="X15" i="95"/>
  <c r="W15" i="95"/>
  <c r="V15" i="95"/>
  <c r="U15" i="95"/>
  <c r="T15" i="95"/>
  <c r="S15" i="95"/>
  <c r="P15" i="95"/>
  <c r="O15" i="95"/>
  <c r="AD14" i="95"/>
  <c r="AC14" i="95"/>
  <c r="AB14" i="95"/>
  <c r="AA14" i="95"/>
  <c r="Z14" i="95"/>
  <c r="Y14" i="95"/>
  <c r="X14" i="95"/>
  <c r="W14" i="95"/>
  <c r="V14" i="95"/>
  <c r="U14" i="95"/>
  <c r="T14" i="95"/>
  <c r="S14" i="95"/>
  <c r="P14" i="95"/>
  <c r="O14" i="95"/>
  <c r="AD13" i="95"/>
  <c r="AC13" i="95"/>
  <c r="AB13" i="95"/>
  <c r="AA13" i="95"/>
  <c r="Z13" i="95"/>
  <c r="Y13" i="95"/>
  <c r="X13" i="95"/>
  <c r="W13" i="95"/>
  <c r="V13" i="95"/>
  <c r="U13" i="95"/>
  <c r="T13" i="95"/>
  <c r="S13" i="95"/>
  <c r="P13" i="95"/>
  <c r="O13" i="95"/>
  <c r="AF12" i="95"/>
  <c r="AD12" i="95"/>
  <c r="AC12" i="95"/>
  <c r="AB12" i="95"/>
  <c r="AA12" i="95"/>
  <c r="Z12" i="95"/>
  <c r="Y12" i="95"/>
  <c r="X12" i="95"/>
  <c r="W12" i="95"/>
  <c r="V12" i="95"/>
  <c r="U12" i="95"/>
  <c r="T12" i="95"/>
  <c r="S12" i="95"/>
  <c r="P12" i="95"/>
  <c r="O12" i="95"/>
  <c r="AD11" i="95"/>
  <c r="AC11" i="95"/>
  <c r="AB11" i="95"/>
  <c r="AA11" i="95"/>
  <c r="Z11" i="95"/>
  <c r="Y11" i="95"/>
  <c r="X11" i="95"/>
  <c r="W11" i="95"/>
  <c r="V11" i="95"/>
  <c r="U11" i="95"/>
  <c r="T11" i="95"/>
  <c r="S11" i="95"/>
  <c r="P11" i="95"/>
  <c r="O11" i="95"/>
  <c r="AD10" i="95"/>
  <c r="AC10" i="95"/>
  <c r="AB10" i="95"/>
  <c r="AA10" i="95"/>
  <c r="Z10" i="95"/>
  <c r="Y10" i="95"/>
  <c r="X10" i="95"/>
  <c r="W10" i="95"/>
  <c r="V10" i="95"/>
  <c r="U10" i="95"/>
  <c r="T10" i="95"/>
  <c r="S10" i="95"/>
  <c r="P10" i="95"/>
  <c r="O10" i="95"/>
  <c r="X23" i="95" l="1"/>
  <c r="AE14" i="95"/>
  <c r="T26" i="95"/>
  <c r="AE13" i="96"/>
  <c r="AB26" i="95"/>
  <c r="AF13" i="96"/>
  <c r="AF23" i="96" s="1"/>
  <c r="AF14" i="96"/>
  <c r="AF17" i="96"/>
  <c r="AF18" i="96"/>
  <c r="AF21" i="96"/>
  <c r="AF10" i="95"/>
  <c r="AE12" i="95"/>
  <c r="AF23" i="95"/>
  <c r="T23" i="96"/>
  <c r="X26" i="96"/>
  <c r="AB23" i="96"/>
  <c r="V27" i="96"/>
  <c r="Z27" i="96"/>
  <c r="AD27" i="96"/>
  <c r="O58" i="95"/>
  <c r="Y28" i="95"/>
  <c r="AC25" i="95"/>
  <c r="AF11" i="95"/>
  <c r="AF22" i="95" s="1"/>
  <c r="AE12" i="96"/>
  <c r="U28" i="95"/>
  <c r="AE11" i="95"/>
  <c r="U28" i="96"/>
  <c r="Y28" i="96"/>
  <c r="AC28" i="96"/>
  <c r="AF11" i="96"/>
  <c r="AF22" i="96" s="1"/>
  <c r="AD28" i="95"/>
  <c r="AC23" i="95"/>
  <c r="AF27" i="95"/>
  <c r="Z28" i="96"/>
  <c r="Y26" i="96"/>
  <c r="W27" i="96"/>
  <c r="AA28" i="95"/>
  <c r="Z26" i="95"/>
  <c r="X27" i="95"/>
  <c r="AE15" i="95"/>
  <c r="AE19" i="95"/>
  <c r="AE20" i="95"/>
  <c r="AE21" i="95"/>
  <c r="S28" i="96"/>
  <c r="W28" i="96"/>
  <c r="AA28" i="96"/>
  <c r="V26" i="96"/>
  <c r="Z26" i="96"/>
  <c r="AD26" i="96"/>
  <c r="T27" i="96"/>
  <c r="X24" i="96"/>
  <c r="AB27" i="96"/>
  <c r="AE15" i="96"/>
  <c r="AE16" i="96"/>
  <c r="AE17" i="96"/>
  <c r="AE18" i="96"/>
  <c r="AE19" i="96"/>
  <c r="AE20" i="96"/>
  <c r="AE21" i="96"/>
  <c r="AE13" i="95"/>
  <c r="AE14" i="96"/>
  <c r="O58" i="96"/>
  <c r="K60" i="96" s="1"/>
  <c r="V28" i="95"/>
  <c r="Z28" i="95"/>
  <c r="U26" i="95"/>
  <c r="Y23" i="95"/>
  <c r="S27" i="95"/>
  <c r="W27" i="95"/>
  <c r="AA27" i="95"/>
  <c r="P58" i="95"/>
  <c r="G59" i="95" s="1"/>
  <c r="V28" i="96"/>
  <c r="AD28" i="96"/>
  <c r="U26" i="96"/>
  <c r="AC26" i="96"/>
  <c r="S27" i="96"/>
  <c r="AA27" i="96"/>
  <c r="AF27" i="96"/>
  <c r="P58" i="96"/>
  <c r="J59" i="96" s="1"/>
  <c r="S28" i="95"/>
  <c r="W28" i="95"/>
  <c r="V26" i="95"/>
  <c r="AD26" i="95"/>
  <c r="T27" i="95"/>
  <c r="AB24" i="95"/>
  <c r="AE16" i="95"/>
  <c r="AE17" i="95"/>
  <c r="AE18" i="95"/>
  <c r="T28" i="95"/>
  <c r="X22" i="95"/>
  <c r="AB28" i="95"/>
  <c r="S26" i="95"/>
  <c r="W26" i="95"/>
  <c r="AA26" i="95"/>
  <c r="U24" i="95"/>
  <c r="Y27" i="95"/>
  <c r="AC27" i="95"/>
  <c r="T22" i="96"/>
  <c r="X28" i="96"/>
  <c r="AB25" i="96"/>
  <c r="S26" i="96"/>
  <c r="W26" i="96"/>
  <c r="AA26" i="96"/>
  <c r="U27" i="96"/>
  <c r="Y27" i="96"/>
  <c r="AC27" i="96"/>
  <c r="AE28" i="96"/>
  <c r="AE25" i="96"/>
  <c r="AE22" i="96"/>
  <c r="AB22" i="96"/>
  <c r="X23" i="96"/>
  <c r="T24" i="96"/>
  <c r="AB24" i="96"/>
  <c r="T25" i="96"/>
  <c r="AF25" i="96"/>
  <c r="AB26" i="96"/>
  <c r="X27" i="96"/>
  <c r="T28" i="96"/>
  <c r="X25" i="96"/>
  <c r="T26" i="96"/>
  <c r="AB28" i="96"/>
  <c r="U22" i="96"/>
  <c r="Y22" i="96"/>
  <c r="AC22" i="96"/>
  <c r="U23" i="96"/>
  <c r="Y23" i="96"/>
  <c r="AC23" i="96"/>
  <c r="U24" i="96"/>
  <c r="Y24" i="96"/>
  <c r="AC24" i="96"/>
  <c r="U25" i="96"/>
  <c r="Y25" i="96"/>
  <c r="AC25" i="96"/>
  <c r="V22" i="96"/>
  <c r="Z22" i="96"/>
  <c r="AD22" i="96"/>
  <c r="V23" i="96"/>
  <c r="Z23" i="96"/>
  <c r="AD23" i="96"/>
  <c r="V24" i="96"/>
  <c r="Z24" i="96"/>
  <c r="AD24" i="96"/>
  <c r="V25" i="96"/>
  <c r="Z25" i="96"/>
  <c r="AD25" i="96"/>
  <c r="X22" i="96"/>
  <c r="AF24" i="96"/>
  <c r="S22" i="96"/>
  <c r="W22" i="96"/>
  <c r="AA22" i="96"/>
  <c r="S23" i="96"/>
  <c r="W23" i="96"/>
  <c r="AA23" i="96"/>
  <c r="S24" i="96"/>
  <c r="W24" i="96"/>
  <c r="AA24" i="96"/>
  <c r="S25" i="96"/>
  <c r="W25" i="96"/>
  <c r="AA25" i="96"/>
  <c r="E59" i="96"/>
  <c r="D60" i="95"/>
  <c r="L60" i="95"/>
  <c r="E60" i="95"/>
  <c r="I60" i="95"/>
  <c r="K60" i="95"/>
  <c r="C60" i="95"/>
  <c r="J60" i="95"/>
  <c r="G60" i="95"/>
  <c r="F60" i="95"/>
  <c r="H60" i="95"/>
  <c r="N60" i="95"/>
  <c r="T22" i="95"/>
  <c r="AB22" i="95"/>
  <c r="T23" i="95"/>
  <c r="AB23" i="95"/>
  <c r="X24" i="95"/>
  <c r="AF24" i="95"/>
  <c r="X25" i="95"/>
  <c r="AF25" i="95"/>
  <c r="X26" i="95"/>
  <c r="AF26" i="95"/>
  <c r="AB27" i="95"/>
  <c r="X28" i="95"/>
  <c r="AF28" i="95"/>
  <c r="U22" i="95"/>
  <c r="AC22" i="95"/>
  <c r="U23" i="95"/>
  <c r="Y24" i="95"/>
  <c r="AC24" i="95"/>
  <c r="U25" i="95"/>
  <c r="Y26" i="95"/>
  <c r="AC26" i="95"/>
  <c r="U27" i="95"/>
  <c r="AC28" i="95"/>
  <c r="V22" i="95"/>
  <c r="Z22" i="95"/>
  <c r="AD22" i="95"/>
  <c r="V23" i="95"/>
  <c r="Z23" i="95"/>
  <c r="AD23" i="95"/>
  <c r="V24" i="95"/>
  <c r="Z24" i="95"/>
  <c r="AD24" i="95"/>
  <c r="V25" i="95"/>
  <c r="Z25" i="95"/>
  <c r="AD25" i="95"/>
  <c r="H59" i="95"/>
  <c r="T24" i="95"/>
  <c r="T25" i="95"/>
  <c r="AB25" i="95"/>
  <c r="Y22" i="95"/>
  <c r="Y25" i="95"/>
  <c r="AE10" i="95"/>
  <c r="S22" i="95"/>
  <c r="W22" i="95"/>
  <c r="AA22" i="95"/>
  <c r="S23" i="95"/>
  <c r="W23" i="95"/>
  <c r="AA23" i="95"/>
  <c r="S24" i="95"/>
  <c r="W24" i="95"/>
  <c r="AA24" i="95"/>
  <c r="S25" i="95"/>
  <c r="W25" i="95"/>
  <c r="AA25" i="95"/>
  <c r="E59" i="95"/>
  <c r="C3" i="94"/>
  <c r="AF26" i="96" l="1"/>
  <c r="AE23" i="95"/>
  <c r="AE23" i="96"/>
  <c r="F60" i="96"/>
  <c r="AF28" i="96"/>
  <c r="J60" i="96"/>
  <c r="AE24" i="96"/>
  <c r="AE27" i="95"/>
  <c r="N60" i="96"/>
  <c r="K59" i="95"/>
  <c r="H59" i="96"/>
  <c r="C59" i="96"/>
  <c r="AE26" i="95"/>
  <c r="AE27" i="96"/>
  <c r="AE26" i="96"/>
  <c r="AE24" i="95"/>
  <c r="D59" i="95"/>
  <c r="F59" i="95"/>
  <c r="D59" i="96"/>
  <c r="L60" i="96"/>
  <c r="G59" i="96"/>
  <c r="M59" i="96"/>
  <c r="C60" i="96"/>
  <c r="M59" i="95"/>
  <c r="C59" i="95"/>
  <c r="N59" i="95"/>
  <c r="N59" i="96"/>
  <c r="K59" i="96"/>
  <c r="I60" i="96"/>
  <c r="H60" i="96"/>
  <c r="G60" i="96"/>
  <c r="J59" i="95"/>
  <c r="I59" i="95"/>
  <c r="L59" i="95"/>
  <c r="I59" i="96"/>
  <c r="L59" i="96"/>
  <c r="F59" i="96"/>
  <c r="E60" i="96"/>
  <c r="D60" i="96"/>
  <c r="AE28" i="95"/>
  <c r="AE25" i="95"/>
  <c r="AE22" i="95"/>
  <c r="K6" i="98"/>
  <c r="K6" i="99" s="1"/>
  <c r="K6" i="100" s="1"/>
  <c r="K6" i="101" s="1"/>
  <c r="K6" i="109" s="1"/>
  <c r="K5" i="98"/>
  <c r="K5" i="99" s="1"/>
  <c r="K5" i="100" s="1"/>
  <c r="K5" i="101" s="1"/>
  <c r="K5" i="109" s="1"/>
  <c r="G5" i="98"/>
  <c r="G5" i="99" s="1"/>
  <c r="G5" i="100" s="1"/>
  <c r="G5" i="101" s="1"/>
  <c r="G5" i="109" s="1"/>
  <c r="K6" i="97"/>
  <c r="K5" i="97"/>
  <c r="G5" i="97"/>
  <c r="K6" i="94"/>
  <c r="G5" i="94"/>
  <c r="G6" i="108"/>
  <c r="G6" i="100"/>
  <c r="G6" i="98"/>
  <c r="G6" i="109"/>
  <c r="G6" i="107"/>
  <c r="G6" i="101"/>
  <c r="G6" i="99"/>
  <c r="G6" i="97"/>
  <c r="D6" i="108"/>
  <c r="D6" i="109"/>
  <c r="D6" i="100"/>
  <c r="D6" i="98"/>
  <c r="D6" i="107"/>
  <c r="D6" i="101"/>
  <c r="D6" i="99"/>
  <c r="D6" i="97"/>
  <c r="D5" i="109"/>
  <c r="D5" i="100"/>
  <c r="D5" i="98"/>
  <c r="D5" i="94"/>
  <c r="K5" i="108" l="1"/>
  <c r="K5" i="111" s="1"/>
  <c r="K5" i="107"/>
  <c r="K6" i="107"/>
  <c r="K6" i="108"/>
  <c r="K6" i="111" s="1"/>
  <c r="G5" i="107"/>
  <c r="G5" i="108"/>
  <c r="G5" i="111" s="1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1"/>
  <c r="C3" i="100"/>
  <c r="C3" i="99"/>
  <c r="C3" i="98"/>
  <c r="C3" i="97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C19" i="97"/>
  <c r="AB19" i="97"/>
  <c r="AA19" i="97"/>
  <c r="Z19" i="97"/>
  <c r="Y19" i="97"/>
  <c r="X19" i="97"/>
  <c r="X27" i="97" s="1"/>
  <c r="W19" i="97"/>
  <c r="V19" i="97"/>
  <c r="U19" i="97"/>
  <c r="T19" i="97"/>
  <c r="S19" i="97"/>
  <c r="AD18" i="97"/>
  <c r="W17" i="97"/>
  <c r="AC11" i="97"/>
  <c r="AB27" i="97" l="1"/>
  <c r="U39" i="109"/>
  <c r="T27" i="99"/>
  <c r="AD27" i="97"/>
  <c r="AA27" i="99"/>
  <c r="X26" i="98"/>
  <c r="Y39" i="109"/>
  <c r="Z27" i="97"/>
  <c r="V27" i="97"/>
  <c r="T27" i="97"/>
  <c r="AA39" i="101"/>
  <c r="Z39" i="101"/>
  <c r="AB39" i="101"/>
  <c r="AD39" i="101"/>
  <c r="C3" i="108"/>
  <c r="C3" i="111"/>
  <c r="C3" i="107"/>
  <c r="AD16" i="97"/>
  <c r="AD23" i="97" s="1"/>
  <c r="U20" i="100"/>
  <c r="T18" i="98"/>
  <c r="T26" i="98" s="1"/>
  <c r="Z21" i="98"/>
  <c r="AB20" i="99"/>
  <c r="AB27" i="99" s="1"/>
  <c r="X21" i="101"/>
  <c r="X39" i="101" s="1"/>
  <c r="U22" i="109"/>
  <c r="V14" i="101"/>
  <c r="V38" i="101" s="1"/>
  <c r="V14" i="97"/>
  <c r="S17" i="101"/>
  <c r="Z27" i="99"/>
  <c r="AC32" i="109"/>
  <c r="AB17" i="98"/>
  <c r="AB23" i="98" s="1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W14" i="94"/>
  <c r="S17" i="94"/>
  <c r="S18" i="94"/>
  <c r="S19" i="94"/>
  <c r="AC19" i="94"/>
  <c r="S21" i="94"/>
  <c r="U21" i="94"/>
  <c r="W21" i="94"/>
  <c r="Y21" i="94"/>
  <c r="X12" i="10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X16" i="97"/>
  <c r="X26" i="97" s="1"/>
  <c r="S11" i="109"/>
  <c r="AC17" i="109"/>
  <c r="V14" i="109"/>
  <c r="L10" i="108"/>
  <c r="H10" i="108"/>
  <c r="D10" i="108"/>
  <c r="V13" i="109"/>
  <c r="AD13" i="109"/>
  <c r="V15" i="109"/>
  <c r="AD15" i="109"/>
  <c r="C10" i="108"/>
  <c r="AA11" i="109"/>
  <c r="Z12" i="109"/>
  <c r="Z14" i="109"/>
  <c r="AD13" i="99"/>
  <c r="AD26" i="99" s="1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V18" i="98"/>
  <c r="U18" i="94"/>
  <c r="AB18" i="97"/>
  <c r="AB26" i="97" s="1"/>
  <c r="AC20" i="99"/>
  <c r="AC24" i="99" s="1"/>
  <c r="AD20" i="98"/>
  <c r="AD27" i="98" s="1"/>
  <c r="T39" i="101"/>
  <c r="W16" i="99"/>
  <c r="Y20" i="99"/>
  <c r="Y27" i="99" s="1"/>
  <c r="AC16" i="98"/>
  <c r="AC23" i="98" s="1"/>
  <c r="AD13" i="98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S22" i="101"/>
  <c r="S23" i="101"/>
  <c r="V14" i="98"/>
  <c r="AA16" i="100"/>
  <c r="AA26" i="100" s="1"/>
  <c r="V14" i="99"/>
  <c r="V26" i="99" s="1"/>
  <c r="T21" i="98"/>
  <c r="T27" i="98" s="1"/>
  <c r="U15" i="101"/>
  <c r="P105" i="101"/>
  <c r="Y17" i="94"/>
  <c r="P77" i="101"/>
  <c r="P69" i="101"/>
  <c r="P91" i="101"/>
  <c r="U15" i="94"/>
  <c r="Z19" i="98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AC14" i="94"/>
  <c r="Y13" i="100"/>
  <c r="Y15" i="97"/>
  <c r="Y23" i="97" s="1"/>
  <c r="W20" i="98"/>
  <c r="W24" i="98" s="1"/>
  <c r="Y14" i="94"/>
  <c r="Y15" i="101"/>
  <c r="AA17" i="94"/>
  <c r="W16" i="94"/>
  <c r="AC20" i="94"/>
  <c r="U14" i="94"/>
  <c r="AD12" i="101"/>
  <c r="U12" i="101"/>
  <c r="W12" i="101"/>
  <c r="Y12" i="101"/>
  <c r="AA12" i="101"/>
  <c r="AC12" i="101"/>
  <c r="V11" i="101"/>
  <c r="AC36" i="101"/>
  <c r="W18" i="9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T11" i="101"/>
  <c r="X11" i="101"/>
  <c r="Z11" i="101"/>
  <c r="AB11" i="101"/>
  <c r="AD11" i="101"/>
  <c r="Y39" i="101"/>
  <c r="Y36" i="101"/>
  <c r="Z13" i="101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T11" i="94"/>
  <c r="V11" i="94"/>
  <c r="X11" i="94"/>
  <c r="AB11" i="94"/>
  <c r="AD11" i="94"/>
  <c r="T12" i="94"/>
  <c r="X12" i="94"/>
  <c r="Z12" i="94"/>
  <c r="AB12" i="94"/>
  <c r="S10" i="94"/>
  <c r="W10" i="94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F32" i="101" l="1"/>
  <c r="AF33" i="101"/>
  <c r="V39" i="109"/>
  <c r="X36" i="101"/>
  <c r="AF25" i="101"/>
  <c r="U38" i="109"/>
  <c r="AF28" i="101"/>
  <c r="T23" i="98"/>
  <c r="Z24" i="98"/>
  <c r="V35" i="101"/>
  <c r="AB24" i="99"/>
  <c r="V26" i="97"/>
  <c r="U27" i="94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35" i="109"/>
  <c r="K10" i="111"/>
  <c r="G10" i="111"/>
  <c r="U26" i="99"/>
  <c r="X24" i="99"/>
  <c r="U23" i="99"/>
  <c r="T38" i="109"/>
  <c r="AD38" i="109"/>
  <c r="Z38" i="109"/>
  <c r="AA35" i="109"/>
  <c r="V35" i="109"/>
  <c r="S35" i="109"/>
  <c r="V24" i="98"/>
  <c r="X23" i="97"/>
  <c r="AD23" i="99"/>
  <c r="AB38" i="109"/>
  <c r="AD36" i="109"/>
  <c r="Z39" i="109"/>
  <c r="S26" i="97"/>
  <c r="AF12" i="109"/>
  <c r="AD39" i="109"/>
  <c r="Z36" i="109"/>
  <c r="V36" i="109"/>
  <c r="AC38" i="109"/>
  <c r="U35" i="109"/>
  <c r="V38" i="109"/>
  <c r="X35" i="109"/>
  <c r="Z35" i="109"/>
  <c r="AD35" i="109"/>
  <c r="X34" i="109"/>
  <c r="Y38" i="109"/>
  <c r="Z38" i="101"/>
  <c r="Y35" i="109"/>
  <c r="AA38" i="109"/>
  <c r="W38" i="109"/>
  <c r="AF30" i="109"/>
  <c r="X39" i="109"/>
  <c r="X37" i="109"/>
  <c r="AF15" i="109"/>
  <c r="AF14" i="109"/>
  <c r="AF13" i="109"/>
  <c r="AF17" i="109"/>
  <c r="AF16" i="109"/>
  <c r="AC27" i="99"/>
  <c r="W38" i="101"/>
  <c r="U35" i="101"/>
  <c r="AE33" i="109"/>
  <c r="AE32" i="109"/>
  <c r="AE31" i="109"/>
  <c r="AE30" i="109"/>
  <c r="AE29" i="109"/>
  <c r="AF32" i="109"/>
  <c r="AB35" i="109"/>
  <c r="W35" i="109"/>
  <c r="AF11" i="109"/>
  <c r="S38" i="109"/>
  <c r="AB36" i="109"/>
  <c r="X36" i="109"/>
  <c r="X40" i="109"/>
  <c r="V23" i="97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O57" i="107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P10" i="107"/>
  <c r="O10" i="107"/>
  <c r="AD26" i="98"/>
  <c r="AD24" i="98"/>
  <c r="AC26" i="98"/>
  <c r="AA23" i="100"/>
  <c r="O106" i="101"/>
  <c r="C108" i="101" s="1"/>
  <c r="Y24" i="99"/>
  <c r="P106" i="101"/>
  <c r="AB23" i="97"/>
  <c r="W26" i="99"/>
  <c r="U26" i="94"/>
  <c r="V26" i="98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Y24" i="100"/>
  <c r="V23" i="99"/>
  <c r="V23" i="98"/>
  <c r="Z27" i="98"/>
  <c r="T24" i="98"/>
  <c r="Y27" i="94"/>
  <c r="Y26" i="94"/>
  <c r="Y26" i="97"/>
  <c r="AC23" i="94"/>
  <c r="W27" i="98"/>
  <c r="AC27" i="94"/>
  <c r="AA23" i="94"/>
  <c r="X38" i="101"/>
  <c r="Y23" i="94"/>
  <c r="Y38" i="101"/>
  <c r="W26" i="94"/>
  <c r="X35" i="101"/>
  <c r="AB38" i="101"/>
  <c r="T38" i="101"/>
  <c r="AB35" i="101"/>
  <c r="T35" i="101"/>
  <c r="U23" i="94"/>
  <c r="W23" i="94"/>
  <c r="AA38" i="101"/>
  <c r="AC38" i="101"/>
  <c r="Y35" i="101"/>
  <c r="U38" i="101"/>
  <c r="Y23" i="100"/>
  <c r="W28" i="100"/>
  <c r="AB26" i="99"/>
  <c r="T26" i="99"/>
  <c r="AF13" i="100"/>
  <c r="Z35" i="101"/>
  <c r="AC26" i="99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T25" i="94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B25" i="94"/>
  <c r="W22" i="94"/>
  <c r="AF11" i="94"/>
  <c r="W28" i="94"/>
  <c r="S28" i="94"/>
  <c r="AA28" i="94"/>
  <c r="AF12" i="94"/>
  <c r="AF20" i="94"/>
  <c r="AF18" i="94"/>
  <c r="AF16" i="94"/>
  <c r="AF14" i="94"/>
  <c r="AA22" i="94"/>
  <c r="S22" i="94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V22" i="93" l="1"/>
  <c r="X42" i="109"/>
  <c r="AE24" i="98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H107" i="108"/>
  <c r="H108" i="107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H60" i="94"/>
  <c r="AF35" i="101"/>
  <c r="AF24" i="100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F23" i="94"/>
  <c r="AF27" i="94"/>
  <c r="AF24" i="94"/>
  <c r="AF26" i="94"/>
  <c r="L60" i="94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N107" i="111" l="1"/>
  <c r="K108" i="111"/>
  <c r="M107" i="107"/>
  <c r="F108" i="107"/>
  <c r="J107" i="108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K107" i="111" l="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<sst xmlns="http://schemas.openxmlformats.org/spreadsheetml/2006/main" count="2334" uniqueCount="184">
  <si>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</si>
  <si>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</si>
  <si>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</si>
  <si>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</si>
  <si>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</si>
  <si>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</si>
  <si>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</si>
  <si>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</si>
  <si>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</si>
  <si>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</si>
  <si>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</si>
  <si>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</si>
  <si>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</si>
  <si>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</si>
  <si>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</si>
  <si>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</si>
  <si>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</si>
  <si>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</si>
  <si>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</si>
  <si>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</si>
  <si>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</si>
  <si>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</si>
  <si>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</si>
  <si>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</si>
  <si>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</si>
  <si>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</si>
  <si>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</si>
  <si>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</si>
  <si>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</si>
  <si>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</si>
  <si>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</si>
  <si>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</si>
  <si>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</si>
  <si>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</si>
  <si>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</si>
  <si>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</si>
  <si>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</si>
  <si>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</si>
  <si>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</si>
  <si>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</si>
  <si>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</si>
  <si>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</si>
  <si>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</si>
  <si>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</si>
  <si>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</si>
  <si>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</si>
  <si>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</si>
  <si>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</si>
  <si>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</si>
  <si>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</si>
  <si>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</si>
  <si>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</si>
  <si>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</si>
  <si>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</si>
  <si>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</si>
  <si>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</si>
  <si>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</si>
  <si>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</si>
  <si>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</si>
  <si>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</si>
  <si>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</si>
  <si>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</si>
  <si>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</si>
  <si>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</si>
  <si>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</si>
  <si>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</si>
  <si>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</si>
  <si>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</si>
  <si>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</si>
  <si>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</si>
  <si>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</si>
  <si>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</si>
  <si>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</si>
  <si>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</si>
  <si>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</si>
  <si>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</si>
  <si>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</si>
  <si>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</si>
  <si>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</si>
  <si>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</si>
  <si>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</si>
  <si>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</si>
  <si>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</si>
  <si>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</si>
  <si>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</si>
  <si>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</si>
  <si>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</si>
  <si>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</si>
  <si>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</si>
  <si>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</si>
  <si>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</si>
  <si>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</si>
  <si>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</si>
  <si>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</si>
  <si>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</si>
  <si>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</si>
  <si>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</si>
  <si>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</si>
  <si>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</si>
  <si>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</si>
  <si>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</si>
  <si>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</si>
  <si>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</si>
  <si>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</si>
  <si>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</si>
  <si>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</si>
  <si>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</si>
  <si>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</si>
  <si>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</si>
  <si>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</si>
  <si>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</si>
  <si>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</si>
  <si>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</si>
  <si>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</si>
  <si>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</si>
  <si>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</si>
  <si>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</si>
  <si>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</si>
  <si>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</si>
  <si>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</si>
  <si>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</si>
  <si>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</si>
  <si>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</si>
  <si>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</si>
  <si>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</si>
  <si>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</si>
  <si>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</si>
  <si>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</si>
  <si>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</si>
  <si>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</si>
  <si>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</si>
  <si>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</si>
  <si>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</si>
  <si>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</si>
  <si>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</si>
  <si>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</si>
  <si>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</si>
  <si>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</si>
  <si>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</si>
  <si>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</si>
  <si>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</si>
  <si>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</si>
  <si>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</si>
  <si>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</si>
  <si>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</si>
  <si>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</si>
  <si>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</si>
  <si>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</si>
  <si>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</si>
  <si>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</si>
  <si>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</si>
  <si>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</si>
  <si>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</si>
  <si>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</si>
  <si>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</si>
  <si>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</si>
  <si>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</si>
  <si>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</si>
  <si>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</si>
  <si>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</si>
  <si>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</si>
  <si>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</si>
  <si>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</si>
  <si>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MCC-C2-STNO 52-Wavamuno RD</t>
  </si>
  <si>
    <t>23.09.19</t>
  </si>
  <si>
    <t>GABA</t>
  </si>
  <si>
    <t>MUNYONYO</t>
  </si>
  <si>
    <t>Wavamuno</t>
  </si>
  <si>
    <t>Andrew</t>
  </si>
  <si>
    <t>Steven</t>
  </si>
  <si>
    <t>Amanda Emmanuel</t>
  </si>
  <si>
    <t>MCC-C2-STN52-WAVAMUNNO</t>
  </si>
  <si>
    <t>24.09.19</t>
  </si>
  <si>
    <t>FUSION AUTO SPA</t>
  </si>
  <si>
    <t>ANDREW</t>
  </si>
  <si>
    <t>GGABA ROAD</t>
  </si>
  <si>
    <t>STEVEN</t>
  </si>
  <si>
    <t>AMANDU EMMANUEL</t>
  </si>
  <si>
    <t>25.09.19</t>
  </si>
  <si>
    <t>28.09.19</t>
  </si>
  <si>
    <t>29.09.19</t>
  </si>
  <si>
    <t>26.9.19</t>
  </si>
  <si>
    <t>27.9.19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</si>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</sst>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0" fillId="0" borderId="5" xfId="0" applyBorder="1"/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'23.09.19 Gaba 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'23.09.19 Gaba 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Gaba -Munyonyo'!$AE$10:$AE$21</c:f>
              <c:numCache>
                <c:formatCode>0</c:formatCode>
                <c:ptCount val="12"/>
                <c:pt idx="0">
                  <c:v>245</c:v>
                </c:pt>
                <c:pt idx="1">
                  <c:v>328</c:v>
                </c:pt>
                <c:pt idx="2">
                  <c:v>230</c:v>
                </c:pt>
                <c:pt idx="3">
                  <c:v>230</c:v>
                </c:pt>
                <c:pt idx="4">
                  <c:v>237</c:v>
                </c:pt>
                <c:pt idx="5">
                  <c:v>266</c:v>
                </c:pt>
                <c:pt idx="6">
                  <c:v>286</c:v>
                </c:pt>
                <c:pt idx="7">
                  <c:v>229</c:v>
                </c:pt>
                <c:pt idx="8">
                  <c:v>274</c:v>
                </c:pt>
                <c:pt idx="9">
                  <c:v>316</c:v>
                </c:pt>
                <c:pt idx="10">
                  <c:v>318</c:v>
                </c:pt>
                <c:pt idx="11">
                  <c:v>322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'23.09.19 Gaba 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'23.09.19 Gaba 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Gaba -Munyonyo'!$AF$10:$AF$21</c:f>
              <c:numCache>
                <c:formatCode>0</c:formatCode>
                <c:ptCount val="12"/>
                <c:pt idx="0">
                  <c:v>410</c:v>
                </c:pt>
                <c:pt idx="1">
                  <c:v>501</c:v>
                </c:pt>
                <c:pt idx="2">
                  <c:v>383</c:v>
                </c:pt>
                <c:pt idx="3">
                  <c:v>428</c:v>
                </c:pt>
                <c:pt idx="4">
                  <c:v>439</c:v>
                </c:pt>
                <c:pt idx="5">
                  <c:v>436</c:v>
                </c:pt>
                <c:pt idx="6">
                  <c:v>475</c:v>
                </c:pt>
                <c:pt idx="7">
                  <c:v>388</c:v>
                </c:pt>
                <c:pt idx="8">
                  <c:v>387</c:v>
                </c:pt>
                <c:pt idx="9">
                  <c:v>455</c:v>
                </c:pt>
                <c:pt idx="10">
                  <c:v>479</c:v>
                </c:pt>
                <c:pt idx="11">
                  <c:v>502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10344"/>
        <c:axId val="176382144"/>
      </c:lineChart>
      <c:catAx>
        <c:axId val="2140103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6382144"/>
        <c:crosses val="autoZero"/>
        <c:auto val="1"/>
        <c:lblAlgn val="ctr"/>
        <c:lblOffset val="100"/>
        <c:noMultiLvlLbl val="0"/>
      </c:catAx>
      <c:valAx>
        <c:axId val="176382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010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'23.09.19 Gaba 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'23.09.19 Gaba -Munyonyo'!$C$59:$N$59</c:f>
              <c:numCache>
                <c:formatCode>0.0%</c:formatCode>
                <c:ptCount val="12"/>
                <c:pt idx="0">
                  <c:v>0.30569752034828696</c:v>
                </c:pt>
                <c:pt idx="1">
                  <c:v>9.7293204618587925E-2</c:v>
                </c:pt>
                <c:pt idx="2">
                  <c:v>5.3189475676698843E-2</c:v>
                </c:pt>
                <c:pt idx="3">
                  <c:v>0.1177361347719099</c:v>
                </c:pt>
                <c:pt idx="4">
                  <c:v>6.2464508801817146E-3</c:v>
                </c:pt>
                <c:pt idx="5">
                  <c:v>1.8928639030853681E-4</c:v>
                </c:pt>
                <c:pt idx="6">
                  <c:v>2.1010789324247586E-2</c:v>
                </c:pt>
                <c:pt idx="7">
                  <c:v>1.6846488737459777E-2</c:v>
                </c:pt>
                <c:pt idx="8">
                  <c:v>2.0821502933939052E-3</c:v>
                </c:pt>
                <c:pt idx="9">
                  <c:v>1.8928639030853681E-4</c:v>
                </c:pt>
                <c:pt idx="10">
                  <c:v>0.3789513533976907</c:v>
                </c:pt>
                <c:pt idx="11">
                  <c:v>5.6785917092561046E-4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'23.09.19 Gaba 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'23.09.19 Gaba -Munyonyo'!$C$60:$N$60</c:f>
              <c:numCache>
                <c:formatCode>0.00%</c:formatCode>
                <c:ptCount val="12"/>
                <c:pt idx="0">
                  <c:v>0.49222797927461137</c:v>
                </c:pt>
                <c:pt idx="1">
                  <c:v>0.15665955501371534</c:v>
                </c:pt>
                <c:pt idx="2">
                  <c:v>8.5644620542517522E-2</c:v>
                </c:pt>
                <c:pt idx="3">
                  <c:v>0.18957634867418469</c:v>
                </c:pt>
                <c:pt idx="4">
                  <c:v>1.0057909174032308E-2</c:v>
                </c:pt>
                <c:pt idx="5">
                  <c:v>3.0478512648582747E-4</c:v>
                </c:pt>
                <c:pt idx="6">
                  <c:v>3.3831149039926851E-2</c:v>
                </c:pt>
                <c:pt idx="7">
                  <c:v>2.7125876257238647E-2</c:v>
                </c:pt>
                <c:pt idx="8">
                  <c:v>3.3526363913441025E-3</c:v>
                </c:pt>
                <c:pt idx="9">
                  <c:v>3.0478512648582747E-4</c:v>
                </c:pt>
                <c:pt idx="11">
                  <c:v>9.1435537945748252E-4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'23.09.19 Munyonyo -Gaba'!$AE$9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'23.09.19 Munyonyo 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Munyonyo -Gaba'!$AE$10:$AE$21</c:f>
              <c:numCache>
                <c:formatCode>0</c:formatCode>
                <c:ptCount val="12"/>
                <c:pt idx="0">
                  <c:v>243</c:v>
                </c:pt>
                <c:pt idx="1">
                  <c:v>254</c:v>
                </c:pt>
                <c:pt idx="2">
                  <c:v>283</c:v>
                </c:pt>
                <c:pt idx="3">
                  <c:v>299</c:v>
                </c:pt>
                <c:pt idx="4">
                  <c:v>299</c:v>
                </c:pt>
                <c:pt idx="5">
                  <c:v>237</c:v>
                </c:pt>
                <c:pt idx="6">
                  <c:v>265</c:v>
                </c:pt>
                <c:pt idx="7">
                  <c:v>197</c:v>
                </c:pt>
                <c:pt idx="8">
                  <c:v>227</c:v>
                </c:pt>
                <c:pt idx="9">
                  <c:v>226</c:v>
                </c:pt>
                <c:pt idx="10">
                  <c:v>230</c:v>
                </c:pt>
                <c:pt idx="11">
                  <c:v>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'23.09.19 Munyonyo -Gaba'!$AF$9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'23.09.19 Munyonyo 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Munyonyo -Gaba'!$AF$10:$AF$21</c:f>
              <c:numCache>
                <c:formatCode>0</c:formatCode>
                <c:ptCount val="12"/>
                <c:pt idx="0">
                  <c:v>370</c:v>
                </c:pt>
                <c:pt idx="1">
                  <c:v>371</c:v>
                </c:pt>
                <c:pt idx="2">
                  <c:v>408</c:v>
                </c:pt>
                <c:pt idx="3">
                  <c:v>442</c:v>
                </c:pt>
                <c:pt idx="4">
                  <c:v>444</c:v>
                </c:pt>
                <c:pt idx="5">
                  <c:v>425</c:v>
                </c:pt>
                <c:pt idx="6">
                  <c:v>375</c:v>
                </c:pt>
                <c:pt idx="7">
                  <c:v>306</c:v>
                </c:pt>
                <c:pt idx="8">
                  <c:v>331</c:v>
                </c:pt>
                <c:pt idx="9">
                  <c:v>340</c:v>
                </c:pt>
                <c:pt idx="10">
                  <c:v>332</c:v>
                </c:pt>
                <c:pt idx="11">
                  <c:v>284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97216"/>
        <c:axId val="213391336"/>
      </c:lineChart>
      <c:catAx>
        <c:axId val="213397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391336"/>
        <c:crosses val="autoZero"/>
        <c:auto val="1"/>
        <c:lblAlgn val="ctr"/>
        <c:lblOffset val="100"/>
        <c:noMultiLvlLbl val="0"/>
      </c:catAx>
      <c:valAx>
        <c:axId val="213391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39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'23.09.19 Munyonyo -Gaba'!$C$9:$N$9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'23.09.19 Munyonyo -Gaba'!$C$59:$N$59</c:f>
              <c:numCache>
                <c:formatCode>0.0%</c:formatCode>
                <c:ptCount val="12"/>
                <c:pt idx="0">
                  <c:v>0.18134598012646794</c:v>
                </c:pt>
                <c:pt idx="1">
                  <c:v>0.17660343270099368</c:v>
                </c:pt>
                <c:pt idx="2">
                  <c:v>7.5203252032520332E-2</c:v>
                </c:pt>
                <c:pt idx="3">
                  <c:v>0.19376693766937669</c:v>
                </c:pt>
                <c:pt idx="4">
                  <c:v>3.8392050587172538E-3</c:v>
                </c:pt>
                <c:pt idx="5">
                  <c:v>6.7750677506775068E-4</c:v>
                </c:pt>
                <c:pt idx="6">
                  <c:v>2.4390243902439025E-2</c:v>
                </c:pt>
                <c:pt idx="7">
                  <c:v>9.9367660343270096E-3</c:v>
                </c:pt>
                <c:pt idx="8">
                  <c:v>6.7750677506775068E-4</c:v>
                </c:pt>
                <c:pt idx="9">
                  <c:v>4.5167118337850043E-4</c:v>
                </c:pt>
                <c:pt idx="10">
                  <c:v>0.33310749774164411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'23.09.19 Munyonyo -Gaba'!$S$9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'23.09.19 Munyonyo 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Munyonyo -Gaba'!$S$10:$S$21</c:f>
              <c:numCache>
                <c:formatCode>0</c:formatCode>
                <c:ptCount val="12"/>
                <c:pt idx="0">
                  <c:v>47</c:v>
                </c:pt>
                <c:pt idx="1">
                  <c:v>91</c:v>
                </c:pt>
                <c:pt idx="2">
                  <c:v>113</c:v>
                </c:pt>
                <c:pt idx="3">
                  <c:v>84</c:v>
                </c:pt>
                <c:pt idx="4">
                  <c:v>81</c:v>
                </c:pt>
                <c:pt idx="5">
                  <c:v>70</c:v>
                </c:pt>
                <c:pt idx="6">
                  <c:v>43</c:v>
                </c:pt>
                <c:pt idx="7">
                  <c:v>64</c:v>
                </c:pt>
                <c:pt idx="8">
                  <c:v>71</c:v>
                </c:pt>
                <c:pt idx="9">
                  <c:v>49</c:v>
                </c:pt>
                <c:pt idx="10">
                  <c:v>47</c:v>
                </c:pt>
                <c:pt idx="11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'23.09.19 Munyonyo -Gaba'!$T$9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'23.09.19 Munyonyo 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Munyonyo -Gaba'!$T$10:$T$21</c:f>
              <c:numCache>
                <c:formatCode>0</c:formatCode>
                <c:ptCount val="12"/>
                <c:pt idx="0">
                  <c:v>75</c:v>
                </c:pt>
                <c:pt idx="1">
                  <c:v>78</c:v>
                </c:pt>
                <c:pt idx="2">
                  <c:v>74</c:v>
                </c:pt>
                <c:pt idx="3">
                  <c:v>96</c:v>
                </c:pt>
                <c:pt idx="4">
                  <c:v>88</c:v>
                </c:pt>
                <c:pt idx="5">
                  <c:v>54</c:v>
                </c:pt>
                <c:pt idx="6">
                  <c:v>54</c:v>
                </c:pt>
                <c:pt idx="7">
                  <c:v>45</c:v>
                </c:pt>
                <c:pt idx="8">
                  <c:v>41</c:v>
                </c:pt>
                <c:pt idx="9">
                  <c:v>67</c:v>
                </c:pt>
                <c:pt idx="10">
                  <c:v>61</c:v>
                </c:pt>
                <c:pt idx="11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'23.09.19 Munyonyo -Gaba'!$U$9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'23.09.19 Munyonyo -Gaba'!$U$10:$U$21</c:f>
              <c:numCache>
                <c:formatCode>0</c:formatCode>
                <c:ptCount val="12"/>
                <c:pt idx="0">
                  <c:v>36</c:v>
                </c:pt>
                <c:pt idx="1">
                  <c:v>18</c:v>
                </c:pt>
                <c:pt idx="2">
                  <c:v>31</c:v>
                </c:pt>
                <c:pt idx="3">
                  <c:v>37</c:v>
                </c:pt>
                <c:pt idx="4">
                  <c:v>38</c:v>
                </c:pt>
                <c:pt idx="5">
                  <c:v>15</c:v>
                </c:pt>
                <c:pt idx="6">
                  <c:v>35</c:v>
                </c:pt>
                <c:pt idx="7">
                  <c:v>17</c:v>
                </c:pt>
                <c:pt idx="8">
                  <c:v>25</c:v>
                </c:pt>
                <c:pt idx="9">
                  <c:v>24</c:v>
                </c:pt>
                <c:pt idx="10">
                  <c:v>41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'23.09.19 Munyonyo -Gaba'!$V$9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'23.09.19 Munyonyo -Gaba'!$V$10:$V$21</c:f>
              <c:numCache>
                <c:formatCode>0</c:formatCode>
                <c:ptCount val="12"/>
                <c:pt idx="0">
                  <c:v>75</c:v>
                </c:pt>
                <c:pt idx="1">
                  <c:v>49</c:v>
                </c:pt>
                <c:pt idx="2">
                  <c:v>49</c:v>
                </c:pt>
                <c:pt idx="3">
                  <c:v>72</c:v>
                </c:pt>
                <c:pt idx="4">
                  <c:v>82</c:v>
                </c:pt>
                <c:pt idx="5">
                  <c:v>77</c:v>
                </c:pt>
                <c:pt idx="6">
                  <c:v>119</c:v>
                </c:pt>
                <c:pt idx="7">
                  <c:v>60</c:v>
                </c:pt>
                <c:pt idx="8">
                  <c:v>69</c:v>
                </c:pt>
                <c:pt idx="9">
                  <c:v>69</c:v>
                </c:pt>
                <c:pt idx="10">
                  <c:v>71</c:v>
                </c:pt>
                <c:pt idx="11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'23.09.19 Munyonyo -Gaba'!$W$9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'23.09.19 Munyonyo -Gaba'!$W$10:$W$21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'23.09.19 Munyonyo -Gaba'!$X$9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'23.09.19 Munyonyo -Gaba'!$X$10:$X$21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'23.09.19 Munyonyo -Gaba'!$Y$9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Munyonyo -Gaba'!$Y$10:$Y$21</c:f>
              <c:numCache>
                <c:formatCode>0</c:formatCode>
                <c:ptCount val="12"/>
                <c:pt idx="0">
                  <c:v>5</c:v>
                </c:pt>
                <c:pt idx="1">
                  <c:v>14</c:v>
                </c:pt>
                <c:pt idx="2">
                  <c:v>11</c:v>
                </c:pt>
                <c:pt idx="3">
                  <c:v>7</c:v>
                </c:pt>
                <c:pt idx="4">
                  <c:v>6</c:v>
                </c:pt>
                <c:pt idx="5">
                  <c:v>10</c:v>
                </c:pt>
                <c:pt idx="6">
                  <c:v>5</c:v>
                </c:pt>
                <c:pt idx="7">
                  <c:v>8</c:v>
                </c:pt>
                <c:pt idx="8">
                  <c:v>12</c:v>
                </c:pt>
                <c:pt idx="9">
                  <c:v>12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'23.09.19 Munyonyo -Gaba'!$Z$9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Munyonyo -Gaba'!$Z$10:$Z$21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8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'23.09.19 Munyonyo -Gaba'!$AA$9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Munyonyo -Gaba'!$AA$10:$AA$21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'23.09.19 Munyonyo -Gaba'!$AB$9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Munyonyo -Gaba'!$AB$10:$AB$21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'23.09.19 Munyonyo -Gaba'!$AC$9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Munyonyo -Gaba'!$AC$10:$AC$21</c:f>
              <c:numCache>
                <c:formatCode>0</c:formatCode>
                <c:ptCount val="12"/>
                <c:pt idx="0">
                  <c:v>127</c:v>
                </c:pt>
                <c:pt idx="1">
                  <c:v>117</c:v>
                </c:pt>
                <c:pt idx="2">
                  <c:v>125</c:v>
                </c:pt>
                <c:pt idx="3">
                  <c:v>143</c:v>
                </c:pt>
                <c:pt idx="4">
                  <c:v>145</c:v>
                </c:pt>
                <c:pt idx="5">
                  <c:v>188</c:v>
                </c:pt>
                <c:pt idx="6">
                  <c:v>110</c:v>
                </c:pt>
                <c:pt idx="7">
                  <c:v>109</c:v>
                </c:pt>
                <c:pt idx="8">
                  <c:v>104</c:v>
                </c:pt>
                <c:pt idx="9">
                  <c:v>114</c:v>
                </c:pt>
                <c:pt idx="10">
                  <c:v>102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'23.09.19 Munyonyo -Gaba'!$AD$9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Munyonyo -Gaba'!$AD$10:$AD$21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397608"/>
        <c:axId val="213393296"/>
      </c:lineChart>
      <c:catAx>
        <c:axId val="21339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393296"/>
        <c:crosses val="autoZero"/>
        <c:auto val="1"/>
        <c:lblAlgn val="ctr"/>
        <c:lblOffset val="100"/>
        <c:noMultiLvlLbl val="0"/>
      </c:catAx>
      <c:valAx>
        <c:axId val="21339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397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'23.09.19 Munyonyo -Gaba'!$C$9:$N$9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'23.09.19 Munyonyo -Gaba'!$C$60:$N$60</c:f>
              <c:numCache>
                <c:formatCode>0.00%</c:formatCode>
                <c:ptCount val="12"/>
                <c:pt idx="0">
                  <c:v>0.27192685404673211</c:v>
                </c:pt>
                <c:pt idx="1">
                  <c:v>0.26481544192346768</c:v>
                </c:pt>
                <c:pt idx="2">
                  <c:v>0.11276667795462242</c:v>
                </c:pt>
                <c:pt idx="3">
                  <c:v>0.29055198103623436</c:v>
                </c:pt>
                <c:pt idx="4">
                  <c:v>5.7568574331188626E-3</c:v>
                </c:pt>
                <c:pt idx="5">
                  <c:v>1.0159160176092109E-3</c:v>
                </c:pt>
                <c:pt idx="6">
                  <c:v>3.6572976633931595E-2</c:v>
                </c:pt>
                <c:pt idx="7">
                  <c:v>1.4900101591601761E-2</c:v>
                </c:pt>
                <c:pt idx="8">
                  <c:v>1.0159160176092109E-3</c:v>
                </c:pt>
                <c:pt idx="9">
                  <c:v>6.7727734507280735E-4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Gaba-Munyonyo'!$AE$9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Gaba-Munyonyo'!$AE$10:$AE$21</c:f>
              <c:numCache>
                <c:formatCode>0</c:formatCode>
                <c:ptCount val="12"/>
                <c:pt idx="0">
                  <c:v>268</c:v>
                </c:pt>
                <c:pt idx="1">
                  <c:v>290</c:v>
                </c:pt>
                <c:pt idx="2">
                  <c:v>246</c:v>
                </c:pt>
                <c:pt idx="3">
                  <c:v>258</c:v>
                </c:pt>
                <c:pt idx="4">
                  <c:v>242</c:v>
                </c:pt>
                <c:pt idx="5">
                  <c:v>249</c:v>
                </c:pt>
                <c:pt idx="6">
                  <c:v>256</c:v>
                </c:pt>
                <c:pt idx="7">
                  <c:v>232</c:v>
                </c:pt>
                <c:pt idx="8">
                  <c:v>300</c:v>
                </c:pt>
                <c:pt idx="9">
                  <c:v>272</c:v>
                </c:pt>
                <c:pt idx="10">
                  <c:v>349</c:v>
                </c:pt>
                <c:pt idx="11">
                  <c:v>330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'24.09 Gaba-Munyonyo'!$AF$9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Gaba-Munyonyo'!$AF$10:$AF$21</c:f>
              <c:numCache>
                <c:formatCode>0</c:formatCode>
                <c:ptCount val="12"/>
                <c:pt idx="0">
                  <c:v>394</c:v>
                </c:pt>
                <c:pt idx="1">
                  <c:v>479</c:v>
                </c:pt>
                <c:pt idx="2">
                  <c:v>422</c:v>
                </c:pt>
                <c:pt idx="3">
                  <c:v>424</c:v>
                </c:pt>
                <c:pt idx="4">
                  <c:v>412</c:v>
                </c:pt>
                <c:pt idx="5">
                  <c:v>422</c:v>
                </c:pt>
                <c:pt idx="6">
                  <c:v>409</c:v>
                </c:pt>
                <c:pt idx="7">
                  <c:v>367</c:v>
                </c:pt>
                <c:pt idx="8">
                  <c:v>436</c:v>
                </c:pt>
                <c:pt idx="9">
                  <c:v>428</c:v>
                </c:pt>
                <c:pt idx="10">
                  <c:v>518</c:v>
                </c:pt>
                <c:pt idx="11">
                  <c:v>565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94864"/>
        <c:axId val="213391728"/>
      </c:lineChart>
      <c:catAx>
        <c:axId val="2133948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391728"/>
        <c:crosses val="autoZero"/>
        <c:auto val="1"/>
        <c:lblAlgn val="ctr"/>
        <c:lblOffset val="100"/>
        <c:noMultiLvlLbl val="0"/>
      </c:catAx>
      <c:valAx>
        <c:axId val="2133917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39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Gaba-Munyonyo'!$C$9:$N$9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Gaba-Munyonyo'!$C$59:$N$59</c:f>
              <c:numCache>
                <c:formatCode>0.0%</c:formatCode>
                <c:ptCount val="12"/>
                <c:pt idx="0">
                  <c:v>0.32410917361637603</c:v>
                </c:pt>
                <c:pt idx="1">
                  <c:v>9.685367702805156E-2</c:v>
                </c:pt>
                <c:pt idx="2">
                  <c:v>5.0037907505686124E-2</c:v>
                </c:pt>
                <c:pt idx="3">
                  <c:v>0.10822592873388931</c:v>
                </c:pt>
                <c:pt idx="4">
                  <c:v>6.4442759666413947E-3</c:v>
                </c:pt>
                <c:pt idx="5">
                  <c:v>9.4768764215314631E-4</c:v>
                </c:pt>
                <c:pt idx="6">
                  <c:v>2.103866565579985E-2</c:v>
                </c:pt>
                <c:pt idx="7">
                  <c:v>1.4594389689158454E-2</c:v>
                </c:pt>
                <c:pt idx="8">
                  <c:v>1.3267626990144049E-3</c:v>
                </c:pt>
                <c:pt idx="9">
                  <c:v>3.7907505686125853E-4</c:v>
                </c:pt>
                <c:pt idx="10">
                  <c:v>0.37604245640636846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Gaba-Munyonyo'!$S$9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Gaba-Munyonyo'!$S$10:$S$21</c:f>
              <c:numCache>
                <c:formatCode>0</c:formatCode>
                <c:ptCount val="12"/>
                <c:pt idx="0">
                  <c:v>135</c:v>
                </c:pt>
                <c:pt idx="1">
                  <c:v>132</c:v>
                </c:pt>
                <c:pt idx="2">
                  <c:v>106</c:v>
                </c:pt>
                <c:pt idx="3">
                  <c:v>133</c:v>
                </c:pt>
                <c:pt idx="4">
                  <c:v>110</c:v>
                </c:pt>
                <c:pt idx="5">
                  <c:v>134</c:v>
                </c:pt>
                <c:pt idx="6">
                  <c:v>140</c:v>
                </c:pt>
                <c:pt idx="7">
                  <c:v>120</c:v>
                </c:pt>
                <c:pt idx="8">
                  <c:v>159</c:v>
                </c:pt>
                <c:pt idx="9">
                  <c:v>143</c:v>
                </c:pt>
                <c:pt idx="10">
                  <c:v>208</c:v>
                </c:pt>
                <c:pt idx="11">
                  <c:v>190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'24.09 Gaba-Munyonyo'!$T$9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Gaba-Munyonyo'!$T$10:$T$21</c:f>
              <c:numCache>
                <c:formatCode>0</c:formatCode>
                <c:ptCount val="12"/>
                <c:pt idx="0">
                  <c:v>44</c:v>
                </c:pt>
                <c:pt idx="1">
                  <c:v>46</c:v>
                </c:pt>
                <c:pt idx="2">
                  <c:v>35</c:v>
                </c:pt>
                <c:pt idx="3">
                  <c:v>32</c:v>
                </c:pt>
                <c:pt idx="4">
                  <c:v>44</c:v>
                </c:pt>
                <c:pt idx="5">
                  <c:v>36</c:v>
                </c:pt>
                <c:pt idx="6">
                  <c:v>43</c:v>
                </c:pt>
                <c:pt idx="7">
                  <c:v>34</c:v>
                </c:pt>
                <c:pt idx="8">
                  <c:v>43</c:v>
                </c:pt>
                <c:pt idx="9">
                  <c:v>39</c:v>
                </c:pt>
                <c:pt idx="10">
                  <c:v>65</c:v>
                </c:pt>
                <c:pt idx="11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'24.09 Gaba-Munyonyo'!$U$9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Gaba-Munyonyo'!$U$10:$U$21</c:f>
              <c:numCache>
                <c:formatCode>0</c:formatCode>
                <c:ptCount val="12"/>
                <c:pt idx="0">
                  <c:v>14</c:v>
                </c:pt>
                <c:pt idx="1">
                  <c:v>25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20</c:v>
                </c:pt>
                <c:pt idx="6">
                  <c:v>21</c:v>
                </c:pt>
                <c:pt idx="7">
                  <c:v>25</c:v>
                </c:pt>
                <c:pt idx="8">
                  <c:v>17</c:v>
                </c:pt>
                <c:pt idx="9">
                  <c:v>15</c:v>
                </c:pt>
                <c:pt idx="10">
                  <c:v>19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'24.09 Gaba-Munyonyo'!$V$9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Gaba-Munyonyo'!$V$10:$V$21</c:f>
              <c:numCache>
                <c:formatCode>0</c:formatCode>
                <c:ptCount val="12"/>
                <c:pt idx="0">
                  <c:v>59</c:v>
                </c:pt>
                <c:pt idx="1">
                  <c:v>71</c:v>
                </c:pt>
                <c:pt idx="2">
                  <c:v>51</c:v>
                </c:pt>
                <c:pt idx="3">
                  <c:v>46</c:v>
                </c:pt>
                <c:pt idx="4">
                  <c:v>43</c:v>
                </c:pt>
                <c:pt idx="5">
                  <c:v>38</c:v>
                </c:pt>
                <c:pt idx="6">
                  <c:v>33</c:v>
                </c:pt>
                <c:pt idx="7">
                  <c:v>33</c:v>
                </c:pt>
                <c:pt idx="8">
                  <c:v>60</c:v>
                </c:pt>
                <c:pt idx="9">
                  <c:v>53</c:v>
                </c:pt>
                <c:pt idx="10">
                  <c:v>39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'24.09 Gaba-Munyonyo'!$W$9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Gaba-Munyonyo'!$W$10:$W$21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'24.09 Gaba-Munyonyo'!$X$9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Gaba-Munyonyo'!$X$10:$X$21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'24.09 Gaba-Munyonyo'!$Y$9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Gaba-Munyonyo'!$Y$10:$Y$21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16</c:v>
                </c:pt>
                <c:pt idx="3">
                  <c:v>12</c:v>
                </c:pt>
                <c:pt idx="4">
                  <c:v>9</c:v>
                </c:pt>
                <c:pt idx="5">
                  <c:v>12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9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'24.09 Gaba-Munyonyo'!$Z$9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Gaba-Munyonyo'!$Z$10:$Z$21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9</c:v>
                </c:pt>
                <c:pt idx="5">
                  <c:v>5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10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'24.09 Gaba-Munyonyo'!$AA$9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Gaba-Munyonyo'!$AA$10:$AA$21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'24.09 Gaba-Munyonyo'!$AB$9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Gaba-Munyonyo'!$AB$10:$AB$21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'24.09 Gaba-Munyonyo'!$AC$9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Gaba-Munyonyo'!$AC$10:$AC$21</c:f>
              <c:numCache>
                <c:formatCode>0</c:formatCode>
                <c:ptCount val="12"/>
                <c:pt idx="0">
                  <c:v>126</c:v>
                </c:pt>
                <c:pt idx="1">
                  <c:v>189</c:v>
                </c:pt>
                <c:pt idx="2">
                  <c:v>176</c:v>
                </c:pt>
                <c:pt idx="3">
                  <c:v>166</c:v>
                </c:pt>
                <c:pt idx="4">
                  <c:v>170</c:v>
                </c:pt>
                <c:pt idx="5">
                  <c:v>173</c:v>
                </c:pt>
                <c:pt idx="6">
                  <c:v>153</c:v>
                </c:pt>
                <c:pt idx="7">
                  <c:v>135</c:v>
                </c:pt>
                <c:pt idx="8">
                  <c:v>136</c:v>
                </c:pt>
                <c:pt idx="9">
                  <c:v>156</c:v>
                </c:pt>
                <c:pt idx="10">
                  <c:v>169</c:v>
                </c:pt>
                <c:pt idx="11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'24.09 Gaba-Munyonyo'!$AD$9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Gaba-Munyonyo'!$AD$10:$AD$21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390160"/>
        <c:axId val="213390552"/>
      </c:lineChart>
      <c:catAx>
        <c:axId val="21339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390552"/>
        <c:crosses val="autoZero"/>
        <c:auto val="1"/>
        <c:lblAlgn val="ctr"/>
        <c:lblOffset val="100"/>
        <c:noMultiLvlLbl val="0"/>
      </c:catAx>
      <c:valAx>
        <c:axId val="21339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39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Gaba-Munyonyo'!$C$9:$N$9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Gaba-Munyonyo'!$C$60:$N$60</c:f>
              <c:numCache>
                <c:formatCode>0.00%</c:formatCode>
                <c:ptCount val="12"/>
                <c:pt idx="0">
                  <c:v>0.51944106925880928</c:v>
                </c:pt>
                <c:pt idx="1">
                  <c:v>0.15522478736330497</c:v>
                </c:pt>
                <c:pt idx="2">
                  <c:v>8.0194410692588092E-2</c:v>
                </c:pt>
                <c:pt idx="3">
                  <c:v>0.17345078979343864</c:v>
                </c:pt>
                <c:pt idx="4">
                  <c:v>1.0328068043742407E-2</c:v>
                </c:pt>
                <c:pt idx="5">
                  <c:v>1.5188335358444715E-3</c:v>
                </c:pt>
                <c:pt idx="6">
                  <c:v>3.3718104495747268E-2</c:v>
                </c:pt>
                <c:pt idx="7">
                  <c:v>2.339003645200486E-2</c:v>
                </c:pt>
                <c:pt idx="8">
                  <c:v>2.1263669501822599E-3</c:v>
                </c:pt>
                <c:pt idx="9">
                  <c:v>6.0753341433778852E-4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'[1]24.09.2019 GGABA RD-MUNYONYO 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'[1]24.09.2019 GGABA RD-MUNYONYO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GGABA RD-MUNYONYO '!$AE$10:$AE$21</c:f>
              <c:numCache>
                <c:formatCode>General</c:formatCode>
                <c:ptCount val="12"/>
                <c:pt idx="0">
                  <c:v>268</c:v>
                </c:pt>
                <c:pt idx="1">
                  <c:v>290</c:v>
                </c:pt>
                <c:pt idx="2">
                  <c:v>246</c:v>
                </c:pt>
                <c:pt idx="3">
                  <c:v>258</c:v>
                </c:pt>
                <c:pt idx="4">
                  <c:v>242</c:v>
                </c:pt>
                <c:pt idx="5">
                  <c:v>249</c:v>
                </c:pt>
                <c:pt idx="6">
                  <c:v>256</c:v>
                </c:pt>
                <c:pt idx="7">
                  <c:v>232</c:v>
                </c:pt>
                <c:pt idx="8">
                  <c:v>300</c:v>
                </c:pt>
                <c:pt idx="9">
                  <c:v>272</c:v>
                </c:pt>
                <c:pt idx="10">
                  <c:v>349</c:v>
                </c:pt>
                <c:pt idx="11">
                  <c:v>330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F1-440A-BB01-82990970926B}"/>
            </c:ext>
          </c:extLst>
        </c:ser>
        <c:ser>
          <c:idx val="1"/>
          <c:order val="1"/>
          <c:tx>
            <c:strRef>
              <c:f>'[1]24.09.2019 GGABA RD-MUNYONYO 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'[1]24.09.2019 GGABA RD-MUNYONYO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GGABA RD-MUNYONYO '!$AF$10:$AF$21</c:f>
              <c:numCache>
                <c:formatCode>General</c:formatCode>
                <c:ptCount val="12"/>
                <c:pt idx="0">
                  <c:v>394</c:v>
                </c:pt>
                <c:pt idx="1">
                  <c:v>479</c:v>
                </c:pt>
                <c:pt idx="2">
                  <c:v>422</c:v>
                </c:pt>
                <c:pt idx="3">
                  <c:v>424</c:v>
                </c:pt>
                <c:pt idx="4">
                  <c:v>412</c:v>
                </c:pt>
                <c:pt idx="5">
                  <c:v>422</c:v>
                </c:pt>
                <c:pt idx="6">
                  <c:v>409</c:v>
                </c:pt>
                <c:pt idx="7">
                  <c:v>367</c:v>
                </c:pt>
                <c:pt idx="8">
                  <c:v>436</c:v>
                </c:pt>
                <c:pt idx="9">
                  <c:v>428</c:v>
                </c:pt>
                <c:pt idx="10">
                  <c:v>518</c:v>
                </c:pt>
                <c:pt idx="11">
                  <c:v>565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F1-440A-BB01-829909709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904008"/>
        <c:axId val="214897736"/>
      </c:lineChart>
      <c:catAx>
        <c:axId val="214904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897736"/>
        <c:crosses val="autoZero"/>
        <c:auto val="1"/>
        <c:lblAlgn val="ctr"/>
        <c:lblOffset val="100"/>
        <c:noMultiLvlLbl val="0"/>
      </c:catAx>
      <c:valAx>
        <c:axId val="21489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904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F92-4254-A1E0-ECE4C9999C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F92-4254-A1E0-ECE4C9999C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F92-4254-A1E0-ECE4C9999C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F92-4254-A1E0-ECE4C9999C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F92-4254-A1E0-ECE4C9999C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F92-4254-A1E0-ECE4C9999C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F92-4254-A1E0-ECE4C9999C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F92-4254-A1E0-ECE4C9999C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F92-4254-A1E0-ECE4C9999C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F92-4254-A1E0-ECE4C9999C4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F92-4254-A1E0-ECE4C9999C4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F92-4254-A1E0-ECE4C9999C4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F92-4254-A1E0-ECE4C9999C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GGABA RD-MUNYONYO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GGABA RD-MUNYONYO '!$C$59:$N$59</c:f>
              <c:numCache>
                <c:formatCode>General</c:formatCode>
                <c:ptCount val="12"/>
                <c:pt idx="0">
                  <c:v>0.32410917361637603</c:v>
                </c:pt>
                <c:pt idx="1">
                  <c:v>9.685367702805156E-2</c:v>
                </c:pt>
                <c:pt idx="2">
                  <c:v>5.0037907505686124E-2</c:v>
                </c:pt>
                <c:pt idx="3">
                  <c:v>0.10822592873388931</c:v>
                </c:pt>
                <c:pt idx="4">
                  <c:v>6.4442759666413947E-3</c:v>
                </c:pt>
                <c:pt idx="5">
                  <c:v>9.4768764215314631E-4</c:v>
                </c:pt>
                <c:pt idx="6">
                  <c:v>2.103866565579985E-2</c:v>
                </c:pt>
                <c:pt idx="7">
                  <c:v>1.4594389689158454E-2</c:v>
                </c:pt>
                <c:pt idx="8">
                  <c:v>1.3267626990144049E-3</c:v>
                </c:pt>
                <c:pt idx="9">
                  <c:v>3.7907505686125853E-4</c:v>
                </c:pt>
                <c:pt idx="10">
                  <c:v>0.37604245640636846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F92-4254-A1E0-ECE4C9999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D0D-4479-8FE9-0FFB4BBE5E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D0D-4479-8FE9-0FFB4BBE5E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D0D-4479-8FE9-0FFB4BBE5E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D0D-4479-8FE9-0FFB4BBE5E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D0D-4479-8FE9-0FFB4BBE5E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D0D-4479-8FE9-0FFB4BBE5E3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D0D-4479-8FE9-0FFB4BBE5E3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D0D-4479-8FE9-0FFB4BBE5E3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D0D-4479-8FE9-0FFB4BBE5E3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D0D-4479-8FE9-0FFB4BBE5E3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D0D-4479-8FE9-0FFB4BBE5E3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D0D-4479-8FE9-0FFB4BBE5E3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D0D-4479-8FE9-0FFB4BBE5E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GGABA RD-MUNYONYO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GGABA RD-MUNYONYO '!$C$60:$N$60</c:f>
              <c:numCache>
                <c:formatCode>General</c:formatCode>
                <c:ptCount val="12"/>
                <c:pt idx="0">
                  <c:v>0.51944106925880928</c:v>
                </c:pt>
                <c:pt idx="1">
                  <c:v>0.15522478736330497</c:v>
                </c:pt>
                <c:pt idx="2">
                  <c:v>8.0194410692588092E-2</c:v>
                </c:pt>
                <c:pt idx="3">
                  <c:v>0.17345078979343864</c:v>
                </c:pt>
                <c:pt idx="4">
                  <c:v>1.0328068043742407E-2</c:v>
                </c:pt>
                <c:pt idx="5">
                  <c:v>1.5188335358444715E-3</c:v>
                </c:pt>
                <c:pt idx="6">
                  <c:v>3.3718104495747268E-2</c:v>
                </c:pt>
                <c:pt idx="7">
                  <c:v>2.339003645200486E-2</c:v>
                </c:pt>
                <c:pt idx="8">
                  <c:v>2.1263669501822599E-3</c:v>
                </c:pt>
                <c:pt idx="9">
                  <c:v>6.0753341433778852E-4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D0D-4479-8FE9-0FFB4BBE5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Munyonyo-Gaba'!$AE$9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Munyonyo-Gaba'!$AE$10:$AE$21</c:f>
              <c:numCache>
                <c:formatCode>0</c:formatCode>
                <c:ptCount val="12"/>
                <c:pt idx="0">
                  <c:v>232</c:v>
                </c:pt>
                <c:pt idx="1">
                  <c:v>190</c:v>
                </c:pt>
                <c:pt idx="2">
                  <c:v>179</c:v>
                </c:pt>
                <c:pt idx="3">
                  <c:v>168</c:v>
                </c:pt>
                <c:pt idx="4">
                  <c:v>163</c:v>
                </c:pt>
                <c:pt idx="5">
                  <c:v>184</c:v>
                </c:pt>
                <c:pt idx="6">
                  <c:v>136</c:v>
                </c:pt>
                <c:pt idx="7">
                  <c:v>141</c:v>
                </c:pt>
                <c:pt idx="8">
                  <c:v>175</c:v>
                </c:pt>
                <c:pt idx="9">
                  <c:v>193</c:v>
                </c:pt>
                <c:pt idx="10">
                  <c:v>138</c:v>
                </c:pt>
                <c:pt idx="11">
                  <c:v>215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'24.09 Munyonyo-Gaba'!$AF$9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Munyonyo-Gaba'!$AF$10:$AF$21</c:f>
              <c:numCache>
                <c:formatCode>0</c:formatCode>
                <c:ptCount val="12"/>
                <c:pt idx="0">
                  <c:v>327</c:v>
                </c:pt>
                <c:pt idx="1">
                  <c:v>292</c:v>
                </c:pt>
                <c:pt idx="2">
                  <c:v>268</c:v>
                </c:pt>
                <c:pt idx="3">
                  <c:v>236</c:v>
                </c:pt>
                <c:pt idx="4">
                  <c:v>255</c:v>
                </c:pt>
                <c:pt idx="5">
                  <c:v>276</c:v>
                </c:pt>
                <c:pt idx="6">
                  <c:v>245</c:v>
                </c:pt>
                <c:pt idx="7">
                  <c:v>244</c:v>
                </c:pt>
                <c:pt idx="8">
                  <c:v>280</c:v>
                </c:pt>
                <c:pt idx="9">
                  <c:v>303</c:v>
                </c:pt>
                <c:pt idx="10">
                  <c:v>223</c:v>
                </c:pt>
                <c:pt idx="11">
                  <c:v>343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901264"/>
        <c:axId val="214901656"/>
      </c:lineChart>
      <c:catAx>
        <c:axId val="2149012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901656"/>
        <c:crosses val="autoZero"/>
        <c:auto val="1"/>
        <c:lblAlgn val="ctr"/>
        <c:lblOffset val="100"/>
        <c:noMultiLvlLbl val="0"/>
      </c:catAx>
      <c:valAx>
        <c:axId val="2149016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90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Munyonyo-Gaba'!$C$9:$N$9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Munyonyo-Gaba'!$C$59:$N$59</c:f>
              <c:numCache>
                <c:formatCode>0.0%</c:formatCode>
                <c:ptCount val="12"/>
                <c:pt idx="0">
                  <c:v>0.18256379100850548</c:v>
                </c:pt>
                <c:pt idx="1">
                  <c:v>0.20321992709599027</c:v>
                </c:pt>
                <c:pt idx="2">
                  <c:v>4.8602673147023087E-2</c:v>
                </c:pt>
                <c:pt idx="3">
                  <c:v>0.16798298906439854</c:v>
                </c:pt>
                <c:pt idx="4">
                  <c:v>4.8602673147023082E-3</c:v>
                </c:pt>
                <c:pt idx="5">
                  <c:v>6.0753341433778852E-4</c:v>
                </c:pt>
                <c:pt idx="6">
                  <c:v>2.2478736330498177E-2</c:v>
                </c:pt>
                <c:pt idx="7">
                  <c:v>9.4167679222357231E-3</c:v>
                </c:pt>
                <c:pt idx="8">
                  <c:v>2.1263669501822599E-3</c:v>
                </c:pt>
                <c:pt idx="9">
                  <c:v>3.0376670716889426E-4</c:v>
                </c:pt>
                <c:pt idx="10">
                  <c:v>0.35783718104495749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Munyonyo-Gaba'!$S$9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Munyonyo-Gaba'!$S$10:$S$21</c:f>
              <c:numCache>
                <c:formatCode>0</c:formatCode>
                <c:ptCount val="12"/>
                <c:pt idx="0">
                  <c:v>100</c:v>
                </c:pt>
                <c:pt idx="1">
                  <c:v>52</c:v>
                </c:pt>
                <c:pt idx="2">
                  <c:v>39</c:v>
                </c:pt>
                <c:pt idx="3">
                  <c:v>53</c:v>
                </c:pt>
                <c:pt idx="4">
                  <c:v>48</c:v>
                </c:pt>
                <c:pt idx="5">
                  <c:v>44</c:v>
                </c:pt>
                <c:pt idx="6">
                  <c:v>52</c:v>
                </c:pt>
                <c:pt idx="7">
                  <c:v>57</c:v>
                </c:pt>
                <c:pt idx="8">
                  <c:v>42</c:v>
                </c:pt>
                <c:pt idx="9">
                  <c:v>44</c:v>
                </c:pt>
                <c:pt idx="10">
                  <c:v>26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'24.09 Munyonyo-Gaba'!$T$9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Munyonyo-Gaba'!$T$10:$T$21</c:f>
              <c:numCache>
                <c:formatCode>0</c:formatCode>
                <c:ptCount val="12"/>
                <c:pt idx="0">
                  <c:v>71</c:v>
                </c:pt>
                <c:pt idx="1">
                  <c:v>58</c:v>
                </c:pt>
                <c:pt idx="2">
                  <c:v>53</c:v>
                </c:pt>
                <c:pt idx="3">
                  <c:v>57</c:v>
                </c:pt>
                <c:pt idx="4">
                  <c:v>67</c:v>
                </c:pt>
                <c:pt idx="5">
                  <c:v>55</c:v>
                </c:pt>
                <c:pt idx="6">
                  <c:v>49</c:v>
                </c:pt>
                <c:pt idx="7">
                  <c:v>50</c:v>
                </c:pt>
                <c:pt idx="8">
                  <c:v>56</c:v>
                </c:pt>
                <c:pt idx="9">
                  <c:v>57</c:v>
                </c:pt>
                <c:pt idx="10">
                  <c:v>45</c:v>
                </c:pt>
                <c:pt idx="11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'24.09 Munyonyo-Gaba'!$U$9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Munyonyo-Gaba'!$U$10:$U$21</c:f>
              <c:numCache>
                <c:formatCode>0</c:formatCode>
                <c:ptCount val="12"/>
                <c:pt idx="0">
                  <c:v>10</c:v>
                </c:pt>
                <c:pt idx="1">
                  <c:v>18</c:v>
                </c:pt>
                <c:pt idx="2">
                  <c:v>17</c:v>
                </c:pt>
                <c:pt idx="3">
                  <c:v>4</c:v>
                </c:pt>
                <c:pt idx="4">
                  <c:v>4</c:v>
                </c:pt>
                <c:pt idx="5">
                  <c:v>19</c:v>
                </c:pt>
                <c:pt idx="6">
                  <c:v>16</c:v>
                </c:pt>
                <c:pt idx="7">
                  <c:v>11</c:v>
                </c:pt>
                <c:pt idx="8">
                  <c:v>6</c:v>
                </c:pt>
                <c:pt idx="9">
                  <c:v>16</c:v>
                </c:pt>
                <c:pt idx="10">
                  <c:v>4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'24.09 Munyonyo-Gaba'!$V$9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Munyonyo-Gaba'!$V$10:$V$21</c:f>
              <c:numCache>
                <c:formatCode>0</c:formatCode>
                <c:ptCount val="12"/>
                <c:pt idx="0">
                  <c:v>45</c:v>
                </c:pt>
                <c:pt idx="1">
                  <c:v>52</c:v>
                </c:pt>
                <c:pt idx="2">
                  <c:v>57</c:v>
                </c:pt>
                <c:pt idx="3">
                  <c:v>42</c:v>
                </c:pt>
                <c:pt idx="4">
                  <c:v>33</c:v>
                </c:pt>
                <c:pt idx="5">
                  <c:v>52</c:v>
                </c:pt>
                <c:pt idx="6">
                  <c:v>45</c:v>
                </c:pt>
                <c:pt idx="7">
                  <c:v>29</c:v>
                </c:pt>
                <c:pt idx="8">
                  <c:v>49</c:v>
                </c:pt>
                <c:pt idx="9">
                  <c:v>53</c:v>
                </c:pt>
                <c:pt idx="10">
                  <c:v>23</c:v>
                </c:pt>
                <c:pt idx="1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'24.09 Munyonyo-Gaba'!$W$9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Munyonyo-Gaba'!$W$10:$W$21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'24.09 Munyonyo-Gaba'!$X$9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Munyonyo-Gaba'!$X$10:$X$21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'24.09 Munyonyo-Gaba'!$Y$9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Munyonyo-Gaba'!$Y$10:$Y$21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11</c:v>
                </c:pt>
                <c:pt idx="8">
                  <c:v>10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'24.09 Munyonyo-Gaba'!$Z$9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Munyonyo-Gaba'!$Z$10:$Z$21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6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'24.09 Munyonyo-Gaba'!$AA$9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Munyonyo-Gaba'!$AA$10:$AA$21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'24.09 Munyonyo-Gaba'!$AB$9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Munyonyo-Gaba'!$AB$10:$AB$21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'24.09 Munyonyo-Gaba'!$AC$9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Munyonyo-Gaba'!$AC$10:$AC$21</c:f>
              <c:numCache>
                <c:formatCode>0</c:formatCode>
                <c:ptCount val="12"/>
                <c:pt idx="0">
                  <c:v>95</c:v>
                </c:pt>
                <c:pt idx="1">
                  <c:v>102</c:v>
                </c:pt>
                <c:pt idx="2">
                  <c:v>89</c:v>
                </c:pt>
                <c:pt idx="3">
                  <c:v>68</c:v>
                </c:pt>
                <c:pt idx="4">
                  <c:v>92</c:v>
                </c:pt>
                <c:pt idx="5">
                  <c:v>92</c:v>
                </c:pt>
                <c:pt idx="6">
                  <c:v>131</c:v>
                </c:pt>
                <c:pt idx="7">
                  <c:v>112</c:v>
                </c:pt>
                <c:pt idx="8">
                  <c:v>98</c:v>
                </c:pt>
                <c:pt idx="9">
                  <c:v>101</c:v>
                </c:pt>
                <c:pt idx="10">
                  <c:v>70</c:v>
                </c:pt>
                <c:pt idx="11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'24.09 Munyonyo-Gaba'!$AD$9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Munyonyo-Gaba'!$AD$10:$AD$21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903224"/>
        <c:axId val="214898520"/>
      </c:lineChart>
      <c:catAx>
        <c:axId val="214903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898520"/>
        <c:crosses val="autoZero"/>
        <c:auto val="1"/>
        <c:lblAlgn val="ctr"/>
        <c:lblOffset val="100"/>
        <c:noMultiLvlLbl val="0"/>
      </c:catAx>
      <c:valAx>
        <c:axId val="21489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90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Munyonyo-Gaba'!$C$9:$N$9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Munyonyo-Gaba'!$C$60:$N$60</c:f>
              <c:numCache>
                <c:formatCode>0.00%</c:formatCode>
                <c:ptCount val="12"/>
                <c:pt idx="0">
                  <c:v>0.28429517502365187</c:v>
                </c:pt>
                <c:pt idx="1">
                  <c:v>0.31646168401135288</c:v>
                </c:pt>
                <c:pt idx="2">
                  <c:v>7.5685903500473037E-2</c:v>
                </c:pt>
                <c:pt idx="3">
                  <c:v>0.26158940397350994</c:v>
                </c:pt>
                <c:pt idx="4">
                  <c:v>7.5685903500473037E-3</c:v>
                </c:pt>
                <c:pt idx="5">
                  <c:v>9.4607379375591296E-4</c:v>
                </c:pt>
                <c:pt idx="6">
                  <c:v>3.5004730368968777E-2</c:v>
                </c:pt>
                <c:pt idx="7">
                  <c:v>1.466414380321665E-2</c:v>
                </c:pt>
                <c:pt idx="8">
                  <c:v>3.3112582781456954E-3</c:v>
                </c:pt>
                <c:pt idx="9">
                  <c:v>4.7303689687795648E-4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'[1]24.09.2019 MUNYONYO-GGABA RD'!$AE$9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'[1]24.09.2019 MUNYONYO-GGABA RD'!$R$10:$R$21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MUNYONYO-GGABA RD'!$AE$10:$AE$21</c:f>
              <c:numCache>
                <c:formatCode>General</c:formatCode>
                <c:ptCount val="12"/>
                <c:pt idx="0">
                  <c:v>232</c:v>
                </c:pt>
                <c:pt idx="1">
                  <c:v>190</c:v>
                </c:pt>
                <c:pt idx="2">
                  <c:v>179</c:v>
                </c:pt>
                <c:pt idx="3">
                  <c:v>168</c:v>
                </c:pt>
                <c:pt idx="4">
                  <c:v>163</c:v>
                </c:pt>
                <c:pt idx="5">
                  <c:v>184</c:v>
                </c:pt>
                <c:pt idx="6">
                  <c:v>136</c:v>
                </c:pt>
                <c:pt idx="7">
                  <c:v>141</c:v>
                </c:pt>
                <c:pt idx="8">
                  <c:v>175</c:v>
                </c:pt>
                <c:pt idx="9">
                  <c:v>193</c:v>
                </c:pt>
                <c:pt idx="10">
                  <c:v>138</c:v>
                </c:pt>
                <c:pt idx="11">
                  <c:v>215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35-422C-9397-A6119F13C937}"/>
            </c:ext>
          </c:extLst>
        </c:ser>
        <c:ser>
          <c:idx val="1"/>
          <c:order val="1"/>
          <c:tx>
            <c:strRef>
              <c:f>'[1]24.09.2019 MUNYONYO-GGABA RD'!$AF$9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'[1]24.09.2019 MUNYONYO-GGABA RD'!$R$10:$R$21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MUNYONYO-GGABA RD'!$AF$10:$AF$21</c:f>
              <c:numCache>
                <c:formatCode>General</c:formatCode>
                <c:ptCount val="12"/>
                <c:pt idx="0">
                  <c:v>327</c:v>
                </c:pt>
                <c:pt idx="1">
                  <c:v>292</c:v>
                </c:pt>
                <c:pt idx="2">
                  <c:v>268</c:v>
                </c:pt>
                <c:pt idx="3">
                  <c:v>236</c:v>
                </c:pt>
                <c:pt idx="4">
                  <c:v>255</c:v>
                </c:pt>
                <c:pt idx="5">
                  <c:v>276</c:v>
                </c:pt>
                <c:pt idx="6">
                  <c:v>245</c:v>
                </c:pt>
                <c:pt idx="7">
                  <c:v>244</c:v>
                </c:pt>
                <c:pt idx="8">
                  <c:v>280</c:v>
                </c:pt>
                <c:pt idx="9">
                  <c:v>303</c:v>
                </c:pt>
                <c:pt idx="10">
                  <c:v>223</c:v>
                </c:pt>
                <c:pt idx="11">
                  <c:v>343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35-422C-9397-A6119F13C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903616"/>
        <c:axId val="214899304"/>
      </c:lineChart>
      <c:catAx>
        <c:axId val="2149036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899304"/>
        <c:crosses val="autoZero"/>
        <c:auto val="1"/>
        <c:lblAlgn val="ctr"/>
        <c:lblOffset val="100"/>
        <c:noMultiLvlLbl val="0"/>
      </c:catAx>
      <c:valAx>
        <c:axId val="214899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90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801-47DE-BBB1-5605D7DA7E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801-47DE-BBB1-5605D7DA7E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801-47DE-BBB1-5605D7DA7E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801-47DE-BBB1-5605D7DA7E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801-47DE-BBB1-5605D7DA7E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801-47DE-BBB1-5605D7DA7E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801-47DE-BBB1-5605D7DA7E3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801-47DE-BBB1-5605D7DA7E3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801-47DE-BBB1-5605D7DA7E3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801-47DE-BBB1-5605D7DA7E3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801-47DE-BBB1-5605D7DA7E3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801-47DE-BBB1-5605D7DA7E3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801-47DE-BBB1-5605D7DA7E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MUNYONYO-GGABA RD'!$C$9:$N$9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MUNYONYO-GGABA RD'!$C$59:$N$59</c:f>
              <c:numCache>
                <c:formatCode>General</c:formatCode>
                <c:ptCount val="12"/>
                <c:pt idx="0">
                  <c:v>0.18256379100850548</c:v>
                </c:pt>
                <c:pt idx="1">
                  <c:v>0.20321992709599027</c:v>
                </c:pt>
                <c:pt idx="2">
                  <c:v>4.8602673147023087E-2</c:v>
                </c:pt>
                <c:pt idx="3">
                  <c:v>0.16798298906439854</c:v>
                </c:pt>
                <c:pt idx="4">
                  <c:v>4.8602673147023082E-3</c:v>
                </c:pt>
                <c:pt idx="5">
                  <c:v>6.0753341433778852E-4</c:v>
                </c:pt>
                <c:pt idx="6">
                  <c:v>2.2478736330498177E-2</c:v>
                </c:pt>
                <c:pt idx="7">
                  <c:v>9.4167679222357231E-3</c:v>
                </c:pt>
                <c:pt idx="8">
                  <c:v>2.1263669501822599E-3</c:v>
                </c:pt>
                <c:pt idx="9">
                  <c:v>3.0376670716889426E-4</c:v>
                </c:pt>
                <c:pt idx="10">
                  <c:v>0.35783718104495749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801-47DE-BBB1-5605D7DA7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AAC-440F-BF51-55127740FB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AAC-440F-BF51-55127740FB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AAC-440F-BF51-55127740FB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AAC-440F-BF51-55127740FB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AAC-440F-BF51-55127740FB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AAC-440F-BF51-55127740FBD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AAC-440F-BF51-55127740FBD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AAC-440F-BF51-55127740FBD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AAC-440F-BF51-55127740FBD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AAC-440F-BF51-55127740FBD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AAC-440F-BF51-55127740FBD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AAC-440F-BF51-55127740FBD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AAC-440F-BF51-55127740FB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MUNYONYO-GGABA RD'!$C$9:$N$9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MUNYONYO-GGABA RD'!$C$60:$N$60</c:f>
              <c:numCache>
                <c:formatCode>General</c:formatCode>
                <c:ptCount val="12"/>
                <c:pt idx="0">
                  <c:v>0.28429517502365187</c:v>
                </c:pt>
                <c:pt idx="1">
                  <c:v>0.31646168401135288</c:v>
                </c:pt>
                <c:pt idx="2">
                  <c:v>7.5685903500473037E-2</c:v>
                </c:pt>
                <c:pt idx="3">
                  <c:v>0.26158940397350994</c:v>
                </c:pt>
                <c:pt idx="4">
                  <c:v>7.5685903500473037E-3</c:v>
                </c:pt>
                <c:pt idx="5">
                  <c:v>9.4607379375591296E-4</c:v>
                </c:pt>
                <c:pt idx="6">
                  <c:v>3.5004730368968777E-2</c:v>
                </c:pt>
                <c:pt idx="7">
                  <c:v>1.466414380321665E-2</c:v>
                </c:pt>
                <c:pt idx="8">
                  <c:v>3.3112582781456954E-3</c:v>
                </c:pt>
                <c:pt idx="9">
                  <c:v>4.7303689687795648E-4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AAC-440F-BF51-55127740F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Gaba-Munyonyo'!$AE$9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Gaba-Munyonyo'!$AE$10:$AE$21</c:f>
              <c:numCache>
                <c:formatCode>0</c:formatCode>
                <c:ptCount val="12"/>
                <c:pt idx="0">
                  <c:v>267</c:v>
                </c:pt>
                <c:pt idx="1">
                  <c:v>232</c:v>
                </c:pt>
                <c:pt idx="2">
                  <c:v>214</c:v>
                </c:pt>
                <c:pt idx="3">
                  <c:v>217</c:v>
                </c:pt>
                <c:pt idx="4">
                  <c:v>224</c:v>
                </c:pt>
                <c:pt idx="5">
                  <c:v>257</c:v>
                </c:pt>
                <c:pt idx="6">
                  <c:v>259</c:v>
                </c:pt>
                <c:pt idx="7">
                  <c:v>258</c:v>
                </c:pt>
                <c:pt idx="8">
                  <c:v>305</c:v>
                </c:pt>
                <c:pt idx="9">
                  <c:v>334</c:v>
                </c:pt>
                <c:pt idx="10">
                  <c:v>392</c:v>
                </c:pt>
                <c:pt idx="11">
                  <c:v>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'25.09 Gaba-Munyonyo'!$AF$9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Gaba-Munyonyo'!$AF$10:$AF$21</c:f>
              <c:numCache>
                <c:formatCode>0</c:formatCode>
                <c:ptCount val="12"/>
                <c:pt idx="0">
                  <c:v>403</c:v>
                </c:pt>
                <c:pt idx="1">
                  <c:v>335</c:v>
                </c:pt>
                <c:pt idx="2">
                  <c:v>397</c:v>
                </c:pt>
                <c:pt idx="3">
                  <c:v>379</c:v>
                </c:pt>
                <c:pt idx="4">
                  <c:v>408</c:v>
                </c:pt>
                <c:pt idx="5">
                  <c:v>459</c:v>
                </c:pt>
                <c:pt idx="6">
                  <c:v>451</c:v>
                </c:pt>
                <c:pt idx="7">
                  <c:v>451</c:v>
                </c:pt>
                <c:pt idx="8">
                  <c:v>492</c:v>
                </c:pt>
                <c:pt idx="9">
                  <c:v>556</c:v>
                </c:pt>
                <c:pt idx="10">
                  <c:v>654</c:v>
                </c:pt>
                <c:pt idx="11">
                  <c:v>598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70608"/>
        <c:axId val="223471000"/>
      </c:lineChart>
      <c:catAx>
        <c:axId val="2234706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471000"/>
        <c:crosses val="autoZero"/>
        <c:auto val="1"/>
        <c:lblAlgn val="ctr"/>
        <c:lblOffset val="100"/>
        <c:noMultiLvlLbl val="0"/>
      </c:catAx>
      <c:valAx>
        <c:axId val="223471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47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Gaba-Munyonyo'!$C$9:$N$9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Gaba-Munyonyo'!$C$59:$N$59</c:f>
              <c:numCache>
                <c:formatCode>0.0%</c:formatCode>
                <c:ptCount val="12"/>
                <c:pt idx="0">
                  <c:v>0.31828765896471434</c:v>
                </c:pt>
                <c:pt idx="1">
                  <c:v>8.9199355185384202E-2</c:v>
                </c:pt>
                <c:pt idx="2">
                  <c:v>4.0121798316317389E-2</c:v>
                </c:pt>
                <c:pt idx="3">
                  <c:v>9.9588035106573533E-2</c:v>
                </c:pt>
                <c:pt idx="4">
                  <c:v>4.2987641053197209E-3</c:v>
                </c:pt>
                <c:pt idx="5">
                  <c:v>1.7911517105498835E-4</c:v>
                </c:pt>
                <c:pt idx="6">
                  <c:v>2.0777359842378648E-2</c:v>
                </c:pt>
                <c:pt idx="7">
                  <c:v>1.8807092960773777E-2</c:v>
                </c:pt>
                <c:pt idx="8">
                  <c:v>8.9557585527494181E-4</c:v>
                </c:pt>
                <c:pt idx="9">
                  <c:v>3.582303421099767E-4</c:v>
                </c:pt>
                <c:pt idx="10">
                  <c:v>0.40748701415009853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Gaba-Munyonyo'!$S$9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Gaba-Munyonyo'!$S$10:$S$21</c:f>
              <c:numCache>
                <c:formatCode>0</c:formatCode>
                <c:ptCount val="12"/>
                <c:pt idx="0">
                  <c:v>136</c:v>
                </c:pt>
                <c:pt idx="1">
                  <c:v>99</c:v>
                </c:pt>
                <c:pt idx="2">
                  <c:v>101</c:v>
                </c:pt>
                <c:pt idx="3">
                  <c:v>102</c:v>
                </c:pt>
                <c:pt idx="4">
                  <c:v>120</c:v>
                </c:pt>
                <c:pt idx="5">
                  <c:v>129</c:v>
                </c:pt>
                <c:pt idx="6">
                  <c:v>143</c:v>
                </c:pt>
                <c:pt idx="7">
                  <c:v>146</c:v>
                </c:pt>
                <c:pt idx="8">
                  <c:v>183</c:v>
                </c:pt>
                <c:pt idx="9">
                  <c:v>188</c:v>
                </c:pt>
                <c:pt idx="10">
                  <c:v>226</c:v>
                </c:pt>
                <c:pt idx="11">
                  <c:v>204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'25.09 Gaba-Munyonyo'!$T$9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Gaba-Munyonyo'!$T$10:$T$21</c:f>
              <c:numCache>
                <c:formatCode>0</c:formatCode>
                <c:ptCount val="12"/>
                <c:pt idx="0">
                  <c:v>36</c:v>
                </c:pt>
                <c:pt idx="1">
                  <c:v>34</c:v>
                </c:pt>
                <c:pt idx="2">
                  <c:v>29</c:v>
                </c:pt>
                <c:pt idx="3">
                  <c:v>28</c:v>
                </c:pt>
                <c:pt idx="4">
                  <c:v>29</c:v>
                </c:pt>
                <c:pt idx="5">
                  <c:v>35</c:v>
                </c:pt>
                <c:pt idx="6">
                  <c:v>38</c:v>
                </c:pt>
                <c:pt idx="7">
                  <c:v>42</c:v>
                </c:pt>
                <c:pt idx="8">
                  <c:v>46</c:v>
                </c:pt>
                <c:pt idx="9">
                  <c:v>55</c:v>
                </c:pt>
                <c:pt idx="10">
                  <c:v>66</c:v>
                </c:pt>
                <c:pt idx="11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'25.09 Gaba-Munyonyo'!$U$9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'25.09 Gaba-Munyonyo'!$U$10:$U$21</c:f>
              <c:numCache>
                <c:formatCode>0</c:formatCode>
                <c:ptCount val="12"/>
                <c:pt idx="0">
                  <c:v>16</c:v>
                </c:pt>
                <c:pt idx="1">
                  <c:v>21</c:v>
                </c:pt>
                <c:pt idx="2">
                  <c:v>21</c:v>
                </c:pt>
                <c:pt idx="3">
                  <c:v>22</c:v>
                </c:pt>
                <c:pt idx="4">
                  <c:v>15</c:v>
                </c:pt>
                <c:pt idx="5">
                  <c:v>21</c:v>
                </c:pt>
                <c:pt idx="6">
                  <c:v>16</c:v>
                </c:pt>
                <c:pt idx="7">
                  <c:v>20</c:v>
                </c:pt>
                <c:pt idx="8">
                  <c:v>16</c:v>
                </c:pt>
                <c:pt idx="9">
                  <c:v>21</c:v>
                </c:pt>
                <c:pt idx="10">
                  <c:v>11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'25.09 Gaba-Munyonyo'!$V$9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'25.09 Gaba-Munyonyo'!$V$10:$V$21</c:f>
              <c:numCache>
                <c:formatCode>0</c:formatCode>
                <c:ptCount val="12"/>
                <c:pt idx="0">
                  <c:v>63</c:v>
                </c:pt>
                <c:pt idx="1">
                  <c:v>62</c:v>
                </c:pt>
                <c:pt idx="2">
                  <c:v>43</c:v>
                </c:pt>
                <c:pt idx="3">
                  <c:v>40</c:v>
                </c:pt>
                <c:pt idx="4">
                  <c:v>38</c:v>
                </c:pt>
                <c:pt idx="5">
                  <c:v>44</c:v>
                </c:pt>
                <c:pt idx="6">
                  <c:v>40</c:v>
                </c:pt>
                <c:pt idx="7">
                  <c:v>30</c:v>
                </c:pt>
                <c:pt idx="8">
                  <c:v>39</c:v>
                </c:pt>
                <c:pt idx="9">
                  <c:v>54</c:v>
                </c:pt>
                <c:pt idx="10">
                  <c:v>65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'25.09 Gaba-Munyonyo'!$W$9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'25.09 Gaba-Munyonyo'!$W$10:$W$21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7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'25.09 Gaba-Munyonyo'!$X$9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'25.09 Gaba-Munyonyo'!$X$10:$X$21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'25.09 Gaba-Munyonyo'!$Y$9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Gaba-Munyonyo'!$Y$10:$Y$21</c:f>
              <c:numCache>
                <c:formatCode>0</c:formatCode>
                <c:ptCount val="12"/>
                <c:pt idx="0">
                  <c:v>7</c:v>
                </c:pt>
                <c:pt idx="1">
                  <c:v>4</c:v>
                </c:pt>
                <c:pt idx="2">
                  <c:v>9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11</c:v>
                </c:pt>
                <c:pt idx="9">
                  <c:v>7</c:v>
                </c:pt>
                <c:pt idx="10">
                  <c:v>12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'25.09 Gaba-Munyonyo'!$Z$9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Gaba-Munyonyo'!$Z$10:$Z$21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11</c:v>
                </c:pt>
                <c:pt idx="6">
                  <c:v>12</c:v>
                </c:pt>
                <c:pt idx="7">
                  <c:v>11</c:v>
                </c:pt>
                <c:pt idx="8">
                  <c:v>9</c:v>
                </c:pt>
                <c:pt idx="9">
                  <c:v>6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'25.09 Gaba-Munyonyo'!$AA$9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Gaba-Munyonyo'!$AA$10:$AA$21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'25.09 Gaba-Munyonyo'!$AB$9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Gaba-Munyonyo'!$AB$10:$AB$21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'25.09 Gaba-Munyonyo'!$AC$9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Gaba-Munyonyo'!$AC$10:$AC$21</c:f>
              <c:numCache>
                <c:formatCode>0</c:formatCode>
                <c:ptCount val="12"/>
                <c:pt idx="0">
                  <c:v>136</c:v>
                </c:pt>
                <c:pt idx="1">
                  <c:v>103</c:v>
                </c:pt>
                <c:pt idx="2">
                  <c:v>183</c:v>
                </c:pt>
                <c:pt idx="3">
                  <c:v>162</c:v>
                </c:pt>
                <c:pt idx="4">
                  <c:v>184</c:v>
                </c:pt>
                <c:pt idx="5">
                  <c:v>202</c:v>
                </c:pt>
                <c:pt idx="6">
                  <c:v>192</c:v>
                </c:pt>
                <c:pt idx="7">
                  <c:v>193</c:v>
                </c:pt>
                <c:pt idx="8">
                  <c:v>187</c:v>
                </c:pt>
                <c:pt idx="9">
                  <c:v>222</c:v>
                </c:pt>
                <c:pt idx="10">
                  <c:v>262</c:v>
                </c:pt>
                <c:pt idx="11">
                  <c:v>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'25.09 Gaba-Munyonyo'!$AD$9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Gaba-Munyonyo'!$AD$10:$AD$21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472568"/>
        <c:axId val="223475312"/>
      </c:lineChart>
      <c:catAx>
        <c:axId val="223472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475312"/>
        <c:crosses val="autoZero"/>
        <c:auto val="1"/>
        <c:lblAlgn val="ctr"/>
        <c:lblOffset val="100"/>
        <c:noMultiLvlLbl val="0"/>
      </c:catAx>
      <c:valAx>
        <c:axId val="22347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47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Gaba-Munyonyo'!$C$9:$N$9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Gaba-Munyonyo'!$C$60:$N$60</c:f>
              <c:numCache>
                <c:formatCode>0.00%</c:formatCode>
                <c:ptCount val="12"/>
                <c:pt idx="0">
                  <c:v>0.53718258766626359</c:v>
                </c:pt>
                <c:pt idx="1">
                  <c:v>0.1505441354292624</c:v>
                </c:pt>
                <c:pt idx="2">
                  <c:v>6.7714631197097946E-2</c:v>
                </c:pt>
                <c:pt idx="3">
                  <c:v>0.16807738814993953</c:v>
                </c:pt>
                <c:pt idx="4">
                  <c:v>7.2551390568319227E-3</c:v>
                </c:pt>
                <c:pt idx="5">
                  <c:v>3.0229746070133009E-4</c:v>
                </c:pt>
                <c:pt idx="6">
                  <c:v>3.5066505441354291E-2</c:v>
                </c:pt>
                <c:pt idx="7">
                  <c:v>3.1741233373639662E-2</c:v>
                </c:pt>
                <c:pt idx="8">
                  <c:v>1.5114873035066505E-3</c:v>
                </c:pt>
                <c:pt idx="9">
                  <c:v>6.0459492140266019E-4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Munyonyo-Gaba'!$AE$9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Munyonyo-Gaba'!$AE$10:$AE$21</c:f>
              <c:numCache>
                <c:formatCode>0</c:formatCode>
                <c:ptCount val="12"/>
                <c:pt idx="0">
                  <c:v>289</c:v>
                </c:pt>
                <c:pt idx="1">
                  <c:v>289</c:v>
                </c:pt>
                <c:pt idx="2">
                  <c:v>277</c:v>
                </c:pt>
                <c:pt idx="3">
                  <c:v>202</c:v>
                </c:pt>
                <c:pt idx="4">
                  <c:v>201</c:v>
                </c:pt>
                <c:pt idx="5">
                  <c:v>204</c:v>
                </c:pt>
                <c:pt idx="6">
                  <c:v>178</c:v>
                </c:pt>
                <c:pt idx="7">
                  <c:v>194</c:v>
                </c:pt>
                <c:pt idx="8">
                  <c:v>217</c:v>
                </c:pt>
                <c:pt idx="9">
                  <c:v>247</c:v>
                </c:pt>
                <c:pt idx="10">
                  <c:v>251</c:v>
                </c:pt>
                <c:pt idx="11">
                  <c:v>228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'25.09 Munyonyo-Gaba'!$AF$9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Munyonyo-Gaba'!$AF$10:$AF$21</c:f>
              <c:numCache>
                <c:formatCode>0</c:formatCode>
                <c:ptCount val="12"/>
                <c:pt idx="0">
                  <c:v>431</c:v>
                </c:pt>
                <c:pt idx="1">
                  <c:v>437</c:v>
                </c:pt>
                <c:pt idx="2">
                  <c:v>444</c:v>
                </c:pt>
                <c:pt idx="3">
                  <c:v>345</c:v>
                </c:pt>
                <c:pt idx="4">
                  <c:v>327</c:v>
                </c:pt>
                <c:pt idx="5">
                  <c:v>333</c:v>
                </c:pt>
                <c:pt idx="6">
                  <c:v>288</c:v>
                </c:pt>
                <c:pt idx="7">
                  <c:v>316</c:v>
                </c:pt>
                <c:pt idx="8">
                  <c:v>337</c:v>
                </c:pt>
                <c:pt idx="9">
                  <c:v>395</c:v>
                </c:pt>
                <c:pt idx="10">
                  <c:v>420</c:v>
                </c:pt>
                <c:pt idx="11">
                  <c:v>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71784"/>
        <c:axId val="223477272"/>
      </c:lineChart>
      <c:catAx>
        <c:axId val="2234717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477272"/>
        <c:crosses val="autoZero"/>
        <c:auto val="1"/>
        <c:lblAlgn val="ctr"/>
        <c:lblOffset val="100"/>
        <c:noMultiLvlLbl val="0"/>
      </c:catAx>
      <c:valAx>
        <c:axId val="2234772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47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Munyonyo-Gaba'!$C$9:$N$9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Munyonyo-Gaba'!$C$59:$N$59</c:f>
              <c:numCache>
                <c:formatCode>0.0%</c:formatCode>
                <c:ptCount val="12"/>
                <c:pt idx="0">
                  <c:v>0.16982816335639367</c:v>
                </c:pt>
                <c:pt idx="1">
                  <c:v>0.19995536710555681</c:v>
                </c:pt>
                <c:pt idx="2">
                  <c:v>5.0881499665253294E-2</c:v>
                </c:pt>
                <c:pt idx="3">
                  <c:v>0.15309082794019191</c:v>
                </c:pt>
                <c:pt idx="4">
                  <c:v>7.8107565275608122E-3</c:v>
                </c:pt>
                <c:pt idx="5">
                  <c:v>1.1158223610801161E-3</c:v>
                </c:pt>
                <c:pt idx="6">
                  <c:v>2.6333407721490738E-2</c:v>
                </c:pt>
                <c:pt idx="7">
                  <c:v>9.372907833072975E-3</c:v>
                </c:pt>
                <c:pt idx="8">
                  <c:v>1.3389868332961392E-3</c:v>
                </c:pt>
                <c:pt idx="9">
                  <c:v>0</c:v>
                </c:pt>
                <c:pt idx="10">
                  <c:v>0.38027226065610353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Munyonyo-Gaba'!$C$9:$N$9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Munyonyo-Gaba'!$C$60:$N$60</c:f>
              <c:numCache>
                <c:formatCode>0.00%</c:formatCode>
                <c:ptCount val="12"/>
                <c:pt idx="0">
                  <c:v>0.27403673028447967</c:v>
                </c:pt>
                <c:pt idx="1">
                  <c:v>0.3226503420957868</c:v>
                </c:pt>
                <c:pt idx="2">
                  <c:v>8.2102988836874322E-2</c:v>
                </c:pt>
                <c:pt idx="3">
                  <c:v>0.24702916816708678</c:v>
                </c:pt>
                <c:pt idx="4">
                  <c:v>1.2603528988116673E-2</c:v>
                </c:pt>
                <c:pt idx="5">
                  <c:v>1.8005041411595247E-3</c:v>
                </c:pt>
                <c:pt idx="6">
                  <c:v>4.2491897731364782E-2</c:v>
                </c:pt>
                <c:pt idx="7">
                  <c:v>1.5124234785740008E-2</c:v>
                </c:pt>
                <c:pt idx="8">
                  <c:v>2.1606049693914295E-3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 Gaba-Munyonyo-24Hrs'!$AE$9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 Gaba-Munyonyo-24Hrs'!$R$10:$R$33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Gaba-Munyonyo-24Hrs'!$AE$10:$AE$33</c:f>
              <c:numCache>
                <c:formatCode>0</c:formatCode>
                <c:ptCount val="24"/>
                <c:pt idx="0">
                  <c:v>281</c:v>
                </c:pt>
                <c:pt idx="1">
                  <c:v>337</c:v>
                </c:pt>
                <c:pt idx="2">
                  <c:v>304</c:v>
                </c:pt>
                <c:pt idx="3">
                  <c:v>283</c:v>
                </c:pt>
                <c:pt idx="4">
                  <c:v>277</c:v>
                </c:pt>
                <c:pt idx="5">
                  <c:v>243</c:v>
                </c:pt>
                <c:pt idx="6">
                  <c:v>243</c:v>
                </c:pt>
                <c:pt idx="7">
                  <c:v>227</c:v>
                </c:pt>
                <c:pt idx="8">
                  <c:v>276</c:v>
                </c:pt>
                <c:pt idx="9">
                  <c:v>274</c:v>
                </c:pt>
                <c:pt idx="10">
                  <c:v>325</c:v>
                </c:pt>
                <c:pt idx="11">
                  <c:v>340</c:v>
                </c:pt>
                <c:pt idx="12">
                  <c:v>215</c:v>
                </c:pt>
                <c:pt idx="13">
                  <c:v>232</c:v>
                </c:pt>
                <c:pt idx="14">
                  <c:v>259</c:v>
                </c:pt>
                <c:pt idx="15">
                  <c:v>147</c:v>
                </c:pt>
                <c:pt idx="16">
                  <c:v>99</c:v>
                </c:pt>
                <c:pt idx="17">
                  <c:v>61</c:v>
                </c:pt>
                <c:pt idx="18">
                  <c:v>56</c:v>
                </c:pt>
                <c:pt idx="19">
                  <c:v>46</c:v>
                </c:pt>
                <c:pt idx="20">
                  <c:v>30</c:v>
                </c:pt>
                <c:pt idx="21">
                  <c:v>25</c:v>
                </c:pt>
                <c:pt idx="22">
                  <c:v>46</c:v>
                </c:pt>
                <c:pt idx="23">
                  <c:v>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'26.09 Gaba-Munyonyo-24Hrs'!$AF$9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 Gaba-Munyonyo-24Hrs'!$R$10:$R$33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Gaba-Munyonyo-24Hrs'!$AF$10:$AF$33</c:f>
              <c:numCache>
                <c:formatCode>0</c:formatCode>
                <c:ptCount val="24"/>
                <c:pt idx="0">
                  <c:v>407</c:v>
                </c:pt>
                <c:pt idx="1">
                  <c:v>505</c:v>
                </c:pt>
                <c:pt idx="2">
                  <c:v>469</c:v>
                </c:pt>
                <c:pt idx="3">
                  <c:v>461</c:v>
                </c:pt>
                <c:pt idx="4">
                  <c:v>429</c:v>
                </c:pt>
                <c:pt idx="5">
                  <c:v>392</c:v>
                </c:pt>
                <c:pt idx="6">
                  <c:v>387</c:v>
                </c:pt>
                <c:pt idx="7">
                  <c:v>343</c:v>
                </c:pt>
                <c:pt idx="8">
                  <c:v>431</c:v>
                </c:pt>
                <c:pt idx="9">
                  <c:v>433</c:v>
                </c:pt>
                <c:pt idx="10">
                  <c:v>519</c:v>
                </c:pt>
                <c:pt idx="11">
                  <c:v>624</c:v>
                </c:pt>
                <c:pt idx="12">
                  <c:v>438</c:v>
                </c:pt>
                <c:pt idx="13">
                  <c:v>461</c:v>
                </c:pt>
                <c:pt idx="14">
                  <c:v>511</c:v>
                </c:pt>
                <c:pt idx="15">
                  <c:v>323</c:v>
                </c:pt>
                <c:pt idx="16">
                  <c:v>207</c:v>
                </c:pt>
                <c:pt idx="17">
                  <c:v>138</c:v>
                </c:pt>
                <c:pt idx="18">
                  <c:v>120</c:v>
                </c:pt>
                <c:pt idx="19">
                  <c:v>80</c:v>
                </c:pt>
                <c:pt idx="20">
                  <c:v>48</c:v>
                </c:pt>
                <c:pt idx="21">
                  <c:v>41</c:v>
                </c:pt>
                <c:pt idx="22">
                  <c:v>69</c:v>
                </c:pt>
                <c:pt idx="23">
                  <c:v>172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470216"/>
        <c:axId val="176381360"/>
      </c:lineChart>
      <c:catAx>
        <c:axId val="223470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6381360"/>
        <c:crosses val="autoZero"/>
        <c:auto val="1"/>
        <c:lblAlgn val="ctr"/>
        <c:lblOffset val="100"/>
        <c:noMultiLvlLbl val="0"/>
      </c:catAx>
      <c:valAx>
        <c:axId val="176381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47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Gaba-Munyonyo-24Hrs'!$C$9:$N$9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Gaba-Munyonyo-24Hrs'!$C$107:$N$107</c:f>
              <c:numCache>
                <c:formatCode>0.0%</c:formatCode>
                <c:ptCount val="12"/>
                <c:pt idx="0">
                  <c:v>0.28021978021978022</c:v>
                </c:pt>
                <c:pt idx="1">
                  <c:v>0.1396103896103896</c:v>
                </c:pt>
                <c:pt idx="2">
                  <c:v>4.308191808191808E-2</c:v>
                </c:pt>
                <c:pt idx="3">
                  <c:v>9.4030969030969025E-2</c:v>
                </c:pt>
                <c:pt idx="4">
                  <c:v>5.4945054945054949E-3</c:v>
                </c:pt>
                <c:pt idx="5">
                  <c:v>1.7482517482517483E-3</c:v>
                </c:pt>
                <c:pt idx="6">
                  <c:v>1.7607392607392608E-2</c:v>
                </c:pt>
                <c:pt idx="7">
                  <c:v>1.1488511488511488E-2</c:v>
                </c:pt>
                <c:pt idx="8">
                  <c:v>4.995004995004995E-4</c:v>
                </c:pt>
                <c:pt idx="9">
                  <c:v>2.4975024975024975E-4</c:v>
                </c:pt>
                <c:pt idx="10">
                  <c:v>0.40596903096903098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Gaba-Munyonyo-24Hrs'!$C$9:$N$9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Gaba-Munyonyo-24Hrs'!$C$108:$N$108</c:f>
              <c:numCache>
                <c:formatCode>0.00%</c:formatCode>
                <c:ptCount val="12"/>
                <c:pt idx="0">
                  <c:v>0.47172587765398361</c:v>
                </c:pt>
                <c:pt idx="1">
                  <c:v>0.23502207273491696</c:v>
                </c:pt>
                <c:pt idx="2">
                  <c:v>7.2524700441454704E-2</c:v>
                </c:pt>
                <c:pt idx="3">
                  <c:v>0.15829304183308809</c:v>
                </c:pt>
                <c:pt idx="4">
                  <c:v>9.2495270128232082E-3</c:v>
                </c:pt>
                <c:pt idx="5">
                  <c:v>2.9430313222619298E-3</c:v>
                </c:pt>
                <c:pt idx="6">
                  <c:v>2.9640529745638008E-2</c:v>
                </c:pt>
                <c:pt idx="7">
                  <c:v>1.9339920117721253E-2</c:v>
                </c:pt>
                <c:pt idx="8">
                  <c:v>8.4086609207483713E-4</c:v>
                </c:pt>
                <c:pt idx="9">
                  <c:v>4.2043304603741857E-4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 Munyonyo-Gaba-24Hrs'!$AE$9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 Munyonyo-Gaba-24Hrs'!$R$10:$R$33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Munyonyo-Gaba-24Hrs'!$AE$10:$AE$33</c:f>
              <c:numCache>
                <c:formatCode>0</c:formatCode>
                <c:ptCount val="24"/>
                <c:pt idx="0">
                  <c:v>188</c:v>
                </c:pt>
                <c:pt idx="1">
                  <c:v>170</c:v>
                </c:pt>
                <c:pt idx="2">
                  <c:v>174</c:v>
                </c:pt>
                <c:pt idx="3">
                  <c:v>178</c:v>
                </c:pt>
                <c:pt idx="4">
                  <c:v>192</c:v>
                </c:pt>
                <c:pt idx="5">
                  <c:v>172</c:v>
                </c:pt>
                <c:pt idx="6">
                  <c:v>241</c:v>
                </c:pt>
                <c:pt idx="7">
                  <c:v>239</c:v>
                </c:pt>
                <c:pt idx="8">
                  <c:v>269</c:v>
                </c:pt>
                <c:pt idx="9">
                  <c:v>245</c:v>
                </c:pt>
                <c:pt idx="10">
                  <c:v>264</c:v>
                </c:pt>
                <c:pt idx="11">
                  <c:v>339</c:v>
                </c:pt>
                <c:pt idx="12">
                  <c:v>310</c:v>
                </c:pt>
                <c:pt idx="13">
                  <c:v>257</c:v>
                </c:pt>
                <c:pt idx="14">
                  <c:v>206</c:v>
                </c:pt>
                <c:pt idx="15">
                  <c:v>147</c:v>
                </c:pt>
                <c:pt idx="16">
                  <c:v>125</c:v>
                </c:pt>
                <c:pt idx="17">
                  <c:v>89</c:v>
                </c:pt>
                <c:pt idx="18">
                  <c:v>44</c:v>
                </c:pt>
                <c:pt idx="19">
                  <c:v>23</c:v>
                </c:pt>
                <c:pt idx="20">
                  <c:v>24</c:v>
                </c:pt>
                <c:pt idx="21">
                  <c:v>22</c:v>
                </c:pt>
                <c:pt idx="22">
                  <c:v>64</c:v>
                </c:pt>
                <c:pt idx="23">
                  <c:v>350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'26.09 Munyonyo-Gaba-24Hrs'!$AF$9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 Munyonyo-Gaba-24Hrs'!$R$10:$R$33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Munyonyo-Gaba-24Hrs'!$AF$10:$AF$33</c:f>
              <c:numCache>
                <c:formatCode>0</c:formatCode>
                <c:ptCount val="24"/>
                <c:pt idx="0">
                  <c:v>286</c:v>
                </c:pt>
                <c:pt idx="1">
                  <c:v>281</c:v>
                </c:pt>
                <c:pt idx="2">
                  <c:v>283</c:v>
                </c:pt>
                <c:pt idx="3">
                  <c:v>308</c:v>
                </c:pt>
                <c:pt idx="4">
                  <c:v>354</c:v>
                </c:pt>
                <c:pt idx="5">
                  <c:v>292</c:v>
                </c:pt>
                <c:pt idx="6">
                  <c:v>362</c:v>
                </c:pt>
                <c:pt idx="7">
                  <c:v>376</c:v>
                </c:pt>
                <c:pt idx="8">
                  <c:v>413</c:v>
                </c:pt>
                <c:pt idx="9">
                  <c:v>409</c:v>
                </c:pt>
                <c:pt idx="10">
                  <c:v>436</c:v>
                </c:pt>
                <c:pt idx="11">
                  <c:v>518</c:v>
                </c:pt>
                <c:pt idx="12">
                  <c:v>525</c:v>
                </c:pt>
                <c:pt idx="13">
                  <c:v>482</c:v>
                </c:pt>
                <c:pt idx="14">
                  <c:v>389</c:v>
                </c:pt>
                <c:pt idx="15">
                  <c:v>261</c:v>
                </c:pt>
                <c:pt idx="16">
                  <c:v>193</c:v>
                </c:pt>
                <c:pt idx="17">
                  <c:v>156</c:v>
                </c:pt>
                <c:pt idx="18">
                  <c:v>95</c:v>
                </c:pt>
                <c:pt idx="19">
                  <c:v>52</c:v>
                </c:pt>
                <c:pt idx="20">
                  <c:v>45</c:v>
                </c:pt>
                <c:pt idx="21">
                  <c:v>33</c:v>
                </c:pt>
                <c:pt idx="22">
                  <c:v>91</c:v>
                </c:pt>
                <c:pt idx="23">
                  <c:v>412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716408"/>
        <c:axId val="223717976"/>
      </c:lineChart>
      <c:catAx>
        <c:axId val="2237164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717976"/>
        <c:crosses val="autoZero"/>
        <c:auto val="1"/>
        <c:lblAlgn val="ctr"/>
        <c:lblOffset val="100"/>
        <c:noMultiLvlLbl val="0"/>
      </c:catAx>
      <c:valAx>
        <c:axId val="2237179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716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Munyonyo-Gaba-24Hrs'!$C$9:$N$9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Munyonyo-Gaba-24Hrs'!$C$107:$N$107</c:f>
              <c:numCache>
                <c:formatCode>0.0%</c:formatCode>
                <c:ptCount val="12"/>
                <c:pt idx="0">
                  <c:v>0.25510493477027796</c:v>
                </c:pt>
                <c:pt idx="1">
                  <c:v>0.16803743618831538</c:v>
                </c:pt>
                <c:pt idx="2">
                  <c:v>5.1474758933635845E-2</c:v>
                </c:pt>
                <c:pt idx="3">
                  <c:v>0.10635280771412366</c:v>
                </c:pt>
                <c:pt idx="4">
                  <c:v>8.9336358479863865E-3</c:v>
                </c:pt>
                <c:pt idx="5">
                  <c:v>1.559841179807147E-3</c:v>
                </c:pt>
                <c:pt idx="6">
                  <c:v>1.7300056721497446E-2</c:v>
                </c:pt>
                <c:pt idx="7">
                  <c:v>4.821327283040272E-3</c:v>
                </c:pt>
                <c:pt idx="8">
                  <c:v>7.0901871809415766E-4</c:v>
                </c:pt>
                <c:pt idx="9">
                  <c:v>0</c:v>
                </c:pt>
                <c:pt idx="10">
                  <c:v>0.38570618264322176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Munyonyo-Gaba-24Hrs'!$C$9:$N$9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Munyonyo-Gaba-24Hrs'!$C$108:$N$108</c:f>
              <c:numCache>
                <c:formatCode>0.00%</c:formatCode>
                <c:ptCount val="12"/>
                <c:pt idx="0">
                  <c:v>0.41528162511542011</c:v>
                </c:pt>
                <c:pt idx="1">
                  <c:v>0.27354570637119113</c:v>
                </c:pt>
                <c:pt idx="2">
                  <c:v>8.3795013850415517E-2</c:v>
                </c:pt>
                <c:pt idx="3">
                  <c:v>0.17313019390581719</c:v>
                </c:pt>
                <c:pt idx="4">
                  <c:v>1.4542936288088643E-2</c:v>
                </c:pt>
                <c:pt idx="5">
                  <c:v>2.5392428439519853E-3</c:v>
                </c:pt>
                <c:pt idx="6">
                  <c:v>2.8162511542012929E-2</c:v>
                </c:pt>
                <c:pt idx="7">
                  <c:v>7.8485687903970449E-3</c:v>
                </c:pt>
                <c:pt idx="8">
                  <c:v>1.1542012927054479E-3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Gaba-Munyonyo'!$AE$9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Gaba-Munyonyo'!$AE$10:$AE$21</c:f>
              <c:numCache>
                <c:formatCode>0</c:formatCode>
                <c:ptCount val="12"/>
                <c:pt idx="0">
                  <c:v>254</c:v>
                </c:pt>
                <c:pt idx="1">
                  <c:v>324</c:v>
                </c:pt>
                <c:pt idx="2">
                  <c:v>308</c:v>
                </c:pt>
                <c:pt idx="3">
                  <c:v>232</c:v>
                </c:pt>
                <c:pt idx="4">
                  <c:v>265</c:v>
                </c:pt>
                <c:pt idx="5">
                  <c:v>321</c:v>
                </c:pt>
                <c:pt idx="6">
                  <c:v>300</c:v>
                </c:pt>
                <c:pt idx="7">
                  <c:v>248</c:v>
                </c:pt>
                <c:pt idx="8">
                  <c:v>275</c:v>
                </c:pt>
                <c:pt idx="9">
                  <c:v>331</c:v>
                </c:pt>
                <c:pt idx="10">
                  <c:v>348</c:v>
                </c:pt>
                <c:pt idx="11">
                  <c:v>358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'27.09 Gaba-Munyonyo'!$AF$9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Gaba-Munyonyo'!$AF$10:$AF$21</c:f>
              <c:numCache>
                <c:formatCode>0</c:formatCode>
                <c:ptCount val="12"/>
                <c:pt idx="0">
                  <c:v>368</c:v>
                </c:pt>
                <c:pt idx="1">
                  <c:v>498</c:v>
                </c:pt>
                <c:pt idx="2">
                  <c:v>486</c:v>
                </c:pt>
                <c:pt idx="3">
                  <c:v>445</c:v>
                </c:pt>
                <c:pt idx="4">
                  <c:v>506</c:v>
                </c:pt>
                <c:pt idx="5">
                  <c:v>538</c:v>
                </c:pt>
                <c:pt idx="6">
                  <c:v>462</c:v>
                </c:pt>
                <c:pt idx="7">
                  <c:v>381</c:v>
                </c:pt>
                <c:pt idx="8">
                  <c:v>353</c:v>
                </c:pt>
                <c:pt idx="9">
                  <c:v>434</c:v>
                </c:pt>
                <c:pt idx="10">
                  <c:v>560</c:v>
                </c:pt>
                <c:pt idx="11">
                  <c:v>546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722680"/>
        <c:axId val="223715624"/>
      </c:lineChart>
      <c:catAx>
        <c:axId val="2237226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715624"/>
        <c:crosses val="autoZero"/>
        <c:auto val="1"/>
        <c:lblAlgn val="ctr"/>
        <c:lblOffset val="100"/>
        <c:noMultiLvlLbl val="0"/>
      </c:catAx>
      <c:valAx>
        <c:axId val="223715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722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Gaba-Munyonyo'!$C$9:$N$9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Gaba-Munyonyo'!$C$59:$N$59</c:f>
              <c:numCache>
                <c:formatCode>0.0%</c:formatCode>
                <c:ptCount val="12"/>
                <c:pt idx="0">
                  <c:v>0.32365070826609288</c:v>
                </c:pt>
                <c:pt idx="1">
                  <c:v>0.10776403084095391</c:v>
                </c:pt>
                <c:pt idx="2">
                  <c:v>5.02062040523579E-2</c:v>
                </c:pt>
                <c:pt idx="3">
                  <c:v>0.10937780168549399</c:v>
                </c:pt>
                <c:pt idx="4">
                  <c:v>6.2757755065447375E-3</c:v>
                </c:pt>
                <c:pt idx="5">
                  <c:v>1.0758472296933835E-3</c:v>
                </c:pt>
                <c:pt idx="6">
                  <c:v>2.2413483951945489E-2</c:v>
                </c:pt>
                <c:pt idx="7">
                  <c:v>1.6675632060247445E-2</c:v>
                </c:pt>
                <c:pt idx="8">
                  <c:v>1.2551551013089475E-3</c:v>
                </c:pt>
                <c:pt idx="9">
                  <c:v>3.5861574323112785E-4</c:v>
                </c:pt>
                <c:pt idx="10">
                  <c:v>0.36094674556213019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Gaba-Munyonyo'!$S$9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Gaba-Munyonyo'!$S$10:$S$21</c:f>
              <c:numCache>
                <c:formatCode>0</c:formatCode>
                <c:ptCount val="12"/>
                <c:pt idx="0">
                  <c:v>123</c:v>
                </c:pt>
                <c:pt idx="1">
                  <c:v>135</c:v>
                </c:pt>
                <c:pt idx="2">
                  <c:v>134</c:v>
                </c:pt>
                <c:pt idx="3">
                  <c:v>106</c:v>
                </c:pt>
                <c:pt idx="4">
                  <c:v>115</c:v>
                </c:pt>
                <c:pt idx="5">
                  <c:v>154</c:v>
                </c:pt>
                <c:pt idx="6">
                  <c:v>156</c:v>
                </c:pt>
                <c:pt idx="7">
                  <c:v>137</c:v>
                </c:pt>
                <c:pt idx="8">
                  <c:v>150</c:v>
                </c:pt>
                <c:pt idx="9">
                  <c:v>187</c:v>
                </c:pt>
                <c:pt idx="10">
                  <c:v>212</c:v>
                </c:pt>
                <c:pt idx="11">
                  <c:v>196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'27.09 Gaba-Munyonyo'!$T$9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Gaba-Munyonyo'!$T$10:$T$21</c:f>
              <c:numCache>
                <c:formatCode>0</c:formatCode>
                <c:ptCount val="12"/>
                <c:pt idx="0">
                  <c:v>45</c:v>
                </c:pt>
                <c:pt idx="1">
                  <c:v>68</c:v>
                </c:pt>
                <c:pt idx="2">
                  <c:v>40</c:v>
                </c:pt>
                <c:pt idx="3">
                  <c:v>30</c:v>
                </c:pt>
                <c:pt idx="4">
                  <c:v>59</c:v>
                </c:pt>
                <c:pt idx="5">
                  <c:v>73</c:v>
                </c:pt>
                <c:pt idx="6">
                  <c:v>51</c:v>
                </c:pt>
                <c:pt idx="7">
                  <c:v>32</c:v>
                </c:pt>
                <c:pt idx="8">
                  <c:v>48</c:v>
                </c:pt>
                <c:pt idx="9">
                  <c:v>53</c:v>
                </c:pt>
                <c:pt idx="10">
                  <c:v>42</c:v>
                </c:pt>
                <c:pt idx="11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'27.09 Gaba-Munyonyo'!$U$9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 Gaba-Munyonyo'!$U$10:$U$21</c:f>
              <c:numCache>
                <c:formatCode>0</c:formatCode>
                <c:ptCount val="12"/>
                <c:pt idx="0">
                  <c:v>16</c:v>
                </c:pt>
                <c:pt idx="1">
                  <c:v>28</c:v>
                </c:pt>
                <c:pt idx="2">
                  <c:v>42</c:v>
                </c:pt>
                <c:pt idx="3">
                  <c:v>23</c:v>
                </c:pt>
                <c:pt idx="4">
                  <c:v>20</c:v>
                </c:pt>
                <c:pt idx="5">
                  <c:v>19</c:v>
                </c:pt>
                <c:pt idx="6">
                  <c:v>33</c:v>
                </c:pt>
                <c:pt idx="7">
                  <c:v>22</c:v>
                </c:pt>
                <c:pt idx="8">
                  <c:v>20</c:v>
                </c:pt>
                <c:pt idx="9">
                  <c:v>17</c:v>
                </c:pt>
                <c:pt idx="10">
                  <c:v>21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'27.09 Gaba-Munyonyo'!$V$9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 Gaba-Munyonyo'!$V$10:$V$21</c:f>
              <c:numCache>
                <c:formatCode>0</c:formatCode>
                <c:ptCount val="12"/>
                <c:pt idx="0">
                  <c:v>54</c:v>
                </c:pt>
                <c:pt idx="1">
                  <c:v>72</c:v>
                </c:pt>
                <c:pt idx="2">
                  <c:v>70</c:v>
                </c:pt>
                <c:pt idx="3">
                  <c:v>38</c:v>
                </c:pt>
                <c:pt idx="4">
                  <c:v>49</c:v>
                </c:pt>
                <c:pt idx="5">
                  <c:v>48</c:v>
                </c:pt>
                <c:pt idx="6">
                  <c:v>37</c:v>
                </c:pt>
                <c:pt idx="7">
                  <c:v>42</c:v>
                </c:pt>
                <c:pt idx="8">
                  <c:v>38</c:v>
                </c:pt>
                <c:pt idx="9">
                  <c:v>50</c:v>
                </c:pt>
                <c:pt idx="10">
                  <c:v>51</c:v>
                </c:pt>
                <c:pt idx="1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'27.09 Gaba-Munyonyo'!$W$9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 Gaba-Munyonyo'!$W$10:$W$21</c:f>
              <c:numCache>
                <c:formatCode>0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'27.09 Gaba-Munyonyo'!$X$9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 Gaba-Munyonyo'!$X$10:$X$21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'27.09 Gaba-Munyonyo'!$Y$9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Gaba-Munyonyo'!$Y$10:$Y$21</c:f>
              <c:numCache>
                <c:formatCode>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11</c:v>
                </c:pt>
                <c:pt idx="5">
                  <c:v>11</c:v>
                </c:pt>
                <c:pt idx="6">
                  <c:v>13</c:v>
                </c:pt>
                <c:pt idx="7">
                  <c:v>11</c:v>
                </c:pt>
                <c:pt idx="8">
                  <c:v>8</c:v>
                </c:pt>
                <c:pt idx="9">
                  <c:v>12</c:v>
                </c:pt>
                <c:pt idx="10">
                  <c:v>13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'27.09 Gaba-Munyonyo'!$Z$9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Gaba-Munyonyo'!$Z$10:$Z$21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13</c:v>
                </c:pt>
                <c:pt idx="4">
                  <c:v>7</c:v>
                </c:pt>
                <c:pt idx="5">
                  <c:v>14</c:v>
                </c:pt>
                <c:pt idx="6">
                  <c:v>6</c:v>
                </c:pt>
                <c:pt idx="7">
                  <c:v>3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'27.09 Gaba-Munyonyo'!$AA$9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Gaba-Munyonyo'!$AA$10:$AA$21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'27.09 Gaba-Munyonyo'!$AB$9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Gaba-Munyonyo'!$AB$10:$AB$21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'27.09 Gaba-Munyonyo'!$AC$9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Gaba-Munyonyo'!$AC$10:$AC$21</c:f>
              <c:numCache>
                <c:formatCode>0</c:formatCode>
                <c:ptCount val="12"/>
                <c:pt idx="0">
                  <c:v>114</c:v>
                </c:pt>
                <c:pt idx="1">
                  <c:v>174</c:v>
                </c:pt>
                <c:pt idx="2">
                  <c:v>178</c:v>
                </c:pt>
                <c:pt idx="3">
                  <c:v>213</c:v>
                </c:pt>
                <c:pt idx="4">
                  <c:v>241</c:v>
                </c:pt>
                <c:pt idx="5">
                  <c:v>217</c:v>
                </c:pt>
                <c:pt idx="6">
                  <c:v>162</c:v>
                </c:pt>
                <c:pt idx="7">
                  <c:v>133</c:v>
                </c:pt>
                <c:pt idx="8">
                  <c:v>78</c:v>
                </c:pt>
                <c:pt idx="9">
                  <c:v>103</c:v>
                </c:pt>
                <c:pt idx="10">
                  <c:v>212</c:v>
                </c:pt>
                <c:pt idx="11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'27.09 Gaba-Munyonyo'!$AD$9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Gaba-Munyonyo'!$AD$10:$AD$21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716800"/>
        <c:axId val="223717192"/>
      </c:lineChart>
      <c:catAx>
        <c:axId val="22371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717192"/>
        <c:crosses val="autoZero"/>
        <c:auto val="1"/>
        <c:lblAlgn val="ctr"/>
        <c:lblOffset val="100"/>
        <c:noMultiLvlLbl val="0"/>
      </c:catAx>
      <c:valAx>
        <c:axId val="22371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71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Gaba-Munyonyo'!$C$9:$N$9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Gaba-Munyonyo'!$C$60:$N$60</c:f>
              <c:numCache>
                <c:formatCode>0.00%</c:formatCode>
                <c:ptCount val="12"/>
                <c:pt idx="0">
                  <c:v>0.50645342312008979</c:v>
                </c:pt>
                <c:pt idx="1">
                  <c:v>0.16863075196408531</c:v>
                </c:pt>
                <c:pt idx="2">
                  <c:v>7.8563411896745233E-2</c:v>
                </c:pt>
                <c:pt idx="3">
                  <c:v>0.17115600448933782</c:v>
                </c:pt>
                <c:pt idx="4">
                  <c:v>9.8204264870931542E-3</c:v>
                </c:pt>
                <c:pt idx="5">
                  <c:v>1.6835016835016834E-3</c:v>
                </c:pt>
                <c:pt idx="6">
                  <c:v>3.5072951739618406E-2</c:v>
                </c:pt>
                <c:pt idx="7">
                  <c:v>2.6094276094276093E-2</c:v>
                </c:pt>
                <c:pt idx="8">
                  <c:v>1.9640852974186309E-3</c:v>
                </c:pt>
                <c:pt idx="9">
                  <c:v>5.6116722783389455E-4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Munyonyo-Gaba'!$AE$9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Munyonyo-Gaba'!$AE$10:$AE$21</c:f>
              <c:numCache>
                <c:formatCode>0</c:formatCode>
                <c:ptCount val="12"/>
                <c:pt idx="0">
                  <c:v>261</c:v>
                </c:pt>
                <c:pt idx="1">
                  <c:v>280</c:v>
                </c:pt>
                <c:pt idx="2">
                  <c:v>259</c:v>
                </c:pt>
                <c:pt idx="3">
                  <c:v>263</c:v>
                </c:pt>
                <c:pt idx="4">
                  <c:v>328</c:v>
                </c:pt>
                <c:pt idx="5">
                  <c:v>259</c:v>
                </c:pt>
                <c:pt idx="6">
                  <c:v>204</c:v>
                </c:pt>
                <c:pt idx="7">
                  <c:v>236</c:v>
                </c:pt>
                <c:pt idx="8">
                  <c:v>193</c:v>
                </c:pt>
                <c:pt idx="9">
                  <c:v>229</c:v>
                </c:pt>
                <c:pt idx="10">
                  <c:v>219</c:v>
                </c:pt>
                <c:pt idx="11">
                  <c:v>285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'27.09 Munyonyo-Gaba'!$AF$9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Munyonyo-Gaba'!$AF$10:$AF$21</c:f>
              <c:numCache>
                <c:formatCode>0</c:formatCode>
                <c:ptCount val="12"/>
                <c:pt idx="0">
                  <c:v>402</c:v>
                </c:pt>
                <c:pt idx="1">
                  <c:v>444</c:v>
                </c:pt>
                <c:pt idx="2">
                  <c:v>444</c:v>
                </c:pt>
                <c:pt idx="3">
                  <c:v>433</c:v>
                </c:pt>
                <c:pt idx="4">
                  <c:v>500</c:v>
                </c:pt>
                <c:pt idx="5">
                  <c:v>446</c:v>
                </c:pt>
                <c:pt idx="6">
                  <c:v>359</c:v>
                </c:pt>
                <c:pt idx="7">
                  <c:v>354</c:v>
                </c:pt>
                <c:pt idx="8">
                  <c:v>296</c:v>
                </c:pt>
                <c:pt idx="9">
                  <c:v>387</c:v>
                </c:pt>
                <c:pt idx="10">
                  <c:v>378</c:v>
                </c:pt>
                <c:pt idx="11">
                  <c:v>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720720"/>
        <c:axId val="213394080"/>
      </c:lineChart>
      <c:catAx>
        <c:axId val="2237207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394080"/>
        <c:crosses val="autoZero"/>
        <c:auto val="1"/>
        <c:lblAlgn val="ctr"/>
        <c:lblOffset val="100"/>
        <c:noMultiLvlLbl val="0"/>
      </c:catAx>
      <c:valAx>
        <c:axId val="2133940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72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Munyonyo-Gaba'!$C$9:$N$9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Munyonyo-Gaba'!$C$59:$N$59</c:f>
              <c:numCache>
                <c:formatCode>0.0%</c:formatCode>
                <c:ptCount val="12"/>
                <c:pt idx="0">
                  <c:v>0.17323481116584566</c:v>
                </c:pt>
                <c:pt idx="1">
                  <c:v>0.20504926108374386</c:v>
                </c:pt>
                <c:pt idx="2">
                  <c:v>4.3924466338259444E-2</c:v>
                </c:pt>
                <c:pt idx="3">
                  <c:v>0.14511494252873564</c:v>
                </c:pt>
                <c:pt idx="4">
                  <c:v>1.0878489326765189E-2</c:v>
                </c:pt>
                <c:pt idx="5">
                  <c:v>1.4367816091954023E-3</c:v>
                </c:pt>
                <c:pt idx="6">
                  <c:v>2.8119868637110017E-2</c:v>
                </c:pt>
                <c:pt idx="7">
                  <c:v>9.2364532019704442E-3</c:v>
                </c:pt>
                <c:pt idx="8">
                  <c:v>2.052545155993432E-3</c:v>
                </c:pt>
                <c:pt idx="9">
                  <c:v>0</c:v>
                </c:pt>
                <c:pt idx="10">
                  <c:v>0.38095238095238093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Munyonyo-Gaba'!$S$9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Munyonyo-Gaba'!$S$10:$S$21</c:f>
              <c:numCache>
                <c:formatCode>0</c:formatCode>
                <c:ptCount val="12"/>
                <c:pt idx="0">
                  <c:v>114</c:v>
                </c:pt>
                <c:pt idx="1">
                  <c:v>66</c:v>
                </c:pt>
                <c:pt idx="2">
                  <c:v>65</c:v>
                </c:pt>
                <c:pt idx="3">
                  <c:v>74</c:v>
                </c:pt>
                <c:pt idx="4">
                  <c:v>73</c:v>
                </c:pt>
                <c:pt idx="5">
                  <c:v>56</c:v>
                </c:pt>
                <c:pt idx="6">
                  <c:v>54</c:v>
                </c:pt>
                <c:pt idx="7">
                  <c:v>101</c:v>
                </c:pt>
                <c:pt idx="8">
                  <c:v>54</c:v>
                </c:pt>
                <c:pt idx="9">
                  <c:v>59</c:v>
                </c:pt>
                <c:pt idx="10">
                  <c:v>64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'27.09 Munyonyo-Gaba'!$T$9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Munyonyo-Gaba'!$T$10:$T$21</c:f>
              <c:numCache>
                <c:formatCode>0</c:formatCode>
                <c:ptCount val="12"/>
                <c:pt idx="0">
                  <c:v>77</c:v>
                </c:pt>
                <c:pt idx="1">
                  <c:v>91</c:v>
                </c:pt>
                <c:pt idx="2">
                  <c:v>104</c:v>
                </c:pt>
                <c:pt idx="3">
                  <c:v>104</c:v>
                </c:pt>
                <c:pt idx="4">
                  <c:v>94</c:v>
                </c:pt>
                <c:pt idx="5">
                  <c:v>108</c:v>
                </c:pt>
                <c:pt idx="6">
                  <c:v>72</c:v>
                </c:pt>
                <c:pt idx="7">
                  <c:v>54</c:v>
                </c:pt>
                <c:pt idx="8">
                  <c:v>76</c:v>
                </c:pt>
                <c:pt idx="9">
                  <c:v>63</c:v>
                </c:pt>
                <c:pt idx="10">
                  <c:v>72</c:v>
                </c:pt>
                <c:pt idx="11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'27.09 Munyonyo-Gaba'!$U$9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 Munyonyo-Gaba'!$U$10:$U$21</c:f>
              <c:numCache>
                <c:formatCode>0</c:formatCode>
                <c:ptCount val="12"/>
                <c:pt idx="0">
                  <c:v>5</c:v>
                </c:pt>
                <c:pt idx="1">
                  <c:v>23</c:v>
                </c:pt>
                <c:pt idx="2">
                  <c:v>21</c:v>
                </c:pt>
                <c:pt idx="3">
                  <c:v>16</c:v>
                </c:pt>
                <c:pt idx="4">
                  <c:v>31</c:v>
                </c:pt>
                <c:pt idx="5">
                  <c:v>8</c:v>
                </c:pt>
                <c:pt idx="6">
                  <c:v>27</c:v>
                </c:pt>
                <c:pt idx="7">
                  <c:v>24</c:v>
                </c:pt>
                <c:pt idx="8">
                  <c:v>15</c:v>
                </c:pt>
                <c:pt idx="9">
                  <c:v>13</c:v>
                </c:pt>
                <c:pt idx="10">
                  <c:v>9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'27.09 Munyonyo-Gaba'!$V$9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 Munyonyo-Gaba'!$V$10:$V$21</c:f>
              <c:numCache>
                <c:formatCode>0</c:formatCode>
                <c:ptCount val="12"/>
                <c:pt idx="0">
                  <c:v>43</c:v>
                </c:pt>
                <c:pt idx="1">
                  <c:v>81</c:v>
                </c:pt>
                <c:pt idx="2">
                  <c:v>57</c:v>
                </c:pt>
                <c:pt idx="3">
                  <c:v>51</c:v>
                </c:pt>
                <c:pt idx="4">
                  <c:v>96</c:v>
                </c:pt>
                <c:pt idx="5">
                  <c:v>60</c:v>
                </c:pt>
                <c:pt idx="6">
                  <c:v>38</c:v>
                </c:pt>
                <c:pt idx="7">
                  <c:v>38</c:v>
                </c:pt>
                <c:pt idx="8">
                  <c:v>32</c:v>
                </c:pt>
                <c:pt idx="9">
                  <c:v>74</c:v>
                </c:pt>
                <c:pt idx="10">
                  <c:v>50</c:v>
                </c:pt>
                <c:pt idx="1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'27.09 Munyonyo-Gaba'!$W$9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 Munyonyo-Gaba'!$W$10:$W$21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8</c:v>
                </c:pt>
                <c:pt idx="4">
                  <c:v>0</c:v>
                </c:pt>
                <c:pt idx="5">
                  <c:v>14</c:v>
                </c:pt>
                <c:pt idx="6">
                  <c:v>0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'27.09 Munyonyo-Gaba'!$X$9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 Munyonyo-Gaba'!$X$10:$X$21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'27.09 Munyonyo-Gaba'!$Y$9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Munyonyo-Gaba'!$Y$10:$Y$21</c:f>
              <c:numCache>
                <c:formatCode>0</c:formatCode>
                <c:ptCount val="12"/>
                <c:pt idx="0">
                  <c:v>16</c:v>
                </c:pt>
                <c:pt idx="1">
                  <c:v>13</c:v>
                </c:pt>
                <c:pt idx="2">
                  <c:v>9</c:v>
                </c:pt>
                <c:pt idx="3">
                  <c:v>5</c:v>
                </c:pt>
                <c:pt idx="4">
                  <c:v>18</c:v>
                </c:pt>
                <c:pt idx="5">
                  <c:v>11</c:v>
                </c:pt>
                <c:pt idx="6">
                  <c:v>7</c:v>
                </c:pt>
                <c:pt idx="7">
                  <c:v>8</c:v>
                </c:pt>
                <c:pt idx="8">
                  <c:v>12</c:v>
                </c:pt>
                <c:pt idx="9">
                  <c:v>14</c:v>
                </c:pt>
                <c:pt idx="10">
                  <c:v>13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'27.09 Munyonyo-Gaba'!$Z$9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Munyonyo-Gaba'!$Z$10:$Z$21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14</c:v>
                </c:pt>
                <c:pt idx="5">
                  <c:v>2</c:v>
                </c:pt>
                <c:pt idx="6">
                  <c:v>2</c:v>
                </c:pt>
                <c:pt idx="7">
                  <c:v>7</c:v>
                </c:pt>
                <c:pt idx="8">
                  <c:v>3</c:v>
                </c:pt>
                <c:pt idx="9">
                  <c:v>2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'27.09 Munyonyo-Gaba'!$AA$9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Munyonyo-Gaba'!$AA$10:$AA$21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'27.09 Munyonyo-Gaba'!$AB$9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Munyonyo-Gaba'!$AB$10:$AB$21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'27.09 Munyonyo-Gaba'!$AC$9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Munyonyo-Gaba'!$AC$10:$AC$21</c:f>
              <c:numCache>
                <c:formatCode>0</c:formatCode>
                <c:ptCount val="12"/>
                <c:pt idx="0">
                  <c:v>141</c:v>
                </c:pt>
                <c:pt idx="1">
                  <c:v>164</c:v>
                </c:pt>
                <c:pt idx="2">
                  <c:v>185</c:v>
                </c:pt>
                <c:pt idx="3">
                  <c:v>170</c:v>
                </c:pt>
                <c:pt idx="4">
                  <c:v>172</c:v>
                </c:pt>
                <c:pt idx="5">
                  <c:v>187</c:v>
                </c:pt>
                <c:pt idx="6">
                  <c:v>155</c:v>
                </c:pt>
                <c:pt idx="7">
                  <c:v>118</c:v>
                </c:pt>
                <c:pt idx="8">
                  <c:v>103</c:v>
                </c:pt>
                <c:pt idx="9">
                  <c:v>158</c:v>
                </c:pt>
                <c:pt idx="10">
                  <c:v>159</c:v>
                </c:pt>
                <c:pt idx="11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'27.09 Munyonyo-Gaba'!$AD$9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Munyonyo-Gaba'!$AD$10:$AD$21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528760"/>
        <c:axId val="224525624"/>
      </c:lineChart>
      <c:catAx>
        <c:axId val="224528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525624"/>
        <c:crosses val="autoZero"/>
        <c:auto val="1"/>
        <c:lblAlgn val="ctr"/>
        <c:lblOffset val="100"/>
        <c:noMultiLvlLbl val="0"/>
      </c:catAx>
      <c:valAx>
        <c:axId val="224525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528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Munyonyo-Gaba'!$C$9:$N$9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Munyonyo-Gaba'!$C$60:$N$60</c:f>
              <c:numCache>
                <c:formatCode>0.00%</c:formatCode>
                <c:ptCount val="12"/>
                <c:pt idx="0">
                  <c:v>0.27984084880636606</c:v>
                </c:pt>
                <c:pt idx="1">
                  <c:v>0.33123342175066312</c:v>
                </c:pt>
                <c:pt idx="2">
                  <c:v>7.0954907161803707E-2</c:v>
                </c:pt>
                <c:pt idx="3">
                  <c:v>0.23441644562334218</c:v>
                </c:pt>
                <c:pt idx="4">
                  <c:v>1.7572944297082227E-2</c:v>
                </c:pt>
                <c:pt idx="5">
                  <c:v>2.3209549071618036E-3</c:v>
                </c:pt>
                <c:pt idx="6">
                  <c:v>4.5424403183023876E-2</c:v>
                </c:pt>
                <c:pt idx="7">
                  <c:v>1.4920424403183023E-2</c:v>
                </c:pt>
                <c:pt idx="8">
                  <c:v>3.3156498673740055E-3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Gaba-Munyonyo-24h'!$AE$9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Gaba-Munyonyo-24h'!$R$10:$R$33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Gaba-Munyonyo-24h'!$AE$10:$AE$33</c:f>
              <c:numCache>
                <c:formatCode>0</c:formatCode>
                <c:ptCount val="24"/>
                <c:pt idx="0">
                  <c:v>209</c:v>
                </c:pt>
                <c:pt idx="1">
                  <c:v>280</c:v>
                </c:pt>
                <c:pt idx="2">
                  <c:v>311</c:v>
                </c:pt>
                <c:pt idx="3">
                  <c:v>333</c:v>
                </c:pt>
                <c:pt idx="4">
                  <c:v>359</c:v>
                </c:pt>
                <c:pt idx="5">
                  <c:v>385</c:v>
                </c:pt>
                <c:pt idx="6">
                  <c:v>362</c:v>
                </c:pt>
                <c:pt idx="7">
                  <c:v>466</c:v>
                </c:pt>
                <c:pt idx="8">
                  <c:v>415</c:v>
                </c:pt>
                <c:pt idx="9">
                  <c:v>322</c:v>
                </c:pt>
                <c:pt idx="10">
                  <c:v>377</c:v>
                </c:pt>
                <c:pt idx="11">
                  <c:v>360</c:v>
                </c:pt>
                <c:pt idx="12">
                  <c:v>300</c:v>
                </c:pt>
                <c:pt idx="13">
                  <c:v>291</c:v>
                </c:pt>
                <c:pt idx="14">
                  <c:v>292</c:v>
                </c:pt>
                <c:pt idx="15">
                  <c:v>257</c:v>
                </c:pt>
                <c:pt idx="16">
                  <c:v>121</c:v>
                </c:pt>
                <c:pt idx="17">
                  <c:v>114</c:v>
                </c:pt>
                <c:pt idx="18">
                  <c:v>112</c:v>
                </c:pt>
                <c:pt idx="19">
                  <c:v>63</c:v>
                </c:pt>
                <c:pt idx="20">
                  <c:v>54</c:v>
                </c:pt>
                <c:pt idx="21">
                  <c:v>64</c:v>
                </c:pt>
                <c:pt idx="22">
                  <c:v>48</c:v>
                </c:pt>
                <c:pt idx="23">
                  <c:v>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'28.09 Gaba-Munyonyo-24h'!$AF$9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Gaba-Munyonyo-24h'!$R$10:$R$33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Gaba-Munyonyo-24h'!$AF$10:$AF$33</c:f>
              <c:numCache>
                <c:formatCode>0</c:formatCode>
                <c:ptCount val="24"/>
                <c:pt idx="0">
                  <c:v>337</c:v>
                </c:pt>
                <c:pt idx="1">
                  <c:v>417</c:v>
                </c:pt>
                <c:pt idx="2">
                  <c:v>486</c:v>
                </c:pt>
                <c:pt idx="3">
                  <c:v>542</c:v>
                </c:pt>
                <c:pt idx="4">
                  <c:v>579</c:v>
                </c:pt>
                <c:pt idx="5">
                  <c:v>609</c:v>
                </c:pt>
                <c:pt idx="6">
                  <c:v>593</c:v>
                </c:pt>
                <c:pt idx="7">
                  <c:v>752</c:v>
                </c:pt>
                <c:pt idx="8">
                  <c:v>674</c:v>
                </c:pt>
                <c:pt idx="9">
                  <c:v>508</c:v>
                </c:pt>
                <c:pt idx="10">
                  <c:v>559</c:v>
                </c:pt>
                <c:pt idx="11">
                  <c:v>575</c:v>
                </c:pt>
                <c:pt idx="12">
                  <c:v>598</c:v>
                </c:pt>
                <c:pt idx="13">
                  <c:v>554</c:v>
                </c:pt>
                <c:pt idx="14">
                  <c:v>584</c:v>
                </c:pt>
                <c:pt idx="15">
                  <c:v>464</c:v>
                </c:pt>
                <c:pt idx="16">
                  <c:v>254</c:v>
                </c:pt>
                <c:pt idx="17">
                  <c:v>200</c:v>
                </c:pt>
                <c:pt idx="18">
                  <c:v>152</c:v>
                </c:pt>
                <c:pt idx="19">
                  <c:v>101</c:v>
                </c:pt>
                <c:pt idx="20">
                  <c:v>99</c:v>
                </c:pt>
                <c:pt idx="21">
                  <c:v>93</c:v>
                </c:pt>
                <c:pt idx="22">
                  <c:v>97</c:v>
                </c:pt>
                <c:pt idx="23">
                  <c:v>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524840"/>
        <c:axId val="224526408"/>
      </c:lineChart>
      <c:catAx>
        <c:axId val="2245248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526408"/>
        <c:crosses val="autoZero"/>
        <c:auto val="1"/>
        <c:lblAlgn val="ctr"/>
        <c:lblOffset val="100"/>
        <c:noMultiLvlLbl val="0"/>
      </c:catAx>
      <c:valAx>
        <c:axId val="2245264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524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Gaba-Munyonyo-24h'!$C$9:$N$9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Gaba-Munyonyo-24h'!$C$107:$N$107</c:f>
              <c:numCache>
                <c:formatCode>0.0%</c:formatCode>
                <c:ptCount val="12"/>
                <c:pt idx="0">
                  <c:v>0.29785528161956304</c:v>
                </c:pt>
                <c:pt idx="1">
                  <c:v>0.13589897775105231</c:v>
                </c:pt>
                <c:pt idx="2">
                  <c:v>3.958709160152335E-2</c:v>
                </c:pt>
                <c:pt idx="3">
                  <c:v>9.0499098015634397E-2</c:v>
                </c:pt>
                <c:pt idx="4">
                  <c:v>4.1090398877530569E-3</c:v>
                </c:pt>
                <c:pt idx="5">
                  <c:v>6.0132291040288638E-4</c:v>
                </c:pt>
                <c:pt idx="6">
                  <c:v>1.9242333132892364E-2</c:v>
                </c:pt>
                <c:pt idx="7">
                  <c:v>1.0222489476849068E-2</c:v>
                </c:pt>
                <c:pt idx="8">
                  <c:v>1.2026458208057728E-3</c:v>
                </c:pt>
                <c:pt idx="9">
                  <c:v>2.0044097013429546E-4</c:v>
                </c:pt>
                <c:pt idx="10">
                  <c:v>0.40058127881338945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Gaba-Munyonyo-24h'!$C$9:$N$9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Gaba-Munyonyo-24h'!$C$108:$N$108</c:f>
              <c:numCache>
                <c:formatCode>0.00%</c:formatCode>
                <c:ptCount val="12"/>
                <c:pt idx="0">
                  <c:v>0.49690687176057513</c:v>
                </c:pt>
                <c:pt idx="1">
                  <c:v>0.22671794014378865</c:v>
                </c:pt>
                <c:pt idx="2">
                  <c:v>6.6042467814746694E-2</c:v>
                </c:pt>
                <c:pt idx="3">
                  <c:v>0.15097809730814246</c:v>
                </c:pt>
                <c:pt idx="4">
                  <c:v>6.8550409630496571E-3</c:v>
                </c:pt>
                <c:pt idx="5">
                  <c:v>1.0031767262999498E-3</c:v>
                </c:pt>
                <c:pt idx="6">
                  <c:v>3.2101655241598394E-2</c:v>
                </c:pt>
                <c:pt idx="7">
                  <c:v>1.7054004347099146E-2</c:v>
                </c:pt>
                <c:pt idx="8">
                  <c:v>2.0063534525998996E-3</c:v>
                </c:pt>
                <c:pt idx="9">
                  <c:v>3.3439224209998327E-4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'[2]28.09 Gaba-Munyonyo-24h'!$AE$9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'[2]28.09 Gaba-Munyonyo-24h'!$R$10:$R$33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Gaba-Munyonyo-24h'!$AE$10:$AE$33</c:f>
              <c:numCache>
                <c:formatCode>General</c:formatCode>
                <c:ptCount val="24"/>
                <c:pt idx="0">
                  <c:v>209</c:v>
                </c:pt>
                <c:pt idx="1">
                  <c:v>280</c:v>
                </c:pt>
                <c:pt idx="2">
                  <c:v>311</c:v>
                </c:pt>
                <c:pt idx="3">
                  <c:v>333</c:v>
                </c:pt>
                <c:pt idx="4">
                  <c:v>359</c:v>
                </c:pt>
                <c:pt idx="5">
                  <c:v>385</c:v>
                </c:pt>
                <c:pt idx="6">
                  <c:v>362</c:v>
                </c:pt>
                <c:pt idx="7">
                  <c:v>466</c:v>
                </c:pt>
                <c:pt idx="8">
                  <c:v>415</c:v>
                </c:pt>
                <c:pt idx="9">
                  <c:v>322</c:v>
                </c:pt>
                <c:pt idx="10">
                  <c:v>377</c:v>
                </c:pt>
                <c:pt idx="11">
                  <c:v>360</c:v>
                </c:pt>
                <c:pt idx="12">
                  <c:v>300</c:v>
                </c:pt>
                <c:pt idx="13">
                  <c:v>291</c:v>
                </c:pt>
                <c:pt idx="14">
                  <c:v>292</c:v>
                </c:pt>
                <c:pt idx="15">
                  <c:v>257</c:v>
                </c:pt>
                <c:pt idx="16">
                  <c:v>121</c:v>
                </c:pt>
                <c:pt idx="17">
                  <c:v>114</c:v>
                </c:pt>
                <c:pt idx="18">
                  <c:v>112</c:v>
                </c:pt>
                <c:pt idx="19">
                  <c:v>63</c:v>
                </c:pt>
                <c:pt idx="20">
                  <c:v>54</c:v>
                </c:pt>
                <c:pt idx="21">
                  <c:v>64</c:v>
                </c:pt>
                <c:pt idx="22">
                  <c:v>48</c:v>
                </c:pt>
                <c:pt idx="23">
                  <c:v>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D3-4BAE-98EA-E3197255205D}"/>
            </c:ext>
          </c:extLst>
        </c:ser>
        <c:ser>
          <c:idx val="1"/>
          <c:order val="1"/>
          <c:tx>
            <c:strRef>
              <c:f>'[2]28.09 Gaba-Munyonyo-24h'!$AF$9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'[2]28.09 Gaba-Munyonyo-24h'!$R$10:$R$33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Gaba-Munyonyo-24h'!$AF$10:$AF$33</c:f>
              <c:numCache>
                <c:formatCode>General</c:formatCode>
                <c:ptCount val="24"/>
                <c:pt idx="0">
                  <c:v>337</c:v>
                </c:pt>
                <c:pt idx="1">
                  <c:v>417</c:v>
                </c:pt>
                <c:pt idx="2">
                  <c:v>486</c:v>
                </c:pt>
                <c:pt idx="3">
                  <c:v>542</c:v>
                </c:pt>
                <c:pt idx="4">
                  <c:v>579</c:v>
                </c:pt>
                <c:pt idx="5">
                  <c:v>609</c:v>
                </c:pt>
                <c:pt idx="6">
                  <c:v>593</c:v>
                </c:pt>
                <c:pt idx="7">
                  <c:v>752</c:v>
                </c:pt>
                <c:pt idx="8">
                  <c:v>674</c:v>
                </c:pt>
                <c:pt idx="9">
                  <c:v>508</c:v>
                </c:pt>
                <c:pt idx="10">
                  <c:v>559</c:v>
                </c:pt>
                <c:pt idx="11">
                  <c:v>575</c:v>
                </c:pt>
                <c:pt idx="12">
                  <c:v>598</c:v>
                </c:pt>
                <c:pt idx="13">
                  <c:v>554</c:v>
                </c:pt>
                <c:pt idx="14">
                  <c:v>584</c:v>
                </c:pt>
                <c:pt idx="15">
                  <c:v>464</c:v>
                </c:pt>
                <c:pt idx="16">
                  <c:v>254</c:v>
                </c:pt>
                <c:pt idx="17">
                  <c:v>200</c:v>
                </c:pt>
                <c:pt idx="18">
                  <c:v>152</c:v>
                </c:pt>
                <c:pt idx="19">
                  <c:v>101</c:v>
                </c:pt>
                <c:pt idx="20">
                  <c:v>99</c:v>
                </c:pt>
                <c:pt idx="21">
                  <c:v>93</c:v>
                </c:pt>
                <c:pt idx="22">
                  <c:v>97</c:v>
                </c:pt>
                <c:pt idx="23">
                  <c:v>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ED3-4BAE-98EA-E31972552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524056"/>
        <c:axId val="226692496"/>
      </c:lineChart>
      <c:catAx>
        <c:axId val="2245240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692496"/>
        <c:crosses val="autoZero"/>
        <c:auto val="1"/>
        <c:lblAlgn val="ctr"/>
        <c:lblOffset val="100"/>
        <c:noMultiLvlLbl val="0"/>
      </c:catAx>
      <c:valAx>
        <c:axId val="226692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524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550-48D0-9A56-A1E94285C5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550-48D0-9A56-A1E94285C5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550-48D0-9A56-A1E94285C5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550-48D0-9A56-A1E94285C5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550-48D0-9A56-A1E94285C5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550-48D0-9A56-A1E94285C5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550-48D0-9A56-A1E94285C5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550-48D0-9A56-A1E94285C5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550-48D0-9A56-A1E94285C52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550-48D0-9A56-A1E94285C52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550-48D0-9A56-A1E94285C52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550-48D0-9A56-A1E94285C52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550-48D0-9A56-A1E94285C5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Gaba-Munyonyo-24h'!$C$9:$N$9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Gaba-Munyonyo-24h'!$C$107:$N$107</c:f>
              <c:numCache>
                <c:formatCode>General</c:formatCode>
                <c:ptCount val="12"/>
                <c:pt idx="0">
                  <c:v>0.29785528161956304</c:v>
                </c:pt>
                <c:pt idx="1">
                  <c:v>0.13589897775105231</c:v>
                </c:pt>
                <c:pt idx="2">
                  <c:v>3.958709160152335E-2</c:v>
                </c:pt>
                <c:pt idx="3">
                  <c:v>9.0499098015634397E-2</c:v>
                </c:pt>
                <c:pt idx="4">
                  <c:v>4.1090398877530569E-3</c:v>
                </c:pt>
                <c:pt idx="5">
                  <c:v>6.0132291040288638E-4</c:v>
                </c:pt>
                <c:pt idx="6">
                  <c:v>1.9242333132892364E-2</c:v>
                </c:pt>
                <c:pt idx="7">
                  <c:v>1.0222489476849068E-2</c:v>
                </c:pt>
                <c:pt idx="8">
                  <c:v>1.2026458208057728E-3</c:v>
                </c:pt>
                <c:pt idx="9">
                  <c:v>2.0044097013429546E-4</c:v>
                </c:pt>
                <c:pt idx="10">
                  <c:v>0.40058127881338945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550-48D0-9A56-A1E94285C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14-42DA-B8AA-5E5FA18EAB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14-42DA-B8AA-5E5FA18EAB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14-42DA-B8AA-5E5FA18EAB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14-42DA-B8AA-5E5FA18EAB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14-42DA-B8AA-5E5FA18EAB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14-42DA-B8AA-5E5FA18EAB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14-42DA-B8AA-5E5FA18EAB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14-42DA-B8AA-5E5FA18EAB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14-42DA-B8AA-5E5FA18EAB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14-42DA-B8AA-5E5FA18EAB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14-42DA-B8AA-5E5FA18EAB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14-42DA-B8AA-5E5FA18EAB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14-42DA-B8AA-5E5FA18EAB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Gaba-Munyonyo-24h'!$C$9:$N$9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Gaba-Munyonyo-24h'!$C$108:$N$108</c:f>
              <c:numCache>
                <c:formatCode>General</c:formatCode>
                <c:ptCount val="12"/>
                <c:pt idx="0">
                  <c:v>0.49690687176057513</c:v>
                </c:pt>
                <c:pt idx="1">
                  <c:v>0.22671794014378865</c:v>
                </c:pt>
                <c:pt idx="2">
                  <c:v>6.6042467814746694E-2</c:v>
                </c:pt>
                <c:pt idx="3">
                  <c:v>0.15097809730814246</c:v>
                </c:pt>
                <c:pt idx="4">
                  <c:v>6.8550409630496571E-3</c:v>
                </c:pt>
                <c:pt idx="5">
                  <c:v>1.0031767262999498E-3</c:v>
                </c:pt>
                <c:pt idx="6">
                  <c:v>3.2101655241598394E-2</c:v>
                </c:pt>
                <c:pt idx="7">
                  <c:v>1.7054004347099146E-2</c:v>
                </c:pt>
                <c:pt idx="8">
                  <c:v>2.0063534525998996E-3</c:v>
                </c:pt>
                <c:pt idx="9">
                  <c:v>3.3439224209998327E-4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14-42DA-B8AA-5E5FA18EA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Muynyonyo-Gaba-24h'!$AE$9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Muynyonyo-Gaba-24h'!$R$10:$R$33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Muynyonyo-Gaba-24h'!$AE$10:$AE$33</c:f>
              <c:numCache>
                <c:formatCode>0</c:formatCode>
                <c:ptCount val="24"/>
                <c:pt idx="0">
                  <c:v>223</c:v>
                </c:pt>
                <c:pt idx="1">
                  <c:v>322</c:v>
                </c:pt>
                <c:pt idx="2">
                  <c:v>353</c:v>
                </c:pt>
                <c:pt idx="3">
                  <c:v>335</c:v>
                </c:pt>
                <c:pt idx="4">
                  <c:v>367</c:v>
                </c:pt>
                <c:pt idx="5">
                  <c:v>395</c:v>
                </c:pt>
                <c:pt idx="6">
                  <c:v>317</c:v>
                </c:pt>
                <c:pt idx="7">
                  <c:v>386</c:v>
                </c:pt>
                <c:pt idx="8">
                  <c:v>326</c:v>
                </c:pt>
                <c:pt idx="9">
                  <c:v>440</c:v>
                </c:pt>
                <c:pt idx="10">
                  <c:v>292</c:v>
                </c:pt>
                <c:pt idx="11">
                  <c:v>254</c:v>
                </c:pt>
                <c:pt idx="12">
                  <c:v>339</c:v>
                </c:pt>
                <c:pt idx="13">
                  <c:v>310</c:v>
                </c:pt>
                <c:pt idx="14">
                  <c:v>324</c:v>
                </c:pt>
                <c:pt idx="15">
                  <c:v>306</c:v>
                </c:pt>
                <c:pt idx="16">
                  <c:v>323</c:v>
                </c:pt>
                <c:pt idx="17">
                  <c:v>223</c:v>
                </c:pt>
                <c:pt idx="18">
                  <c:v>142</c:v>
                </c:pt>
                <c:pt idx="19">
                  <c:v>100</c:v>
                </c:pt>
                <c:pt idx="20">
                  <c:v>53</c:v>
                </c:pt>
                <c:pt idx="21">
                  <c:v>44</c:v>
                </c:pt>
                <c:pt idx="22">
                  <c:v>42</c:v>
                </c:pt>
                <c:pt idx="23">
                  <c:v>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'28.09 Muynyonyo-Gaba-24h'!$AF$9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Muynyonyo-Gaba-24h'!$R$10:$R$33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Muynyonyo-Gaba-24h'!$AF$10:$AF$33</c:f>
              <c:numCache>
                <c:formatCode>0</c:formatCode>
                <c:ptCount val="24"/>
                <c:pt idx="0">
                  <c:v>383</c:v>
                </c:pt>
                <c:pt idx="1">
                  <c:v>464</c:v>
                </c:pt>
                <c:pt idx="2">
                  <c:v>573</c:v>
                </c:pt>
                <c:pt idx="3">
                  <c:v>500</c:v>
                </c:pt>
                <c:pt idx="4">
                  <c:v>537</c:v>
                </c:pt>
                <c:pt idx="5">
                  <c:v>602</c:v>
                </c:pt>
                <c:pt idx="6">
                  <c:v>497</c:v>
                </c:pt>
                <c:pt idx="7">
                  <c:v>563</c:v>
                </c:pt>
                <c:pt idx="8">
                  <c:v>531</c:v>
                </c:pt>
                <c:pt idx="9">
                  <c:v>624</c:v>
                </c:pt>
                <c:pt idx="10">
                  <c:v>467</c:v>
                </c:pt>
                <c:pt idx="11">
                  <c:v>426</c:v>
                </c:pt>
                <c:pt idx="12">
                  <c:v>633</c:v>
                </c:pt>
                <c:pt idx="13">
                  <c:v>542</c:v>
                </c:pt>
                <c:pt idx="14">
                  <c:v>522</c:v>
                </c:pt>
                <c:pt idx="15">
                  <c:v>474</c:v>
                </c:pt>
                <c:pt idx="16">
                  <c:v>391</c:v>
                </c:pt>
                <c:pt idx="17">
                  <c:v>300</c:v>
                </c:pt>
                <c:pt idx="18">
                  <c:v>181</c:v>
                </c:pt>
                <c:pt idx="19">
                  <c:v>133</c:v>
                </c:pt>
                <c:pt idx="20">
                  <c:v>85</c:v>
                </c:pt>
                <c:pt idx="21">
                  <c:v>67</c:v>
                </c:pt>
                <c:pt idx="22">
                  <c:v>71</c:v>
                </c:pt>
                <c:pt idx="23">
                  <c:v>158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695632"/>
        <c:axId val="226696024"/>
      </c:lineChart>
      <c:catAx>
        <c:axId val="2266956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696024"/>
        <c:crosses val="autoZero"/>
        <c:auto val="1"/>
        <c:lblAlgn val="ctr"/>
        <c:lblOffset val="100"/>
        <c:noMultiLvlLbl val="0"/>
      </c:catAx>
      <c:valAx>
        <c:axId val="22669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69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Muynyonyo-Gaba-24h'!$C$9:$N$9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Muynyonyo-Gaba-24h'!$C$107:$N$107</c:f>
              <c:numCache>
                <c:formatCode>0.0%</c:formatCode>
                <c:ptCount val="12"/>
                <c:pt idx="0">
                  <c:v>0.27447552447552448</c:v>
                </c:pt>
                <c:pt idx="1">
                  <c:v>0.19755244755244755</c:v>
                </c:pt>
                <c:pt idx="2">
                  <c:v>4.8231180584121763E-2</c:v>
                </c:pt>
                <c:pt idx="3">
                  <c:v>9.1526120937885647E-2</c:v>
                </c:pt>
                <c:pt idx="4">
                  <c:v>9.4611271081859322E-3</c:v>
                </c:pt>
                <c:pt idx="5">
                  <c:v>1.0283833813245579E-4</c:v>
                </c:pt>
                <c:pt idx="6">
                  <c:v>2.0053475935828877E-2</c:v>
                </c:pt>
                <c:pt idx="7">
                  <c:v>5.1419169066227888E-3</c:v>
                </c:pt>
                <c:pt idx="8">
                  <c:v>6.1703002879473468E-4</c:v>
                </c:pt>
                <c:pt idx="9">
                  <c:v>2.0567667626491157E-4</c:v>
                </c:pt>
                <c:pt idx="10">
                  <c:v>0.35263266145619088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Muynyonyo-Gaba-24h'!$C$9:$N$9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Muynyonyo-Gaba-24h'!$C$108:$N$108</c:f>
              <c:numCache>
                <c:formatCode>0.00%</c:formatCode>
                <c:ptCount val="12"/>
                <c:pt idx="0">
                  <c:v>0.42398729150119141</c:v>
                </c:pt>
                <c:pt idx="1">
                  <c:v>0.3051628276409849</c:v>
                </c:pt>
                <c:pt idx="2">
                  <c:v>7.4503574265289918E-2</c:v>
                </c:pt>
                <c:pt idx="3">
                  <c:v>0.14138204924543288</c:v>
                </c:pt>
                <c:pt idx="4">
                  <c:v>1.4614773629864972E-2</c:v>
                </c:pt>
                <c:pt idx="5">
                  <c:v>1.5885623510722796E-4</c:v>
                </c:pt>
                <c:pt idx="6">
                  <c:v>3.0976965845909452E-2</c:v>
                </c:pt>
                <c:pt idx="7">
                  <c:v>7.9428117553613977E-3</c:v>
                </c:pt>
                <c:pt idx="8">
                  <c:v>9.5313741064336779E-4</c:v>
                </c:pt>
                <c:pt idx="9">
                  <c:v>3.1771247021445591E-4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'[2]28.09 Munyonyo-Gaba-24h'!$AE$9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'[2]28.09 Munyonyo-Gaba-24h'!$R$10:$R$33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Munyonyo-Gaba-24h'!$AE$10:$AE$33</c:f>
              <c:numCache>
                <c:formatCode>General</c:formatCode>
                <c:ptCount val="24"/>
                <c:pt idx="0">
                  <c:v>223</c:v>
                </c:pt>
                <c:pt idx="1">
                  <c:v>322</c:v>
                </c:pt>
                <c:pt idx="2">
                  <c:v>353</c:v>
                </c:pt>
                <c:pt idx="3">
                  <c:v>335</c:v>
                </c:pt>
                <c:pt idx="4">
                  <c:v>367</c:v>
                </c:pt>
                <c:pt idx="5">
                  <c:v>395</c:v>
                </c:pt>
                <c:pt idx="6">
                  <c:v>317</c:v>
                </c:pt>
                <c:pt idx="7">
                  <c:v>386</c:v>
                </c:pt>
                <c:pt idx="8">
                  <c:v>326</c:v>
                </c:pt>
                <c:pt idx="9">
                  <c:v>440</c:v>
                </c:pt>
                <c:pt idx="10">
                  <c:v>292</c:v>
                </c:pt>
                <c:pt idx="11">
                  <c:v>254</c:v>
                </c:pt>
                <c:pt idx="12">
                  <c:v>339</c:v>
                </c:pt>
                <c:pt idx="13">
                  <c:v>310</c:v>
                </c:pt>
                <c:pt idx="14">
                  <c:v>324</c:v>
                </c:pt>
                <c:pt idx="15">
                  <c:v>306</c:v>
                </c:pt>
                <c:pt idx="16">
                  <c:v>323</c:v>
                </c:pt>
                <c:pt idx="17">
                  <c:v>223</c:v>
                </c:pt>
                <c:pt idx="18">
                  <c:v>142</c:v>
                </c:pt>
                <c:pt idx="19">
                  <c:v>100</c:v>
                </c:pt>
                <c:pt idx="20">
                  <c:v>53</c:v>
                </c:pt>
                <c:pt idx="21">
                  <c:v>44</c:v>
                </c:pt>
                <c:pt idx="22">
                  <c:v>42</c:v>
                </c:pt>
                <c:pt idx="23">
                  <c:v>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6A-4C5C-9595-82C75A2BE2D4}"/>
            </c:ext>
          </c:extLst>
        </c:ser>
        <c:ser>
          <c:idx val="1"/>
          <c:order val="1"/>
          <c:tx>
            <c:strRef>
              <c:f>'[2]28.09 Munyonyo-Gaba-24h'!$AF$9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'[2]28.09 Munyonyo-Gaba-24h'!$R$10:$R$33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Munyonyo-Gaba-24h'!$AF$10:$AF$33</c:f>
              <c:numCache>
                <c:formatCode>General</c:formatCode>
                <c:ptCount val="24"/>
                <c:pt idx="0">
                  <c:v>383</c:v>
                </c:pt>
                <c:pt idx="1">
                  <c:v>464</c:v>
                </c:pt>
                <c:pt idx="2">
                  <c:v>573</c:v>
                </c:pt>
                <c:pt idx="3">
                  <c:v>500</c:v>
                </c:pt>
                <c:pt idx="4">
                  <c:v>537</c:v>
                </c:pt>
                <c:pt idx="5">
                  <c:v>602</c:v>
                </c:pt>
                <c:pt idx="6">
                  <c:v>497</c:v>
                </c:pt>
                <c:pt idx="7">
                  <c:v>563</c:v>
                </c:pt>
                <c:pt idx="8">
                  <c:v>531</c:v>
                </c:pt>
                <c:pt idx="9">
                  <c:v>624</c:v>
                </c:pt>
                <c:pt idx="10">
                  <c:v>467</c:v>
                </c:pt>
                <c:pt idx="11">
                  <c:v>426</c:v>
                </c:pt>
                <c:pt idx="12">
                  <c:v>633</c:v>
                </c:pt>
                <c:pt idx="13">
                  <c:v>542</c:v>
                </c:pt>
                <c:pt idx="14">
                  <c:v>522</c:v>
                </c:pt>
                <c:pt idx="15">
                  <c:v>474</c:v>
                </c:pt>
                <c:pt idx="16">
                  <c:v>391</c:v>
                </c:pt>
                <c:pt idx="17">
                  <c:v>300</c:v>
                </c:pt>
                <c:pt idx="18">
                  <c:v>181</c:v>
                </c:pt>
                <c:pt idx="19">
                  <c:v>133</c:v>
                </c:pt>
                <c:pt idx="20">
                  <c:v>85</c:v>
                </c:pt>
                <c:pt idx="21">
                  <c:v>67</c:v>
                </c:pt>
                <c:pt idx="22">
                  <c:v>71</c:v>
                </c:pt>
                <c:pt idx="23">
                  <c:v>158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6A-4C5C-9595-82C75A2BE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698768"/>
        <c:axId val="226697592"/>
      </c:lineChart>
      <c:catAx>
        <c:axId val="2266987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697592"/>
        <c:crosses val="autoZero"/>
        <c:auto val="1"/>
        <c:lblAlgn val="ctr"/>
        <c:lblOffset val="100"/>
        <c:noMultiLvlLbl val="0"/>
      </c:catAx>
      <c:valAx>
        <c:axId val="226697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69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21F-4228-94A1-63EA61C2FE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21F-4228-94A1-63EA61C2FE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21F-4228-94A1-63EA61C2FE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21F-4228-94A1-63EA61C2FE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21F-4228-94A1-63EA61C2FE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21F-4228-94A1-63EA61C2FE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21F-4228-94A1-63EA61C2FE3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21F-4228-94A1-63EA61C2FE3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21F-4228-94A1-63EA61C2FE3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21F-4228-94A1-63EA61C2FE3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21F-4228-94A1-63EA61C2FE3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21F-4228-94A1-63EA61C2FE3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21F-4228-94A1-63EA61C2FE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Munyonyo-Gaba-24h'!$C$9:$N$9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Munyonyo-Gaba-24h'!$C$107:$N$107</c:f>
              <c:numCache>
                <c:formatCode>General</c:formatCode>
                <c:ptCount val="12"/>
                <c:pt idx="0">
                  <c:v>0.27447552447552448</c:v>
                </c:pt>
                <c:pt idx="1">
                  <c:v>0.19755244755244755</c:v>
                </c:pt>
                <c:pt idx="2">
                  <c:v>4.8231180584121763E-2</c:v>
                </c:pt>
                <c:pt idx="3">
                  <c:v>9.1526120937885647E-2</c:v>
                </c:pt>
                <c:pt idx="4">
                  <c:v>9.4611271081859322E-3</c:v>
                </c:pt>
                <c:pt idx="5">
                  <c:v>1.0283833813245579E-4</c:v>
                </c:pt>
                <c:pt idx="6">
                  <c:v>2.0053475935828877E-2</c:v>
                </c:pt>
                <c:pt idx="7">
                  <c:v>5.1419169066227888E-3</c:v>
                </c:pt>
                <c:pt idx="8">
                  <c:v>6.1703002879473468E-4</c:v>
                </c:pt>
                <c:pt idx="9">
                  <c:v>2.0567667626491157E-4</c:v>
                </c:pt>
                <c:pt idx="10">
                  <c:v>0.35263266145619088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21F-4228-94A1-63EA61C2F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09E-4FB9-918F-B44FC28B35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09E-4FB9-918F-B44FC28B35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09E-4FB9-918F-B44FC28B35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09E-4FB9-918F-B44FC28B35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09E-4FB9-918F-B44FC28B35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09E-4FB9-918F-B44FC28B35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09E-4FB9-918F-B44FC28B35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09E-4FB9-918F-B44FC28B35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09E-4FB9-918F-B44FC28B35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09E-4FB9-918F-B44FC28B35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09E-4FB9-918F-B44FC28B35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09E-4FB9-918F-B44FC28B35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09E-4FB9-918F-B44FC28B35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Munyonyo-Gaba-24h'!$C$9:$N$9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Munyonyo-Gaba-24h'!$C$108:$N$108</c:f>
              <c:numCache>
                <c:formatCode>General</c:formatCode>
                <c:ptCount val="12"/>
                <c:pt idx="0">
                  <c:v>0.42398729150119141</c:v>
                </c:pt>
                <c:pt idx="1">
                  <c:v>0.3051628276409849</c:v>
                </c:pt>
                <c:pt idx="2">
                  <c:v>7.4503574265289918E-2</c:v>
                </c:pt>
                <c:pt idx="3">
                  <c:v>0.14138204924543288</c:v>
                </c:pt>
                <c:pt idx="4">
                  <c:v>1.4614773629864972E-2</c:v>
                </c:pt>
                <c:pt idx="5">
                  <c:v>1.5885623510722796E-4</c:v>
                </c:pt>
                <c:pt idx="6">
                  <c:v>3.0976965845909452E-2</c:v>
                </c:pt>
                <c:pt idx="7">
                  <c:v>7.9428117553613977E-3</c:v>
                </c:pt>
                <c:pt idx="8">
                  <c:v>9.5313741064336779E-4</c:v>
                </c:pt>
                <c:pt idx="9">
                  <c:v>3.1771247021445591E-4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09E-4FB9-918F-B44FC28B3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Gaba-Munyonyo'!$AE$9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Gaba-Munyonyo'!$AE$10:$AE$21</c:f>
              <c:numCache>
                <c:formatCode>0</c:formatCode>
                <c:ptCount val="12"/>
                <c:pt idx="0">
                  <c:v>160</c:v>
                </c:pt>
                <c:pt idx="1">
                  <c:v>176</c:v>
                </c:pt>
                <c:pt idx="2">
                  <c:v>181</c:v>
                </c:pt>
                <c:pt idx="3">
                  <c:v>359</c:v>
                </c:pt>
                <c:pt idx="4">
                  <c:v>362</c:v>
                </c:pt>
                <c:pt idx="5">
                  <c:v>392</c:v>
                </c:pt>
                <c:pt idx="6">
                  <c:v>332</c:v>
                </c:pt>
                <c:pt idx="7">
                  <c:v>367</c:v>
                </c:pt>
                <c:pt idx="8">
                  <c:v>396</c:v>
                </c:pt>
                <c:pt idx="9">
                  <c:v>426</c:v>
                </c:pt>
                <c:pt idx="10">
                  <c:v>397</c:v>
                </c:pt>
                <c:pt idx="11">
                  <c:v>322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'29.09 Gaba-Munyonyo'!$AF$9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Gaba-Munyonyo'!$AF$10:$AF$21</c:f>
              <c:numCache>
                <c:formatCode>0</c:formatCode>
                <c:ptCount val="12"/>
                <c:pt idx="0">
                  <c:v>262</c:v>
                </c:pt>
                <c:pt idx="1">
                  <c:v>285</c:v>
                </c:pt>
                <c:pt idx="2">
                  <c:v>310</c:v>
                </c:pt>
                <c:pt idx="3">
                  <c:v>570</c:v>
                </c:pt>
                <c:pt idx="4">
                  <c:v>618</c:v>
                </c:pt>
                <c:pt idx="5">
                  <c:v>473</c:v>
                </c:pt>
                <c:pt idx="6">
                  <c:v>443</c:v>
                </c:pt>
                <c:pt idx="7">
                  <c:v>582</c:v>
                </c:pt>
                <c:pt idx="8">
                  <c:v>620</c:v>
                </c:pt>
                <c:pt idx="9">
                  <c:v>693</c:v>
                </c:pt>
                <c:pt idx="10">
                  <c:v>648</c:v>
                </c:pt>
                <c:pt idx="11">
                  <c:v>617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699944"/>
        <c:axId val="224522096"/>
      </c:lineChart>
      <c:catAx>
        <c:axId val="226699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522096"/>
        <c:crosses val="autoZero"/>
        <c:auto val="1"/>
        <c:lblAlgn val="ctr"/>
        <c:lblOffset val="100"/>
        <c:noMultiLvlLbl val="0"/>
      </c:catAx>
      <c:valAx>
        <c:axId val="224522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69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Gaba-Munyonyo'!$C$9:$N$9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Gaba-Munyonyo'!$C$59:$N$59</c:f>
              <c:numCache>
                <c:formatCode>0.0%</c:formatCode>
                <c:ptCount val="12"/>
                <c:pt idx="0">
                  <c:v>0.36154223166149324</c:v>
                </c:pt>
                <c:pt idx="1">
                  <c:v>0.11223656265316125</c:v>
                </c:pt>
                <c:pt idx="2">
                  <c:v>3.3327887600065352E-2</c:v>
                </c:pt>
                <c:pt idx="3">
                  <c:v>9.1651690900179703E-2</c:v>
                </c:pt>
                <c:pt idx="4">
                  <c:v>2.2872079725535042E-3</c:v>
                </c:pt>
                <c:pt idx="5">
                  <c:v>0</c:v>
                </c:pt>
                <c:pt idx="6">
                  <c:v>1.4540107825518706E-2</c:v>
                </c:pt>
                <c:pt idx="7">
                  <c:v>1.2416271851004738E-2</c:v>
                </c:pt>
                <c:pt idx="8">
                  <c:v>4.2476719490279367E-3</c:v>
                </c:pt>
                <c:pt idx="9">
                  <c:v>0</c:v>
                </c:pt>
                <c:pt idx="10">
                  <c:v>0.36775036758699559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Gaba-Munyonyo'!$S$9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Gaba-Munyonyo'!$S$10:$S$21</c:f>
              <c:numCache>
                <c:formatCode>0</c:formatCode>
                <c:ptCount val="12"/>
                <c:pt idx="0">
                  <c:v>62</c:v>
                </c:pt>
                <c:pt idx="1">
                  <c:v>77</c:v>
                </c:pt>
                <c:pt idx="2">
                  <c:v>87</c:v>
                </c:pt>
                <c:pt idx="3">
                  <c:v>210</c:v>
                </c:pt>
                <c:pt idx="4">
                  <c:v>179</c:v>
                </c:pt>
                <c:pt idx="5">
                  <c:v>209</c:v>
                </c:pt>
                <c:pt idx="6">
                  <c:v>189</c:v>
                </c:pt>
                <c:pt idx="7">
                  <c:v>212</c:v>
                </c:pt>
                <c:pt idx="8">
                  <c:v>261</c:v>
                </c:pt>
                <c:pt idx="9">
                  <c:v>289</c:v>
                </c:pt>
                <c:pt idx="10">
                  <c:v>236</c:v>
                </c:pt>
                <c:pt idx="11">
                  <c:v>202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'29.09 Gaba-Munyonyo'!$T$9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Gaba-Munyonyo'!$T$10:$T$21</c:f>
              <c:numCache>
                <c:formatCode>0</c:formatCode>
                <c:ptCount val="12"/>
                <c:pt idx="0">
                  <c:v>24</c:v>
                </c:pt>
                <c:pt idx="1">
                  <c:v>36</c:v>
                </c:pt>
                <c:pt idx="2">
                  <c:v>35</c:v>
                </c:pt>
                <c:pt idx="3">
                  <c:v>73</c:v>
                </c:pt>
                <c:pt idx="4">
                  <c:v>95</c:v>
                </c:pt>
                <c:pt idx="5">
                  <c:v>79</c:v>
                </c:pt>
                <c:pt idx="6">
                  <c:v>63</c:v>
                </c:pt>
                <c:pt idx="7">
                  <c:v>69</c:v>
                </c:pt>
                <c:pt idx="8">
                  <c:v>60</c:v>
                </c:pt>
                <c:pt idx="9">
                  <c:v>48</c:v>
                </c:pt>
                <c:pt idx="10">
                  <c:v>65</c:v>
                </c:pt>
                <c:pt idx="11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'29.09 Gaba-Munyonyo'!$U$9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Gaba-Munyonyo'!$U$10:$U$21</c:f>
              <c:numCache>
                <c:formatCode>0</c:formatCode>
                <c:ptCount val="12"/>
                <c:pt idx="0">
                  <c:v>7</c:v>
                </c:pt>
                <c:pt idx="1">
                  <c:v>16</c:v>
                </c:pt>
                <c:pt idx="2">
                  <c:v>11</c:v>
                </c:pt>
                <c:pt idx="3">
                  <c:v>22</c:v>
                </c:pt>
                <c:pt idx="4">
                  <c:v>17</c:v>
                </c:pt>
                <c:pt idx="5">
                  <c:v>25</c:v>
                </c:pt>
                <c:pt idx="6">
                  <c:v>19</c:v>
                </c:pt>
                <c:pt idx="7">
                  <c:v>17</c:v>
                </c:pt>
                <c:pt idx="8">
                  <c:v>13</c:v>
                </c:pt>
                <c:pt idx="9">
                  <c:v>16</c:v>
                </c:pt>
                <c:pt idx="10">
                  <c:v>26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'29.09 Gaba-Munyonyo'!$V$9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Gaba-Munyonyo'!$V$10:$V$21</c:f>
              <c:numCache>
                <c:formatCode>0</c:formatCode>
                <c:ptCount val="12"/>
                <c:pt idx="0">
                  <c:v>49</c:v>
                </c:pt>
                <c:pt idx="1">
                  <c:v>34</c:v>
                </c:pt>
                <c:pt idx="2">
                  <c:v>33</c:v>
                </c:pt>
                <c:pt idx="3">
                  <c:v>35</c:v>
                </c:pt>
                <c:pt idx="4">
                  <c:v>53</c:v>
                </c:pt>
                <c:pt idx="5">
                  <c:v>59</c:v>
                </c:pt>
                <c:pt idx="6">
                  <c:v>46</c:v>
                </c:pt>
                <c:pt idx="7">
                  <c:v>45</c:v>
                </c:pt>
                <c:pt idx="8">
                  <c:v>46</c:v>
                </c:pt>
                <c:pt idx="9">
                  <c:v>53</c:v>
                </c:pt>
                <c:pt idx="10">
                  <c:v>53</c:v>
                </c:pt>
                <c:pt idx="1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'29.09 Gaba-Munyonyo'!$W$9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Gaba-Munyonyo'!$W$10:$W$21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'29.09 Gaba-Munyonyo'!$X$9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Gaba-Munyonyo'!$X$10:$X$21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'29.09 Gaba-Munyonyo'!$Y$9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Gaba-Munyonyo'!$Y$10:$Y$21</c:f>
              <c:numCache>
                <c:formatCode>0</c:formatCode>
                <c:ptCount val="12"/>
                <c:pt idx="0">
                  <c:v>9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4</c:v>
                </c:pt>
                <c:pt idx="5">
                  <c:v>12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9</c:v>
                </c:pt>
                <c:pt idx="10">
                  <c:v>8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'29.09 Gaba-Munyonyo'!$Z$9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Gaba-Munyonyo'!$Z$10:$Z$21</c:f>
              <c:numCache>
                <c:formatCode>0</c:formatCode>
                <c:ptCount val="12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4</c:v>
                </c:pt>
                <c:pt idx="6">
                  <c:v>3</c:v>
                </c:pt>
                <c:pt idx="7">
                  <c:v>10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'29.09 Gaba-Munyonyo'!$AA$9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Gaba-Munyonyo'!$AA$10:$AA$21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'29.09 Gaba-Munyonyo'!$AB$9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Gaba-Munyonyo'!$AB$10:$AB$21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'29.09 Gaba-Munyonyo'!$AC$9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Gaba-Munyonyo'!$AC$10:$AC$21</c:f>
              <c:numCache>
                <c:formatCode>0</c:formatCode>
                <c:ptCount val="12"/>
                <c:pt idx="0">
                  <c:v>102</c:v>
                </c:pt>
                <c:pt idx="1">
                  <c:v>109</c:v>
                </c:pt>
                <c:pt idx="2">
                  <c:v>129</c:v>
                </c:pt>
                <c:pt idx="3">
                  <c:v>211</c:v>
                </c:pt>
                <c:pt idx="4">
                  <c:v>256</c:v>
                </c:pt>
                <c:pt idx="5">
                  <c:v>81</c:v>
                </c:pt>
                <c:pt idx="6">
                  <c:v>111</c:v>
                </c:pt>
                <c:pt idx="7">
                  <c:v>215</c:v>
                </c:pt>
                <c:pt idx="8">
                  <c:v>224</c:v>
                </c:pt>
                <c:pt idx="9">
                  <c:v>267</c:v>
                </c:pt>
                <c:pt idx="10">
                  <c:v>251</c:v>
                </c:pt>
                <c:pt idx="11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'29.09 Gaba-Munyonyo'!$AD$9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Gaba-Munyonyo'!$AD$10:$AD$21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803760"/>
        <c:axId val="227805720"/>
      </c:lineChart>
      <c:catAx>
        <c:axId val="22780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805720"/>
        <c:crosses val="autoZero"/>
        <c:auto val="1"/>
        <c:lblAlgn val="ctr"/>
        <c:lblOffset val="100"/>
        <c:noMultiLvlLbl val="0"/>
      </c:catAx>
      <c:valAx>
        <c:axId val="227805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80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Gaba-Munyonyo'!$C$9:$N$9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Gaba-Munyonyo'!$C$60:$N$60</c:f>
              <c:numCache>
                <c:formatCode>0.00%</c:formatCode>
                <c:ptCount val="12"/>
                <c:pt idx="0">
                  <c:v>0.57183462532299745</c:v>
                </c:pt>
                <c:pt idx="1">
                  <c:v>0.17751937984496124</c:v>
                </c:pt>
                <c:pt idx="2">
                  <c:v>5.2713178294573643E-2</c:v>
                </c:pt>
                <c:pt idx="3">
                  <c:v>0.14496124031007751</c:v>
                </c:pt>
                <c:pt idx="4">
                  <c:v>3.6175710594315244E-3</c:v>
                </c:pt>
                <c:pt idx="5">
                  <c:v>0</c:v>
                </c:pt>
                <c:pt idx="6">
                  <c:v>2.2997416020671835E-2</c:v>
                </c:pt>
                <c:pt idx="7">
                  <c:v>1.9638242894056846E-2</c:v>
                </c:pt>
                <c:pt idx="8">
                  <c:v>6.7183462532299744E-3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'[2]29.09 Gaba-Munyonyo'!$AE$9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'[2]29.09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Gaba-Munyonyo'!$AE$10:$AE$21</c:f>
              <c:numCache>
                <c:formatCode>General</c:formatCode>
                <c:ptCount val="12"/>
                <c:pt idx="0">
                  <c:v>160</c:v>
                </c:pt>
                <c:pt idx="1">
                  <c:v>176</c:v>
                </c:pt>
                <c:pt idx="2">
                  <c:v>181</c:v>
                </c:pt>
                <c:pt idx="3">
                  <c:v>359</c:v>
                </c:pt>
                <c:pt idx="4">
                  <c:v>362</c:v>
                </c:pt>
                <c:pt idx="5">
                  <c:v>392</c:v>
                </c:pt>
                <c:pt idx="6">
                  <c:v>332</c:v>
                </c:pt>
                <c:pt idx="7">
                  <c:v>367</c:v>
                </c:pt>
                <c:pt idx="8">
                  <c:v>396</c:v>
                </c:pt>
                <c:pt idx="9">
                  <c:v>426</c:v>
                </c:pt>
                <c:pt idx="10">
                  <c:v>397</c:v>
                </c:pt>
                <c:pt idx="11">
                  <c:v>322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BA-4CCD-B629-2E2CA7A953B4}"/>
            </c:ext>
          </c:extLst>
        </c:ser>
        <c:ser>
          <c:idx val="1"/>
          <c:order val="1"/>
          <c:tx>
            <c:strRef>
              <c:f>'[2]29.09 Gaba-Munyonyo'!$AF$9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'[2]29.09 Gaba-Munyonyo'!$R$10:$R$21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Gaba-Munyonyo'!$AF$10:$AF$21</c:f>
              <c:numCache>
                <c:formatCode>General</c:formatCode>
                <c:ptCount val="12"/>
                <c:pt idx="0">
                  <c:v>262</c:v>
                </c:pt>
                <c:pt idx="1">
                  <c:v>285</c:v>
                </c:pt>
                <c:pt idx="2">
                  <c:v>310</c:v>
                </c:pt>
                <c:pt idx="3">
                  <c:v>570</c:v>
                </c:pt>
                <c:pt idx="4">
                  <c:v>618</c:v>
                </c:pt>
                <c:pt idx="5">
                  <c:v>473</c:v>
                </c:pt>
                <c:pt idx="6">
                  <c:v>443</c:v>
                </c:pt>
                <c:pt idx="7">
                  <c:v>582</c:v>
                </c:pt>
                <c:pt idx="8">
                  <c:v>620</c:v>
                </c:pt>
                <c:pt idx="9">
                  <c:v>693</c:v>
                </c:pt>
                <c:pt idx="10">
                  <c:v>648</c:v>
                </c:pt>
                <c:pt idx="11">
                  <c:v>617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9BA-4CCD-B629-2E2CA7A95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799448"/>
        <c:axId val="227806504"/>
      </c:lineChart>
      <c:catAx>
        <c:axId val="2277994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806504"/>
        <c:crosses val="autoZero"/>
        <c:auto val="1"/>
        <c:lblAlgn val="ctr"/>
        <c:lblOffset val="100"/>
        <c:noMultiLvlLbl val="0"/>
      </c:catAx>
      <c:valAx>
        <c:axId val="227806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799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1C5-40C1-88C5-112A52D0B5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1C5-40C1-88C5-112A52D0B5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1C5-40C1-88C5-112A52D0B5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1C5-40C1-88C5-112A52D0B5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1C5-40C1-88C5-112A52D0B5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1C5-40C1-88C5-112A52D0B5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1C5-40C1-88C5-112A52D0B5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1C5-40C1-88C5-112A52D0B5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1C5-40C1-88C5-112A52D0B5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1C5-40C1-88C5-112A52D0B5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1C5-40C1-88C5-112A52D0B5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1C5-40C1-88C5-112A52D0B5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1C5-40C1-88C5-112A52D0B5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Gaba-Munyonyo'!$C$9:$N$9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Gaba-Munyonyo'!$C$59:$N$59</c:f>
              <c:numCache>
                <c:formatCode>General</c:formatCode>
                <c:ptCount val="12"/>
                <c:pt idx="0">
                  <c:v>0.36154223166149324</c:v>
                </c:pt>
                <c:pt idx="1">
                  <c:v>0.11223656265316125</c:v>
                </c:pt>
                <c:pt idx="2">
                  <c:v>3.3327887600065352E-2</c:v>
                </c:pt>
                <c:pt idx="3">
                  <c:v>9.1651690900179703E-2</c:v>
                </c:pt>
                <c:pt idx="4">
                  <c:v>2.2872079725535042E-3</c:v>
                </c:pt>
                <c:pt idx="5">
                  <c:v>0</c:v>
                </c:pt>
                <c:pt idx="6">
                  <c:v>1.4540107825518706E-2</c:v>
                </c:pt>
                <c:pt idx="7">
                  <c:v>1.2416271851004738E-2</c:v>
                </c:pt>
                <c:pt idx="8">
                  <c:v>4.2476719490279367E-3</c:v>
                </c:pt>
                <c:pt idx="9">
                  <c:v>0</c:v>
                </c:pt>
                <c:pt idx="10">
                  <c:v>0.36775036758699559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1C5-40C1-88C5-112A52D0B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B10-4D32-9305-692E3E6B68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B10-4D32-9305-692E3E6B68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B10-4D32-9305-692E3E6B68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B10-4D32-9305-692E3E6B68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B10-4D32-9305-692E3E6B68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B10-4D32-9305-692E3E6B68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B10-4D32-9305-692E3E6B68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B10-4D32-9305-692E3E6B68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B10-4D32-9305-692E3E6B68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B10-4D32-9305-692E3E6B68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B10-4D32-9305-692E3E6B68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B10-4D32-9305-692E3E6B68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B10-4D32-9305-692E3E6B68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Gaba-Munyonyo'!$C$9:$N$9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Gaba-Munyonyo'!$C$60:$N$60</c:f>
              <c:numCache>
                <c:formatCode>General</c:formatCode>
                <c:ptCount val="12"/>
                <c:pt idx="0">
                  <c:v>0.57183462532299745</c:v>
                </c:pt>
                <c:pt idx="1">
                  <c:v>0.17751937984496124</c:v>
                </c:pt>
                <c:pt idx="2">
                  <c:v>5.2713178294573643E-2</c:v>
                </c:pt>
                <c:pt idx="3">
                  <c:v>0.14496124031007751</c:v>
                </c:pt>
                <c:pt idx="4">
                  <c:v>3.6175710594315244E-3</c:v>
                </c:pt>
                <c:pt idx="5">
                  <c:v>0</c:v>
                </c:pt>
                <c:pt idx="6">
                  <c:v>2.2997416020671835E-2</c:v>
                </c:pt>
                <c:pt idx="7">
                  <c:v>1.9638242894056846E-2</c:v>
                </c:pt>
                <c:pt idx="8">
                  <c:v>6.7183462532299744E-3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B10-4D32-9305-692E3E6B6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Munyonyo-Gaba'!$AE$9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Munyonyo-Gaba'!$AE$10:$AE$21</c:f>
              <c:numCache>
                <c:formatCode>0</c:formatCode>
                <c:ptCount val="12"/>
                <c:pt idx="0">
                  <c:v>123</c:v>
                </c:pt>
                <c:pt idx="1">
                  <c:v>160</c:v>
                </c:pt>
                <c:pt idx="2">
                  <c:v>199</c:v>
                </c:pt>
                <c:pt idx="3">
                  <c:v>164</c:v>
                </c:pt>
                <c:pt idx="4">
                  <c:v>227</c:v>
                </c:pt>
                <c:pt idx="5">
                  <c:v>185</c:v>
                </c:pt>
                <c:pt idx="6">
                  <c:v>167</c:v>
                </c:pt>
                <c:pt idx="7">
                  <c:v>221</c:v>
                </c:pt>
                <c:pt idx="8">
                  <c:v>284</c:v>
                </c:pt>
                <c:pt idx="9">
                  <c:v>248</c:v>
                </c:pt>
                <c:pt idx="10">
                  <c:v>247</c:v>
                </c:pt>
                <c:pt idx="11">
                  <c:v>334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'29.09 Munyonyo-Gaba'!$AF$9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Munyonyo-Gaba'!$AF$10:$AF$21</c:f>
              <c:numCache>
                <c:formatCode>0</c:formatCode>
                <c:ptCount val="12"/>
                <c:pt idx="0">
                  <c:v>193</c:v>
                </c:pt>
                <c:pt idx="1">
                  <c:v>235</c:v>
                </c:pt>
                <c:pt idx="2">
                  <c:v>285</c:v>
                </c:pt>
                <c:pt idx="3">
                  <c:v>270</c:v>
                </c:pt>
                <c:pt idx="4">
                  <c:v>414</c:v>
                </c:pt>
                <c:pt idx="5">
                  <c:v>288</c:v>
                </c:pt>
                <c:pt idx="6">
                  <c:v>319</c:v>
                </c:pt>
                <c:pt idx="7">
                  <c:v>332</c:v>
                </c:pt>
                <c:pt idx="8">
                  <c:v>417</c:v>
                </c:pt>
                <c:pt idx="9">
                  <c:v>468</c:v>
                </c:pt>
                <c:pt idx="10">
                  <c:v>431</c:v>
                </c:pt>
                <c:pt idx="11">
                  <c:v>492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802192"/>
        <c:axId val="227799840"/>
      </c:lineChart>
      <c:catAx>
        <c:axId val="2278021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799840"/>
        <c:crosses val="autoZero"/>
        <c:auto val="1"/>
        <c:lblAlgn val="ctr"/>
        <c:lblOffset val="100"/>
        <c:noMultiLvlLbl val="0"/>
      </c:catAx>
      <c:valAx>
        <c:axId val="227799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80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Munyonyo-Gaba'!$C$9:$N$9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Munyonyo-Gaba'!$C$59:$N$59</c:f>
              <c:numCache>
                <c:formatCode>0.0%</c:formatCode>
                <c:ptCount val="12"/>
                <c:pt idx="0">
                  <c:v>0.19835907335907335</c:v>
                </c:pt>
                <c:pt idx="1">
                  <c:v>0.236003861003861</c:v>
                </c:pt>
                <c:pt idx="2">
                  <c:v>3.7886100386100387E-2</c:v>
                </c:pt>
                <c:pt idx="3">
                  <c:v>0.10086872586872588</c:v>
                </c:pt>
                <c:pt idx="4">
                  <c:v>3.3783783783783786E-3</c:v>
                </c:pt>
                <c:pt idx="5">
                  <c:v>1.2065637065637065E-3</c:v>
                </c:pt>
                <c:pt idx="6">
                  <c:v>2.5820463320463321E-2</c:v>
                </c:pt>
                <c:pt idx="7">
                  <c:v>9.6525096525096523E-3</c:v>
                </c:pt>
                <c:pt idx="8">
                  <c:v>3.8610038610038611E-3</c:v>
                </c:pt>
                <c:pt idx="9">
                  <c:v>4.8262548262548264E-4</c:v>
                </c:pt>
                <c:pt idx="10">
                  <c:v>0.38248069498069498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Munyonyo-Gaba'!$S$9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Munyonyo-Gaba'!$S$10:$S$21</c:f>
              <c:numCache>
                <c:formatCode>0</c:formatCode>
                <c:ptCount val="12"/>
                <c:pt idx="0">
                  <c:v>38</c:v>
                </c:pt>
                <c:pt idx="1">
                  <c:v>59</c:v>
                </c:pt>
                <c:pt idx="2">
                  <c:v>45</c:v>
                </c:pt>
                <c:pt idx="3">
                  <c:v>47</c:v>
                </c:pt>
                <c:pt idx="4">
                  <c:v>74</c:v>
                </c:pt>
                <c:pt idx="5">
                  <c:v>61</c:v>
                </c:pt>
                <c:pt idx="6">
                  <c:v>54</c:v>
                </c:pt>
                <c:pt idx="7">
                  <c:v>71</c:v>
                </c:pt>
                <c:pt idx="8">
                  <c:v>102</c:v>
                </c:pt>
                <c:pt idx="9">
                  <c:v>100</c:v>
                </c:pt>
                <c:pt idx="10">
                  <c:v>87</c:v>
                </c:pt>
                <c:pt idx="11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'29.09 Munyonyo-Gaba'!$T$9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Munyonyo-Gaba'!$T$10:$T$21</c:f>
              <c:numCache>
                <c:formatCode>0</c:formatCode>
                <c:ptCount val="12"/>
                <c:pt idx="0">
                  <c:v>38</c:v>
                </c:pt>
                <c:pt idx="1">
                  <c:v>70</c:v>
                </c:pt>
                <c:pt idx="2">
                  <c:v>67</c:v>
                </c:pt>
                <c:pt idx="3">
                  <c:v>73</c:v>
                </c:pt>
                <c:pt idx="4">
                  <c:v>71</c:v>
                </c:pt>
                <c:pt idx="5">
                  <c:v>60</c:v>
                </c:pt>
                <c:pt idx="6">
                  <c:v>65</c:v>
                </c:pt>
                <c:pt idx="7">
                  <c:v>94</c:v>
                </c:pt>
                <c:pt idx="8">
                  <c:v>118</c:v>
                </c:pt>
                <c:pt idx="9">
                  <c:v>97</c:v>
                </c:pt>
                <c:pt idx="10">
                  <c:v>103</c:v>
                </c:pt>
                <c:pt idx="11">
                  <c:v>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'29.09 Munyonyo-Gaba'!$U$9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Munyonyo-Gaba'!$U$10:$U$21</c:f>
              <c:numCache>
                <c:formatCode>0</c:formatCode>
                <c:ptCount val="12"/>
                <c:pt idx="0">
                  <c:v>12</c:v>
                </c:pt>
                <c:pt idx="1">
                  <c:v>7</c:v>
                </c:pt>
                <c:pt idx="2">
                  <c:v>14</c:v>
                </c:pt>
                <c:pt idx="3">
                  <c:v>5</c:v>
                </c:pt>
                <c:pt idx="4">
                  <c:v>20</c:v>
                </c:pt>
                <c:pt idx="5">
                  <c:v>13</c:v>
                </c:pt>
                <c:pt idx="6">
                  <c:v>15</c:v>
                </c:pt>
                <c:pt idx="7">
                  <c:v>8</c:v>
                </c:pt>
                <c:pt idx="8">
                  <c:v>9</c:v>
                </c:pt>
                <c:pt idx="9">
                  <c:v>16</c:v>
                </c:pt>
                <c:pt idx="10">
                  <c:v>14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'29.09 Munyonyo-Gaba'!$V$9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Munyonyo-Gaba'!$V$10:$V$21</c:f>
              <c:numCache>
                <c:formatCode>0</c:formatCode>
                <c:ptCount val="12"/>
                <c:pt idx="0">
                  <c:v>22</c:v>
                </c:pt>
                <c:pt idx="1">
                  <c:v>12</c:v>
                </c:pt>
                <c:pt idx="2">
                  <c:v>57</c:v>
                </c:pt>
                <c:pt idx="3">
                  <c:v>29</c:v>
                </c:pt>
                <c:pt idx="4">
                  <c:v>49</c:v>
                </c:pt>
                <c:pt idx="5">
                  <c:v>38</c:v>
                </c:pt>
                <c:pt idx="6">
                  <c:v>21</c:v>
                </c:pt>
                <c:pt idx="7">
                  <c:v>33</c:v>
                </c:pt>
                <c:pt idx="8">
                  <c:v>35</c:v>
                </c:pt>
                <c:pt idx="9">
                  <c:v>14</c:v>
                </c:pt>
                <c:pt idx="10">
                  <c:v>24</c:v>
                </c:pt>
                <c:pt idx="11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'29.09 Munyonyo-Gaba'!$W$9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Munyonyo-Gaba'!$W$10:$W$21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'29.09 Munyonyo-Gaba'!$X$9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Munyonyo-Gaba'!$X$10:$X$21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'29.09 Munyonyo-Gaba'!$Y$9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Munyonyo-Gaba'!$Y$10:$Y$21</c:f>
              <c:numCache>
                <c:formatCode>0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11</c:v>
                </c:pt>
                <c:pt idx="3">
                  <c:v>4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12</c:v>
                </c:pt>
                <c:pt idx="10">
                  <c:v>10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'29.09 Munyonyo-Gaba'!$Z$9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Munyonyo-Gaba'!$Z$10:$Z$21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9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'29.09 Munyonyo-Gaba'!$AA$9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Munyonyo-Gaba'!$AA$10:$AA$21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'29.09 Munyonyo-Gaba'!$AB$9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Munyonyo-Gaba'!$AB$10:$AB$21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'29.09 Munyonyo-Gaba'!$AC$9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Munyonyo-Gaba'!$AC$10:$AC$21</c:f>
              <c:numCache>
                <c:formatCode>0</c:formatCode>
                <c:ptCount val="12"/>
                <c:pt idx="0">
                  <c:v>70</c:v>
                </c:pt>
                <c:pt idx="1">
                  <c:v>75</c:v>
                </c:pt>
                <c:pt idx="2">
                  <c:v>86</c:v>
                </c:pt>
                <c:pt idx="3">
                  <c:v>106</c:v>
                </c:pt>
                <c:pt idx="4">
                  <c:v>187</c:v>
                </c:pt>
                <c:pt idx="5">
                  <c:v>103</c:v>
                </c:pt>
                <c:pt idx="6">
                  <c:v>152</c:v>
                </c:pt>
                <c:pt idx="7">
                  <c:v>111</c:v>
                </c:pt>
                <c:pt idx="8">
                  <c:v>133</c:v>
                </c:pt>
                <c:pt idx="9">
                  <c:v>220</c:v>
                </c:pt>
                <c:pt idx="10">
                  <c:v>184</c:v>
                </c:pt>
                <c:pt idx="11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'29.09 Munyonyo-Gaba'!$AD$9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Munyonyo-Gaba'!$AD$10:$AD$21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802584"/>
        <c:axId val="227804936"/>
      </c:lineChart>
      <c:catAx>
        <c:axId val="227802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804936"/>
        <c:crosses val="autoZero"/>
        <c:auto val="1"/>
        <c:lblAlgn val="ctr"/>
        <c:lblOffset val="100"/>
        <c:noMultiLvlLbl val="0"/>
      </c:catAx>
      <c:valAx>
        <c:axId val="22780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780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Munyonyo-Gaba'!$C$9:$N$9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Munyonyo-Gaba'!$C$60:$N$60</c:f>
              <c:numCache>
                <c:formatCode>0.00%</c:formatCode>
                <c:ptCount val="12"/>
                <c:pt idx="0">
                  <c:v>0.3212192262602579</c:v>
                </c:pt>
                <c:pt idx="1">
                  <c:v>0.3821805392731536</c:v>
                </c:pt>
                <c:pt idx="2">
                  <c:v>6.1352090660414221E-2</c:v>
                </c:pt>
                <c:pt idx="3">
                  <c:v>0.16334505666275889</c:v>
                </c:pt>
                <c:pt idx="4">
                  <c:v>5.4708870652598668E-3</c:v>
                </c:pt>
                <c:pt idx="5">
                  <c:v>1.9538882375928096E-3</c:v>
                </c:pt>
                <c:pt idx="6">
                  <c:v>4.1813208284486127E-2</c:v>
                </c:pt>
                <c:pt idx="7">
                  <c:v>1.5631105900742476E-2</c:v>
                </c:pt>
                <c:pt idx="8">
                  <c:v>6.2524423602969914E-3</c:v>
                </c:pt>
                <c:pt idx="9">
                  <c:v>7.8155529503712393E-4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'[2]29.09 Munyonyo-Gaba'!$AE$9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'[2]29.09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Munyonyo-Gaba'!$AE$10:$AE$21</c:f>
              <c:numCache>
                <c:formatCode>General</c:formatCode>
                <c:ptCount val="12"/>
                <c:pt idx="0">
                  <c:v>123</c:v>
                </c:pt>
                <c:pt idx="1">
                  <c:v>160</c:v>
                </c:pt>
                <c:pt idx="2">
                  <c:v>199</c:v>
                </c:pt>
                <c:pt idx="3">
                  <c:v>164</c:v>
                </c:pt>
                <c:pt idx="4">
                  <c:v>227</c:v>
                </c:pt>
                <c:pt idx="5">
                  <c:v>185</c:v>
                </c:pt>
                <c:pt idx="6">
                  <c:v>167</c:v>
                </c:pt>
                <c:pt idx="7">
                  <c:v>221</c:v>
                </c:pt>
                <c:pt idx="8">
                  <c:v>284</c:v>
                </c:pt>
                <c:pt idx="9">
                  <c:v>248</c:v>
                </c:pt>
                <c:pt idx="10">
                  <c:v>247</c:v>
                </c:pt>
                <c:pt idx="11">
                  <c:v>334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55-4ABC-92DD-EB4AB64DD51D}"/>
            </c:ext>
          </c:extLst>
        </c:ser>
        <c:ser>
          <c:idx val="1"/>
          <c:order val="1"/>
          <c:tx>
            <c:strRef>
              <c:f>'[2]29.09 Munyonyo-Gaba'!$AF$9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'[2]29.09 Munyonyo-Gaba'!$R$10:$R$21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Munyonyo-Gaba'!$AF$10:$AF$21</c:f>
              <c:numCache>
                <c:formatCode>General</c:formatCode>
                <c:ptCount val="12"/>
                <c:pt idx="0">
                  <c:v>193</c:v>
                </c:pt>
                <c:pt idx="1">
                  <c:v>235</c:v>
                </c:pt>
                <c:pt idx="2">
                  <c:v>285</c:v>
                </c:pt>
                <c:pt idx="3">
                  <c:v>270</c:v>
                </c:pt>
                <c:pt idx="4">
                  <c:v>414</c:v>
                </c:pt>
                <c:pt idx="5">
                  <c:v>288</c:v>
                </c:pt>
                <c:pt idx="6">
                  <c:v>319</c:v>
                </c:pt>
                <c:pt idx="7">
                  <c:v>332</c:v>
                </c:pt>
                <c:pt idx="8">
                  <c:v>417</c:v>
                </c:pt>
                <c:pt idx="9">
                  <c:v>468</c:v>
                </c:pt>
                <c:pt idx="10">
                  <c:v>431</c:v>
                </c:pt>
                <c:pt idx="11">
                  <c:v>492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55-4ABC-92DD-EB4AB64DD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494384"/>
        <c:axId val="226492816"/>
      </c:lineChart>
      <c:catAx>
        <c:axId val="2264943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492816"/>
        <c:crosses val="autoZero"/>
        <c:auto val="1"/>
        <c:lblAlgn val="ctr"/>
        <c:lblOffset val="100"/>
        <c:noMultiLvlLbl val="0"/>
      </c:catAx>
      <c:valAx>
        <c:axId val="2264928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49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292-493C-BA92-952E98C992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292-493C-BA92-952E98C992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292-493C-BA92-952E98C992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292-493C-BA92-952E98C992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292-493C-BA92-952E98C992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292-493C-BA92-952E98C9926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292-493C-BA92-952E98C9926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292-493C-BA92-952E98C9926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292-493C-BA92-952E98C9926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292-493C-BA92-952E98C9926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292-493C-BA92-952E98C9926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292-493C-BA92-952E98C9926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292-493C-BA92-952E98C992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Munyonyo-Gaba'!$C$9:$N$9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Munyonyo-Gaba'!$C$59:$N$59</c:f>
              <c:numCache>
                <c:formatCode>General</c:formatCode>
                <c:ptCount val="12"/>
                <c:pt idx="0">
                  <c:v>0.19835907335907335</c:v>
                </c:pt>
                <c:pt idx="1">
                  <c:v>0.236003861003861</c:v>
                </c:pt>
                <c:pt idx="2">
                  <c:v>3.7886100386100387E-2</c:v>
                </c:pt>
                <c:pt idx="3">
                  <c:v>0.10086872586872588</c:v>
                </c:pt>
                <c:pt idx="4">
                  <c:v>3.3783783783783786E-3</c:v>
                </c:pt>
                <c:pt idx="5">
                  <c:v>1.2065637065637065E-3</c:v>
                </c:pt>
                <c:pt idx="6">
                  <c:v>2.5820463320463321E-2</c:v>
                </c:pt>
                <c:pt idx="7">
                  <c:v>9.6525096525096523E-3</c:v>
                </c:pt>
                <c:pt idx="8">
                  <c:v>3.8610038610038611E-3</c:v>
                </c:pt>
                <c:pt idx="9">
                  <c:v>4.8262548262548264E-4</c:v>
                </c:pt>
                <c:pt idx="10">
                  <c:v>0.38248069498069498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292-493C-BA92-952E98C99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CAF-4C3F-A01E-BFBB815B96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CAF-4C3F-A01E-BFBB815B96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CAF-4C3F-A01E-BFBB815B96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CAF-4C3F-A01E-BFBB815B96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CAF-4C3F-A01E-BFBB815B96D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CAF-4C3F-A01E-BFBB815B96D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CAF-4C3F-A01E-BFBB815B96D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CAF-4C3F-A01E-BFBB815B96D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CAF-4C3F-A01E-BFBB815B96D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CAF-4C3F-A01E-BFBB815B96D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CAF-4C3F-A01E-BFBB815B96D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CAF-4C3F-A01E-BFBB815B96D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CAF-4C3F-A01E-BFBB815B96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Munyonyo-Gaba'!$C$9:$N$9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Munyonyo-Gaba'!$C$60:$N$60</c:f>
              <c:numCache>
                <c:formatCode>General</c:formatCode>
                <c:ptCount val="12"/>
                <c:pt idx="0">
                  <c:v>0.3212192262602579</c:v>
                </c:pt>
                <c:pt idx="1">
                  <c:v>0.3821805392731536</c:v>
                </c:pt>
                <c:pt idx="2">
                  <c:v>6.1352090660414221E-2</c:v>
                </c:pt>
                <c:pt idx="3">
                  <c:v>0.16334505666275889</c:v>
                </c:pt>
                <c:pt idx="4">
                  <c:v>5.4708870652598668E-3</c:v>
                </c:pt>
                <c:pt idx="5">
                  <c:v>1.9538882375928096E-3</c:v>
                </c:pt>
                <c:pt idx="6">
                  <c:v>4.1813208284486127E-2</c:v>
                </c:pt>
                <c:pt idx="7">
                  <c:v>1.5631105900742476E-2</c:v>
                </c:pt>
                <c:pt idx="8">
                  <c:v>6.2524423602969914E-3</c:v>
                </c:pt>
                <c:pt idx="9">
                  <c:v>7.8155529503712393E-4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CAF-4C3F-A01E-BFBB815B9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Gaba-Munyonyo'!$AE$9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Gaba-Munyonyo'!$R$10:$R$33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Gaba-Munyonyo'!$AE$10:$AE$33</c:f>
              <c:numCache>
                <c:formatCode>0</c:formatCode>
                <c:ptCount val="24"/>
                <c:pt idx="0">
                  <c:v>240.57142857142856</c:v>
                </c:pt>
                <c:pt idx="1">
                  <c:v>281</c:v>
                </c:pt>
                <c:pt idx="2">
                  <c:v>256.28571428571428</c:v>
                </c:pt>
                <c:pt idx="3">
                  <c:v>273.14285714285717</c:v>
                </c:pt>
                <c:pt idx="4">
                  <c:v>280.85714285714289</c:v>
                </c:pt>
                <c:pt idx="5">
                  <c:v>301.85714285714289</c:v>
                </c:pt>
                <c:pt idx="6">
                  <c:v>291.14285714285717</c:v>
                </c:pt>
                <c:pt idx="7">
                  <c:v>289.57142857142856</c:v>
                </c:pt>
                <c:pt idx="8">
                  <c:v>320.16666666666674</c:v>
                </c:pt>
                <c:pt idx="9">
                  <c:v>325</c:v>
                </c:pt>
                <c:pt idx="10">
                  <c:v>358</c:v>
                </c:pt>
                <c:pt idx="11">
                  <c:v>340.14285714285717</c:v>
                </c:pt>
                <c:pt idx="12">
                  <c:v>257.5</c:v>
                </c:pt>
                <c:pt idx="13">
                  <c:v>261.5</c:v>
                </c:pt>
                <c:pt idx="14">
                  <c:v>275.5</c:v>
                </c:pt>
                <c:pt idx="15">
                  <c:v>202</c:v>
                </c:pt>
                <c:pt idx="16">
                  <c:v>110</c:v>
                </c:pt>
                <c:pt idx="17">
                  <c:v>87.5</c:v>
                </c:pt>
                <c:pt idx="18">
                  <c:v>84</c:v>
                </c:pt>
                <c:pt idx="19">
                  <c:v>54.5</c:v>
                </c:pt>
                <c:pt idx="20">
                  <c:v>42</c:v>
                </c:pt>
                <c:pt idx="21">
                  <c:v>44.5</c:v>
                </c:pt>
                <c:pt idx="22">
                  <c:v>47</c:v>
                </c:pt>
                <c:pt idx="23">
                  <c:v>108.5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Gaba-Munyonyo'!$AF$9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Gaba-Munyonyo'!$R$10:$R$33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Gaba-Munyonyo'!$AF$10:$AF$33</c:f>
              <c:numCache>
                <c:formatCode>0</c:formatCode>
                <c:ptCount val="24"/>
                <c:pt idx="0">
                  <c:v>368.71428571428578</c:v>
                </c:pt>
                <c:pt idx="1">
                  <c:v>431.42857142857144</c:v>
                </c:pt>
                <c:pt idx="2">
                  <c:v>421.85714285714283</c:v>
                </c:pt>
                <c:pt idx="3">
                  <c:v>464.14285714285717</c:v>
                </c:pt>
                <c:pt idx="4">
                  <c:v>484.42857142857144</c:v>
                </c:pt>
                <c:pt idx="5">
                  <c:v>475.57142857142861</c:v>
                </c:pt>
                <c:pt idx="6">
                  <c:v>460</c:v>
                </c:pt>
                <c:pt idx="7">
                  <c:v>466.28571428571428</c:v>
                </c:pt>
                <c:pt idx="8">
                  <c:v>484.7380952380953</c:v>
                </c:pt>
                <c:pt idx="9">
                  <c:v>501</c:v>
                </c:pt>
                <c:pt idx="10">
                  <c:v>562.42857142857144</c:v>
                </c:pt>
                <c:pt idx="11">
                  <c:v>575.28571428571422</c:v>
                </c:pt>
                <c:pt idx="12">
                  <c:v>518</c:v>
                </c:pt>
                <c:pt idx="13">
                  <c:v>507.5</c:v>
                </c:pt>
                <c:pt idx="14">
                  <c:v>547.5</c:v>
                </c:pt>
                <c:pt idx="15">
                  <c:v>393.5</c:v>
                </c:pt>
                <c:pt idx="16">
                  <c:v>230.5</c:v>
                </c:pt>
                <c:pt idx="17">
                  <c:v>169</c:v>
                </c:pt>
                <c:pt idx="18">
                  <c:v>136</c:v>
                </c:pt>
                <c:pt idx="19">
                  <c:v>90.5</c:v>
                </c:pt>
                <c:pt idx="20">
                  <c:v>73.5</c:v>
                </c:pt>
                <c:pt idx="21">
                  <c:v>67</c:v>
                </c:pt>
                <c:pt idx="22">
                  <c:v>83</c:v>
                </c:pt>
                <c:pt idx="23">
                  <c:v>161.5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491248"/>
        <c:axId val="226487720"/>
      </c:lineChart>
      <c:catAx>
        <c:axId val="2264912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487720"/>
        <c:crosses val="autoZero"/>
        <c:auto val="1"/>
        <c:lblAlgn val="ctr"/>
        <c:lblOffset val="100"/>
        <c:noMultiLvlLbl val="0"/>
      </c:catAx>
      <c:valAx>
        <c:axId val="226487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49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Gaba-Munyonyo'!$C$9:$N$9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Gaba-Munyonyo'!$C$107:$N$107</c:f>
              <c:numCache>
                <c:formatCode>0.0%</c:formatCode>
                <c:ptCount val="12"/>
                <c:pt idx="0">
                  <c:v>0.29986912239293478</c:v>
                </c:pt>
                <c:pt idx="1">
                  <c:v>0.12212726449022052</c:v>
                </c:pt>
                <c:pt idx="2">
                  <c:v>4.0731460403930803E-2</c:v>
                </c:pt>
                <c:pt idx="3">
                  <c:v>9.1715000027965315E-2</c:v>
                </c:pt>
                <c:pt idx="4">
                  <c:v>4.0437824747053853E-3</c:v>
                </c:pt>
                <c:pt idx="5">
                  <c:v>8.8929656082732526E-4</c:v>
                </c:pt>
                <c:pt idx="6">
                  <c:v>1.8121514824405879E-2</c:v>
                </c:pt>
                <c:pt idx="7">
                  <c:v>1.1342725945646637E-2</c:v>
                </c:pt>
                <c:pt idx="8">
                  <c:v>1.3283517811099987E-3</c:v>
                </c:pt>
                <c:pt idx="9">
                  <c:v>2.6846688628749443E-4</c:v>
                </c:pt>
                <c:pt idx="10">
                  <c:v>0.40951267667078683</c:v>
                </c:pt>
                <c:pt idx="11">
                  <c:v>5.0337541178905206E-5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Gaba-Munyonyo'!$C$9:$N$9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Gaba-Munyonyo'!$C$108:$N$108</c:f>
              <c:numCache>
                <c:formatCode>0.00%</c:formatCode>
                <c:ptCount val="12"/>
                <c:pt idx="0">
                  <c:v>0.50783329386691922</c:v>
                </c:pt>
                <c:pt idx="1">
                  <c:v>0.20682453232299311</c:v>
                </c:pt>
                <c:pt idx="2">
                  <c:v>6.8979398531849409E-2</c:v>
                </c:pt>
                <c:pt idx="3">
                  <c:v>0.15532086194648356</c:v>
                </c:pt>
                <c:pt idx="4">
                  <c:v>6.8482121714421029E-3</c:v>
                </c:pt>
                <c:pt idx="5">
                  <c:v>1.506038361354487E-3</c:v>
                </c:pt>
                <c:pt idx="6">
                  <c:v>3.0689083589865031E-2</c:v>
                </c:pt>
                <c:pt idx="7">
                  <c:v>1.9209093061804398E-2</c:v>
                </c:pt>
                <c:pt idx="8">
                  <c:v>2.2495856026521432E-3</c:v>
                </c:pt>
                <c:pt idx="9">
                  <c:v>4.5465309022022258E-4</c:v>
                </c:pt>
                <c:pt idx="11">
                  <c:v>8.5247454416291737E-5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Munyonyo-Gaba'!$AE$9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Munyonyo-Gaba'!$R$10:$R$33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Munyonyo-Gaba'!$AE$10:$AE$33</c:f>
              <c:numCache>
                <c:formatCode>0</c:formatCode>
                <c:ptCount val="24"/>
                <c:pt idx="0">
                  <c:v>222.71428571428572</c:v>
                </c:pt>
                <c:pt idx="1">
                  <c:v>237.85714285714289</c:v>
                </c:pt>
                <c:pt idx="2">
                  <c:v>246.28571428571431</c:v>
                </c:pt>
                <c:pt idx="3">
                  <c:v>229.85714285714286</c:v>
                </c:pt>
                <c:pt idx="4">
                  <c:v>253.85714285714286</c:v>
                </c:pt>
                <c:pt idx="5">
                  <c:v>233.71428571428572</c:v>
                </c:pt>
                <c:pt idx="6">
                  <c:v>215.42857142857144</c:v>
                </c:pt>
                <c:pt idx="7">
                  <c:v>230.57142857142858</c:v>
                </c:pt>
                <c:pt idx="8">
                  <c:v>241.57142857142861</c:v>
                </c:pt>
                <c:pt idx="9">
                  <c:v>261.14285714285711</c:v>
                </c:pt>
                <c:pt idx="10">
                  <c:v>234.42857142857142</c:v>
                </c:pt>
                <c:pt idx="11">
                  <c:v>263.99999999999994</c:v>
                </c:pt>
                <c:pt idx="12">
                  <c:v>324.5</c:v>
                </c:pt>
                <c:pt idx="13">
                  <c:v>283.5</c:v>
                </c:pt>
                <c:pt idx="14">
                  <c:v>265</c:v>
                </c:pt>
                <c:pt idx="15">
                  <c:v>226.5</c:v>
                </c:pt>
                <c:pt idx="16">
                  <c:v>224</c:v>
                </c:pt>
                <c:pt idx="17">
                  <c:v>156</c:v>
                </c:pt>
                <c:pt idx="18">
                  <c:v>93</c:v>
                </c:pt>
                <c:pt idx="19">
                  <c:v>61.5</c:v>
                </c:pt>
                <c:pt idx="20">
                  <c:v>38.5</c:v>
                </c:pt>
                <c:pt idx="21">
                  <c:v>33</c:v>
                </c:pt>
                <c:pt idx="22">
                  <c:v>53</c:v>
                </c:pt>
                <c:pt idx="23">
                  <c:v>214.5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Munyonyo-Gaba'!$AF$9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Munyonyo-Gaba'!$R$10:$R$33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Munyonyo-Gaba'!$AF$10:$AF$33</c:f>
              <c:numCache>
                <c:formatCode>0</c:formatCode>
                <c:ptCount val="24"/>
                <c:pt idx="0">
                  <c:v>341.71428571428572</c:v>
                </c:pt>
                <c:pt idx="1">
                  <c:v>360.57142857142856</c:v>
                </c:pt>
                <c:pt idx="2">
                  <c:v>386.42857142857144</c:v>
                </c:pt>
                <c:pt idx="3">
                  <c:v>362</c:v>
                </c:pt>
                <c:pt idx="4">
                  <c:v>404.42857142857144</c:v>
                </c:pt>
                <c:pt idx="5">
                  <c:v>380.28571428571428</c:v>
                </c:pt>
                <c:pt idx="6">
                  <c:v>349.28571428571428</c:v>
                </c:pt>
                <c:pt idx="7">
                  <c:v>355.85714285714289</c:v>
                </c:pt>
                <c:pt idx="8">
                  <c:v>372.14285714285711</c:v>
                </c:pt>
                <c:pt idx="9">
                  <c:v>418</c:v>
                </c:pt>
                <c:pt idx="10">
                  <c:v>383.85714285714289</c:v>
                </c:pt>
                <c:pt idx="11">
                  <c:v>414.28571428571428</c:v>
                </c:pt>
                <c:pt idx="12">
                  <c:v>579</c:v>
                </c:pt>
                <c:pt idx="13">
                  <c:v>512</c:v>
                </c:pt>
                <c:pt idx="14">
                  <c:v>455.5</c:v>
                </c:pt>
                <c:pt idx="15">
                  <c:v>367.5</c:v>
                </c:pt>
                <c:pt idx="16">
                  <c:v>292</c:v>
                </c:pt>
                <c:pt idx="17">
                  <c:v>228</c:v>
                </c:pt>
                <c:pt idx="18">
                  <c:v>138</c:v>
                </c:pt>
                <c:pt idx="19">
                  <c:v>92.5</c:v>
                </c:pt>
                <c:pt idx="20">
                  <c:v>65</c:v>
                </c:pt>
                <c:pt idx="21">
                  <c:v>50</c:v>
                </c:pt>
                <c:pt idx="22">
                  <c:v>81</c:v>
                </c:pt>
                <c:pt idx="23">
                  <c:v>285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489288"/>
        <c:axId val="226490856"/>
      </c:lineChart>
      <c:catAx>
        <c:axId val="226489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490856"/>
        <c:crosses val="autoZero"/>
        <c:auto val="1"/>
        <c:lblAlgn val="ctr"/>
        <c:lblOffset val="100"/>
        <c:noMultiLvlLbl val="0"/>
      </c:catAx>
      <c:valAx>
        <c:axId val="226490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489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Munyonyo-Gaba'!$C$9:$N$9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Munyonyo-Gaba'!$C$107:$N$107</c:f>
              <c:numCache>
                <c:formatCode>0.0%</c:formatCode>
                <c:ptCount val="12"/>
                <c:pt idx="0">
                  <c:v>0.2571074340756283</c:v>
                </c:pt>
                <c:pt idx="1">
                  <c:v>0.17522292689905111</c:v>
                </c:pt>
                <c:pt idx="2">
                  <c:v>4.8886557627199463E-2</c:v>
                </c:pt>
                <c:pt idx="3">
                  <c:v>0.11395736970101569</c:v>
                </c:pt>
                <c:pt idx="4">
                  <c:v>7.0096800343331248E-3</c:v>
                </c:pt>
                <c:pt idx="5">
                  <c:v>8.9647608602355623E-4</c:v>
                </c:pt>
                <c:pt idx="6">
                  <c:v>1.9541271279385819E-2</c:v>
                </c:pt>
                <c:pt idx="7">
                  <c:v>6.2371846836107017E-3</c:v>
                </c:pt>
                <c:pt idx="8">
                  <c:v>9.8230890277049257E-4</c:v>
                </c:pt>
                <c:pt idx="9">
                  <c:v>1.3351771493967857E-4</c:v>
                </c:pt>
                <c:pt idx="10">
                  <c:v>0.37002527299604221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>
        <c:manualLayout>
          <c:xMode val="edge"/>
          <c:yMode val="edge"/>
          <c:x val="0.14707350312999432"/>
          <c:y val="9.2741216336721961E-3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Munyonyo-Gaba'!$C$9:$N$9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Munyonyo-Gaba'!$C$108:$N$108</c:f>
              <c:numCache>
                <c:formatCode>0.00%</c:formatCode>
                <c:ptCount val="12"/>
                <c:pt idx="0">
                  <c:v>0.40812341043962708</c:v>
                </c:pt>
                <c:pt idx="1">
                  <c:v>0.27814278793750763</c:v>
                </c:pt>
                <c:pt idx="2">
                  <c:v>7.7600823543659922E-2</c:v>
                </c:pt>
                <c:pt idx="3">
                  <c:v>0.18089197044931576</c:v>
                </c:pt>
                <c:pt idx="4">
                  <c:v>1.1126922611117838E-2</c:v>
                </c:pt>
                <c:pt idx="5">
                  <c:v>1.4230350006055469E-3</c:v>
                </c:pt>
                <c:pt idx="6">
                  <c:v>3.1019135279157083E-2</c:v>
                </c:pt>
                <c:pt idx="7">
                  <c:v>9.9006903233619988E-3</c:v>
                </c:pt>
                <c:pt idx="8">
                  <c:v>1.5592830325784183E-3</c:v>
                </c:pt>
                <c:pt idx="9">
                  <c:v>2.119413830689112E-4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Gaba-Munyonyo-2Dir'!$C$9:$N$9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Gaba-Munyonyo-2Dir'!$C$107:$N$107</c:f>
              <c:numCache>
                <c:formatCode>0.0%</c:formatCode>
                <c:ptCount val="12"/>
                <c:pt idx="0">
                  <c:v>0.27985675837720991</c:v>
                </c:pt>
                <c:pt idx="1">
                  <c:v>0.14697590273614114</c:v>
                </c:pt>
                <c:pt idx="2">
                  <c:v>4.4548025666851634E-2</c:v>
                </c:pt>
                <c:pt idx="3">
                  <c:v>0.10212437383861661</c:v>
                </c:pt>
                <c:pt idx="4">
                  <c:v>5.4318151724835635E-3</c:v>
                </c:pt>
                <c:pt idx="5">
                  <c:v>8.9265656080255774E-4</c:v>
                </c:pt>
                <c:pt idx="6">
                  <c:v>1.8785957322089826E-2</c:v>
                </c:pt>
                <c:pt idx="7">
                  <c:v>8.9533453048496522E-3</c:v>
                </c:pt>
                <c:pt idx="8">
                  <c:v>1.1664045727820087E-3</c:v>
                </c:pt>
                <c:pt idx="9">
                  <c:v>2.0531100898458823E-4</c:v>
                </c:pt>
                <c:pt idx="10">
                  <c:v>0.3910326697423645</c:v>
                </c:pt>
                <c:pt idx="11">
                  <c:v>2.6779696824076731E-5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Gaba-Munyonyo-2Dir'!$C$9:$N$9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Gaba-Munyonyo-2Dir'!$C$108:$N$108</c:f>
              <c:numCache>
                <c:formatCode>0.00%</c:formatCode>
                <c:ptCount val="12"/>
                <c:pt idx="0">
                  <c:v>0.45955956004866633</c:v>
                </c:pt>
                <c:pt idx="1">
                  <c:v>0.24135268910724667</c:v>
                </c:pt>
                <c:pt idx="2">
                  <c:v>7.315339173942996E-2</c:v>
                </c:pt>
                <c:pt idx="3">
                  <c:v>0.16770090736297935</c:v>
                </c:pt>
                <c:pt idx="4">
                  <c:v>8.9197152336325282E-3</c:v>
                </c:pt>
                <c:pt idx="5">
                  <c:v>1.4658529554038668E-3</c:v>
                </c:pt>
                <c:pt idx="6">
                  <c:v>3.0848875446474373E-2</c:v>
                </c:pt>
                <c:pt idx="7">
                  <c:v>1.4702505142700779E-2</c:v>
                </c:pt>
                <c:pt idx="8">
                  <c:v>1.9153811950610522E-3</c:v>
                </c:pt>
                <c:pt idx="9">
                  <c:v>3.3714617974288927E-4</c:v>
                </c:pt>
                <c:pt idx="11">
                  <c:v>4.3975588662115999E-5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Gaba-Munyonyo-2Dir'!$S$9:$AF$9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Gaba-Munyonyo-2Dir'!$S$41:$AF$41</c:f>
              <c:numCache>
                <c:formatCode>_-* #,##0_-;\-* #,##0_-;_-* "-"_-;_-@_-</c:formatCode>
                <c:ptCount val="14"/>
                <c:pt idx="0">
                  <c:v>4583.5714285714294</c:v>
                </c:pt>
                <c:pt idx="1">
                  <c:v>2394.2857142857147</c:v>
                </c:pt>
                <c:pt idx="2">
                  <c:v>727.78571428571422</c:v>
                </c:pt>
                <c:pt idx="3">
                  <c:v>1690.7857142857142</c:v>
                </c:pt>
                <c:pt idx="4">
                  <c:v>88.928571428571416</c:v>
                </c:pt>
                <c:pt idx="5">
                  <c:v>14.571428571428573</c:v>
                </c:pt>
                <c:pt idx="6">
                  <c:v>306.21428571428567</c:v>
                </c:pt>
                <c:pt idx="7">
                  <c:v>147.14285714285717</c:v>
                </c:pt>
                <c:pt idx="8">
                  <c:v>19.666666666666664</c:v>
                </c:pt>
                <c:pt idx="9">
                  <c:v>3.2857142857142851</c:v>
                </c:pt>
                <c:pt idx="10">
                  <c:v>6371.0714285714284</c:v>
                </c:pt>
                <c:pt idx="11">
                  <c:v>0.42857142857142855</c:v>
                </c:pt>
                <c:pt idx="12">
                  <c:v>9976.6666666666661</c:v>
                </c:pt>
                <c:pt idx="13">
                  <c:v>16347.738095238095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6-471B-BA6F-5EA0912CA8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Gaba-Munyonyo-2Dir'!$S$9:$AF$9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Gaba-Munyonyo-2Dir'!$S$42:$AF$42</c:f>
              <c:numCache>
                <c:formatCode>0.000</c:formatCode>
                <c:ptCount val="14"/>
                <c:pt idx="0">
                  <c:v>1.7016706443914082</c:v>
                </c:pt>
                <c:pt idx="1">
                  <c:v>1.5103181039920701</c:v>
                </c:pt>
                <c:pt idx="2">
                  <c:v>1.4783807312826465</c:v>
                </c:pt>
                <c:pt idx="3">
                  <c:v>1.3958603608916147</c:v>
                </c:pt>
                <c:pt idx="4">
                  <c:v>1.3188559322033899</c:v>
                </c:pt>
                <c:pt idx="5">
                  <c:v>1.9245283018867925</c:v>
                </c:pt>
                <c:pt idx="6">
                  <c:v>1.3506616257088846</c:v>
                </c:pt>
                <c:pt idx="7">
                  <c:v>1.1757990867579911</c:v>
                </c:pt>
                <c:pt idx="8">
                  <c:v>1.145631067961165</c:v>
                </c:pt>
                <c:pt idx="9">
                  <c:v>1.4375</c:v>
                </c:pt>
                <c:pt idx="10">
                  <c:v>1.6785539538559977</c:v>
                </c:pt>
                <c:pt idx="11">
                  <c:v>1</c:v>
                </c:pt>
                <c:pt idx="12">
                  <c:v>1.5517822423849643</c:v>
                </c:pt>
                <c:pt idx="13">
                  <c:v>1.5988417446948229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2-4E02-8DE2-B45ECA6343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Gaba-Munyonyo-2Dir'!$AE$9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Gaba-Munyonyo-2Dir'!$R$10:$R$33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Gaba-Munyonyo-2Dir'!$AE$10:$AE$33</c:f>
              <c:numCache>
                <c:formatCode>0</c:formatCode>
                <c:ptCount val="24"/>
                <c:pt idx="0">
                  <c:v>463.28571428571428</c:v>
                </c:pt>
                <c:pt idx="1">
                  <c:v>518.85714285714289</c:v>
                </c:pt>
                <c:pt idx="2">
                  <c:v>502.5714285714285</c:v>
                </c:pt>
                <c:pt idx="3">
                  <c:v>503</c:v>
                </c:pt>
                <c:pt idx="4">
                  <c:v>534.71428571428578</c:v>
                </c:pt>
                <c:pt idx="5">
                  <c:v>535.57142857142867</c:v>
                </c:pt>
                <c:pt idx="6">
                  <c:v>506.57142857142861</c:v>
                </c:pt>
                <c:pt idx="7">
                  <c:v>520.14285714285711</c:v>
                </c:pt>
                <c:pt idx="8">
                  <c:v>561.73809523809518</c:v>
                </c:pt>
                <c:pt idx="9">
                  <c:v>586.14285714285722</c:v>
                </c:pt>
                <c:pt idx="10">
                  <c:v>592.42857142857144</c:v>
                </c:pt>
                <c:pt idx="11">
                  <c:v>604.14285714285711</c:v>
                </c:pt>
                <c:pt idx="12">
                  <c:v>582</c:v>
                </c:pt>
                <c:pt idx="13">
                  <c:v>545</c:v>
                </c:pt>
                <c:pt idx="14">
                  <c:v>540.5</c:v>
                </c:pt>
                <c:pt idx="15">
                  <c:v>428.5</c:v>
                </c:pt>
                <c:pt idx="16">
                  <c:v>334</c:v>
                </c:pt>
                <c:pt idx="17">
                  <c:v>243.5</c:v>
                </c:pt>
                <c:pt idx="18">
                  <c:v>177</c:v>
                </c:pt>
                <c:pt idx="19">
                  <c:v>116</c:v>
                </c:pt>
                <c:pt idx="20">
                  <c:v>80.5</c:v>
                </c:pt>
                <c:pt idx="21">
                  <c:v>77.5</c:v>
                </c:pt>
                <c:pt idx="22">
                  <c:v>100</c:v>
                </c:pt>
                <c:pt idx="23">
                  <c:v>323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85-42E8-9D98-8C7758F62790}"/>
            </c:ext>
          </c:extLst>
        </c:ser>
        <c:ser>
          <c:idx val="1"/>
          <c:order val="1"/>
          <c:tx>
            <c:strRef>
              <c:f>'Avg Week Gaba-Munyonyo-2Dir'!$AF$9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Gaba-Munyonyo-2Dir'!$R$10:$R$33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Gaba-Munyonyo-2Dir'!$AF$10:$AF$33</c:f>
              <c:numCache>
                <c:formatCode>0</c:formatCode>
                <c:ptCount val="24"/>
                <c:pt idx="0">
                  <c:v>710.42857142857133</c:v>
                </c:pt>
                <c:pt idx="1">
                  <c:v>792</c:v>
                </c:pt>
                <c:pt idx="2">
                  <c:v>808.28571428571422</c:v>
                </c:pt>
                <c:pt idx="3">
                  <c:v>826.14285714285711</c:v>
                </c:pt>
                <c:pt idx="4">
                  <c:v>888.85714285714289</c:v>
                </c:pt>
                <c:pt idx="5">
                  <c:v>855.85714285714289</c:v>
                </c:pt>
                <c:pt idx="6">
                  <c:v>809.28571428571445</c:v>
                </c:pt>
                <c:pt idx="7">
                  <c:v>822.14285714285711</c:v>
                </c:pt>
                <c:pt idx="8">
                  <c:v>856.88095238095229</c:v>
                </c:pt>
                <c:pt idx="9">
                  <c:v>919</c:v>
                </c:pt>
                <c:pt idx="10">
                  <c:v>946.28571428571422</c:v>
                </c:pt>
                <c:pt idx="11">
                  <c:v>989.57142857142856</c:v>
                </c:pt>
                <c:pt idx="12">
                  <c:v>1097</c:v>
                </c:pt>
                <c:pt idx="13">
                  <c:v>1019.5</c:v>
                </c:pt>
                <c:pt idx="14">
                  <c:v>1003</c:v>
                </c:pt>
                <c:pt idx="15">
                  <c:v>761</c:v>
                </c:pt>
                <c:pt idx="16">
                  <c:v>522.5</c:v>
                </c:pt>
                <c:pt idx="17">
                  <c:v>397</c:v>
                </c:pt>
                <c:pt idx="18">
                  <c:v>274</c:v>
                </c:pt>
                <c:pt idx="19">
                  <c:v>183</c:v>
                </c:pt>
                <c:pt idx="20">
                  <c:v>138.5</c:v>
                </c:pt>
                <c:pt idx="21">
                  <c:v>117</c:v>
                </c:pt>
                <c:pt idx="22">
                  <c:v>164</c:v>
                </c:pt>
                <c:pt idx="23">
                  <c:v>446.5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85-42E8-9D98-8C7758F62790}"/>
            </c:ext>
          </c:extLst>
        </c:ser>
        <c:ser>
          <c:idx val="5"/>
          <c:order val="2"/>
          <c:tx>
            <c:strRef>
              <c:f>'Avg Week Gaba-Munyonyo-2Dir'!$AC$9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Gaba-Munyonyo-2Dir'!$R$10:$R$33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Gaba-Munyonyo-2Dir'!$AC$10:$AC$33</c:f>
              <c:numCache>
                <c:formatCode>0</c:formatCode>
                <c:ptCount val="24"/>
                <c:pt idx="0">
                  <c:v>247.14285714285711</c:v>
                </c:pt>
                <c:pt idx="1">
                  <c:v>273.14285714285717</c:v>
                </c:pt>
                <c:pt idx="2">
                  <c:v>305.71428571428572</c:v>
                </c:pt>
                <c:pt idx="3">
                  <c:v>323.14285714285717</c:v>
                </c:pt>
                <c:pt idx="4">
                  <c:v>354.14285714285711</c:v>
                </c:pt>
                <c:pt idx="5">
                  <c:v>320.28571428571428</c:v>
                </c:pt>
                <c:pt idx="6">
                  <c:v>302.71428571428572</c:v>
                </c:pt>
                <c:pt idx="7">
                  <c:v>302</c:v>
                </c:pt>
                <c:pt idx="8">
                  <c:v>295.14285714285711</c:v>
                </c:pt>
                <c:pt idx="9">
                  <c:v>332.85714285714283</c:v>
                </c:pt>
                <c:pt idx="10">
                  <c:v>353.85714285714289</c:v>
                </c:pt>
                <c:pt idx="11">
                  <c:v>385.42857142857144</c:v>
                </c:pt>
                <c:pt idx="12">
                  <c:v>515</c:v>
                </c:pt>
                <c:pt idx="13">
                  <c:v>474.5</c:v>
                </c:pt>
                <c:pt idx="14">
                  <c:v>462.5</c:v>
                </c:pt>
                <c:pt idx="15">
                  <c:v>332.5</c:v>
                </c:pt>
                <c:pt idx="16">
                  <c:v>188.5</c:v>
                </c:pt>
                <c:pt idx="17">
                  <c:v>153.5</c:v>
                </c:pt>
                <c:pt idx="18">
                  <c:v>97</c:v>
                </c:pt>
                <c:pt idx="19">
                  <c:v>67</c:v>
                </c:pt>
                <c:pt idx="20">
                  <c:v>58</c:v>
                </c:pt>
                <c:pt idx="21">
                  <c:v>39.5</c:v>
                </c:pt>
                <c:pt idx="22">
                  <c:v>64</c:v>
                </c:pt>
                <c:pt idx="23">
                  <c:v>123.5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85-42E8-9D98-8C7758F62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image" Target="../media/image10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12.xml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20" Type="http://schemas.openxmlformats.org/officeDocument/2006/relationships/chart" Target="../charts/chart14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19" Type="http://schemas.openxmlformats.org/officeDocument/2006/relationships/chart" Target="../charts/chart13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18" Type="http://schemas.openxmlformats.org/officeDocument/2006/relationships/image" Target="../media/image13.jpeg"/><Relationship Id="rId3" Type="http://schemas.openxmlformats.org/officeDocument/2006/relationships/image" Target="../media/image2.emf"/><Relationship Id="rId21" Type="http://schemas.openxmlformats.org/officeDocument/2006/relationships/image" Target="../media/image12.jpeg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19.xml"/><Relationship Id="rId2" Type="http://schemas.openxmlformats.org/officeDocument/2006/relationships/image" Target="../media/image1.emf"/><Relationship Id="rId16" Type="http://schemas.openxmlformats.org/officeDocument/2006/relationships/chart" Target="../charts/chart18.xml"/><Relationship Id="rId20" Type="http://schemas.openxmlformats.org/officeDocument/2006/relationships/image" Target="../media/image11.jpeg"/><Relationship Id="rId1" Type="http://schemas.openxmlformats.org/officeDocument/2006/relationships/chart" Target="../charts/chart1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7.xml"/><Relationship Id="rId23" Type="http://schemas.openxmlformats.org/officeDocument/2006/relationships/chart" Target="../charts/chart21.xml"/><Relationship Id="rId10" Type="http://schemas.openxmlformats.org/officeDocument/2006/relationships/image" Target="../media/image9.jpeg"/><Relationship Id="rId19" Type="http://schemas.openxmlformats.org/officeDocument/2006/relationships/image" Target="../media/image10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6.xml"/><Relationship Id="rId22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25.xml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48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47.xml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54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53.xml"/><Relationship Id="rId2" Type="http://schemas.openxmlformats.org/officeDocument/2006/relationships/image" Target="../media/image1.emf"/><Relationship Id="rId16" Type="http://schemas.openxmlformats.org/officeDocument/2006/relationships/chart" Target="../charts/chart52.xml"/><Relationship Id="rId1" Type="http://schemas.openxmlformats.org/officeDocument/2006/relationships/chart" Target="../charts/chart4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0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59.xml"/><Relationship Id="rId2" Type="http://schemas.openxmlformats.org/officeDocument/2006/relationships/image" Target="../media/image1.emf"/><Relationship Id="rId16" Type="http://schemas.openxmlformats.org/officeDocument/2006/relationships/chart" Target="../charts/chart58.xml"/><Relationship Id="rId1" Type="http://schemas.openxmlformats.org/officeDocument/2006/relationships/chart" Target="../charts/chart5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7.xml"/><Relationship Id="rId10" Type="http://schemas.openxmlformats.org/officeDocument/2006/relationships/image" Target="../media/image9.jpeg"/><Relationship Id="rId19" Type="http://schemas.openxmlformats.org/officeDocument/2006/relationships/chart" Target="../charts/chart61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6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7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17" Type="http://schemas.openxmlformats.org/officeDocument/2006/relationships/chart" Target="../charts/chart66.xml"/><Relationship Id="rId2" Type="http://schemas.openxmlformats.org/officeDocument/2006/relationships/image" Target="../media/image1.emf"/><Relationship Id="rId16" Type="http://schemas.openxmlformats.org/officeDocument/2006/relationships/chart" Target="../charts/chart65.xml"/><Relationship Id="rId1" Type="http://schemas.openxmlformats.org/officeDocument/2006/relationships/chart" Target="../charts/chart6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64.xml"/><Relationship Id="rId10" Type="http://schemas.openxmlformats.org/officeDocument/2006/relationships/image" Target="../media/image9.jpeg"/><Relationship Id="rId19" Type="http://schemas.openxmlformats.org/officeDocument/2006/relationships/chart" Target="../charts/chart68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3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6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0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7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3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75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79.xml"/><Relationship Id="rId2" Type="http://schemas.openxmlformats.org/officeDocument/2006/relationships/image" Target="../media/image2.emf"/><Relationship Id="rId16" Type="http://schemas.openxmlformats.org/officeDocument/2006/relationships/chart" Target="../charts/chart78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77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E6A9AD9-F34A-4C8E-9589-C6FC2519C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72C4503-E447-4E78-8D78-52B64F5DB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218825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2A458C1-063E-41D2-893F-2F54859CA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218508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F2324ED-19D9-495A-8C18-9A8F69226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220186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6669E2C-812B-4D5F-B8FD-42B09DC92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220628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13EFD78-C9DC-4AC7-A3EC-FBE571444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25118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08E614C-3B84-4373-BFE8-50AC2C6FC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221637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AC20015-56DA-4728-8265-95C164F64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218916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60C03AD-42DE-46EE-94C5-181B5CFFD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216103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8131272-F60B-47B4-8B84-B635F5E58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220771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6489AC0F-108C-4D64-9736-7FB53B430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978234" y="216104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07B2D3E-223C-4C3E-922F-CE95D7490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218122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47F4CE9-D57F-4B92-A7FA-EB87E75C2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212951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F29EE180-FD75-4DF9-BE07-B08D89826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39D157F-186F-428C-8B17-A3F573610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80D98A4-F6C1-486F-9360-90BC53313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D1ED3F0-007A-47EA-9898-BC4E2EB81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211205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FE8AA9E-BF1F-4CAF-8E82-B13556A40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210888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8B3E249-15FB-421A-ACC3-FE22C8791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212566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86A729B-AEF6-44A5-9079-8A1BF6D05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213008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A6CC18D-5406-410E-BFE0-4111A22B7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17498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033C26B-797B-4397-B757-6E09B2939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214017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020DDAF-C79D-404B-9924-1F6E5D611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211296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E713E67-A336-434C-A0D3-59EF3F3BA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208483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86DF0E9-3AA8-496A-AFEF-F2926CCFD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042454" y="213151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5B6A0169-6B49-4BBE-B109-674665070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978234" y="208484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E8E38E9-2756-44E1-A363-ED9E7837A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344523" y="210502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4149770-D9F0-4F77-8A9C-8F92DA8D9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0418423" y="205331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5A31E44-0958-41BA-8704-BD78AA19B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D74880B-FA27-4369-AD32-FAC2C26F6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4E0A6FC-F004-469E-8F8D-5A5EED29A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DA1DA32-B7EA-4F1E-B962-1EA589002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FCB6713-351F-4334-AB62-DE46C3614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F5B715F-082F-4566-BB8B-84EA0DF17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1CF2C13-059C-43F2-8132-9DBFB390C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8494A6B-3791-456F-A598-BE7094426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638795F-C422-4984-95EF-E0F197396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F42C916-F7B3-4715-BCE7-96DBC5B66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CDD1A54-0351-46DD-8C9E-7C38D4474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4627F80-A132-4E6A-9A7A-E73A6AED5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0377A78D-F392-46E4-9FA6-D625223E8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516BF7D-8E6C-4F62-B513-52E84F673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41E8D3A-0DAA-4835-85E9-C91C0754E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12432D4C-A373-4183-9B7A-7AD7FF7D7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6B9D875-476C-4118-BEFD-DBA6F5986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520A84-67E2-4B0F-B23A-4A99327BD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D3B99A6-58EE-4D90-8E4C-148EC2F2E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A48AF9B-20B0-48F0-836D-5ECA6F49F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F27E768-784B-4AB4-A8C4-FF39D731B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F338DEC-C1C5-48A7-9BC3-ADCFC4938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E549D4E-D846-4A57-8A23-8AD062A39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F35D292-E8E1-43AD-B2A4-25B38114C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191D2CE-9491-4311-8D23-39C1B110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A74EC14-8855-4FA2-A6DC-B5040734C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08CDCE5-3115-49AF-9051-95D3D4A8A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2482DB82-82DE-4825-B314-BC55D0F8E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94ECFFB-04FE-4C1F-A6CF-A171595CC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40E48B9-0710-4D6D-A833-3B9430589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B9F2C8E2-1AE0-4178-A1FE-8F0582687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FAEF66D7-7746-4F3D-8A06-CF29584BF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2D174FB-CB51-48FC-B3D7-11BC4DCC5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226BF2E-B9EF-4570-A252-3313F55BA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D9E4822-BC49-42A6-84C0-EC56DFA1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719A56B-2A13-4FB7-AA0D-C135DC619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7C1E54C-7908-4D64-AA45-C1975DC79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1DE1482-46B2-493D-BE52-1E0924AC9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D18529A-A152-4C38-8B23-D5E887602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20BA254-6E1A-4B64-AEC2-87935F5D8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A2AFE4D-390E-4B57-B989-C63649FB8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0571687-B931-425E-95BE-55535BAA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89612CE6-3816-451D-8C72-8F80625CC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BFDEEF4-FFFE-4409-91B5-7F4F38BB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C1A4FC6-6186-4BF3-AA3B-2DBAB5132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B8D50BB-8CE7-4432-BEB2-038D42C2D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ACAE6DF-B444-4A0A-9E06-88A24FC7F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6711319-874A-4EBF-A355-823E73495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A0566BE-281A-4FED-8B25-15604EA02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1C6FB21-5EF3-4756-8CBE-288C2F09C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A8C9065-1248-4A28-8DAB-3E93CD0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806347-4AF2-4F57-81AA-83CFB4CC7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938CD8C-BBF4-495E-99EA-120FB3186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5ED35F1-F7D8-48B7-B795-1536F1F59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E2662AD-AB77-4C34-873D-82677122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4C81884-1584-4566-8536-4055EB9C2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32A47BE-4655-4FB8-92F1-3B0013F7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4E43772B-0973-4680-80BF-92E7FB1A8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227A917-B6AE-4585-B2DF-B0FC3636A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FF78C51-96D1-43C8-BB24-BD049565A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8270552-E667-45B7-990E-E35BC2311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81A9C6C-4953-41EC-A3CE-563ACAAE8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6349</xdr:rowOff>
    </xdr:from>
    <xdr:to>
      <xdr:col>27</xdr:col>
      <xdr:colOff>698499</xdr:colOff>
      <xdr:row>57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58</xdr:row>
      <xdr:rowOff>9526</xdr:rowOff>
    </xdr:from>
    <xdr:to>
      <xdr:col>23</xdr:col>
      <xdr:colOff>15876</xdr:colOff>
      <xdr:row>72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15876</xdr:colOff>
      <xdr:row>57</xdr:row>
      <xdr:rowOff>269877</xdr:rowOff>
    </xdr:from>
    <xdr:to>
      <xdr:col>31</xdr:col>
      <xdr:colOff>1</xdr:colOff>
      <xdr:row>72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15875</xdr:colOff>
      <xdr:row>43</xdr:row>
      <xdr:rowOff>6349</xdr:rowOff>
    </xdr:from>
    <xdr:to>
      <xdr:col>27</xdr:col>
      <xdr:colOff>698499</xdr:colOff>
      <xdr:row>57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9525</xdr:rowOff>
    </xdr:from>
    <xdr:to>
      <xdr:col>23</xdr:col>
      <xdr:colOff>0</xdr:colOff>
      <xdr:row>73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</xdr:colOff>
      <xdr:row>58</xdr:row>
      <xdr:rowOff>15877</xdr:rowOff>
    </xdr:from>
    <xdr:to>
      <xdr:col>30</xdr:col>
      <xdr:colOff>698500</xdr:colOff>
      <xdr:row>73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58</xdr:row>
      <xdr:rowOff>279400</xdr:rowOff>
    </xdr:from>
    <xdr:to>
      <xdr:col>23</xdr:col>
      <xdr:colOff>698500</xdr:colOff>
      <xdr:row>74</xdr:row>
      <xdr:rowOff>15876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15876</xdr:colOff>
      <xdr:row>74</xdr:row>
      <xdr:rowOff>15878</xdr:rowOff>
    </xdr:from>
    <xdr:to>
      <xdr:col>24</xdr:col>
      <xdr:colOff>15875</xdr:colOff>
      <xdr:row>90</xdr:row>
      <xdr:rowOff>47626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698500</xdr:colOff>
      <xdr:row>59</xdr:row>
      <xdr:rowOff>1588</xdr:rowOff>
    </xdr:from>
    <xdr:to>
      <xdr:col>30</xdr:col>
      <xdr:colOff>714374</xdr:colOff>
      <xdr:row>74</xdr:row>
      <xdr:rowOff>15876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E65A3E0-B893-47AC-A6EA-97EC1EE97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698501</xdr:colOff>
      <xdr:row>74</xdr:row>
      <xdr:rowOff>17462</xdr:rowOff>
    </xdr:from>
    <xdr:to>
      <xdr:col>31</xdr:col>
      <xdr:colOff>1</xdr:colOff>
      <xdr:row>90</xdr:row>
      <xdr:rowOff>31750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8ECEB46-134C-4EF4-A598-0802A7E27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</xdr:colOff>
      <xdr:row>43</xdr:row>
      <xdr:rowOff>0</xdr:rowOff>
    </xdr:from>
    <xdr:to>
      <xdr:col>28</xdr:col>
      <xdr:colOff>15876</xdr:colOff>
      <xdr:row>59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4A39E8B-88C7-468D-B41F-1F4243CC1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MDP%20-%20Allan\WAVAMUNNO\MCC-C2-STN52-WAVAMUNN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Preliminary%20Data%20For%20Review\EDMP-Data%20Martha\MCC-C2-STNO%2052-Wavamunno%20Road-Mart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.09.2019 GGABA RD-MUNYONYO "/>
      <sheetName val="24.09.2019 MUNYONYO-GGABA RD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MCC-C2-STN52-WAVAMUNNO</v>
          </cell>
        </row>
        <row r="5">
          <cell r="D5" t="str">
            <v>24.09.19</v>
          </cell>
          <cell r="G5" t="str">
            <v>FUSION AUTO SPA</v>
          </cell>
        </row>
        <row r="6">
          <cell r="K6" t="str">
            <v>STEVEN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268</v>
          </cell>
          <cell r="AF10">
            <v>394</v>
          </cell>
        </row>
        <row r="11">
          <cell r="R11" t="str">
            <v>0800-0900</v>
          </cell>
          <cell r="AE11">
            <v>290</v>
          </cell>
          <cell r="AF11">
            <v>479</v>
          </cell>
        </row>
        <row r="12">
          <cell r="R12" t="str">
            <v>0900-1000</v>
          </cell>
          <cell r="AE12">
            <v>246</v>
          </cell>
          <cell r="AF12">
            <v>422</v>
          </cell>
        </row>
        <row r="13">
          <cell r="R13" t="str">
            <v>1000-1100</v>
          </cell>
          <cell r="AE13">
            <v>258</v>
          </cell>
          <cell r="AF13">
            <v>424</v>
          </cell>
        </row>
        <row r="14">
          <cell r="R14" t="str">
            <v>1100-1200</v>
          </cell>
          <cell r="AE14">
            <v>242</v>
          </cell>
          <cell r="AF14">
            <v>412</v>
          </cell>
        </row>
        <row r="15">
          <cell r="R15" t="str">
            <v>1200-1300</v>
          </cell>
          <cell r="AE15">
            <v>249</v>
          </cell>
          <cell r="AF15">
            <v>422</v>
          </cell>
        </row>
        <row r="16">
          <cell r="R16" t="str">
            <v>1300-1400</v>
          </cell>
          <cell r="AE16">
            <v>256</v>
          </cell>
          <cell r="AF16">
            <v>409</v>
          </cell>
        </row>
        <row r="17">
          <cell r="R17" t="str">
            <v>1400-1500</v>
          </cell>
          <cell r="AE17">
            <v>232</v>
          </cell>
          <cell r="AF17">
            <v>367</v>
          </cell>
        </row>
        <row r="18">
          <cell r="R18" t="str">
            <v>1500-1600</v>
          </cell>
          <cell r="AE18">
            <v>300</v>
          </cell>
          <cell r="AF18">
            <v>436</v>
          </cell>
        </row>
        <row r="19">
          <cell r="R19" t="str">
            <v>1600-1700</v>
          </cell>
          <cell r="AE19">
            <v>272</v>
          </cell>
          <cell r="AF19">
            <v>428</v>
          </cell>
        </row>
        <row r="20">
          <cell r="R20" t="str">
            <v>1700-1800</v>
          </cell>
          <cell r="AE20">
            <v>349</v>
          </cell>
          <cell r="AF20">
            <v>518</v>
          </cell>
        </row>
        <row r="21">
          <cell r="R21" t="str">
            <v>1800-1900</v>
          </cell>
          <cell r="AE21">
            <v>330</v>
          </cell>
          <cell r="AF21">
            <v>565</v>
          </cell>
        </row>
        <row r="59">
          <cell r="C59">
            <v>0.32410917361637603</v>
          </cell>
          <cell r="D59">
            <v>9.685367702805156E-2</v>
          </cell>
          <cell r="E59">
            <v>5.0037907505686124E-2</v>
          </cell>
          <cell r="F59">
            <v>0.10822592873388931</v>
          </cell>
          <cell r="G59">
            <v>6.4442759666413947E-3</v>
          </cell>
          <cell r="H59">
            <v>9.4768764215314631E-4</v>
          </cell>
          <cell r="I59">
            <v>2.103866565579985E-2</v>
          </cell>
          <cell r="J59">
            <v>1.4594389689158454E-2</v>
          </cell>
          <cell r="K59">
            <v>1.3267626990144049E-3</v>
          </cell>
          <cell r="L59">
            <v>3.7907505686125853E-4</v>
          </cell>
          <cell r="M59">
            <v>0.37604245640636846</v>
          </cell>
          <cell r="N59">
            <v>0</v>
          </cell>
        </row>
        <row r="60">
          <cell r="C60">
            <v>0.51944106925880928</v>
          </cell>
          <cell r="D60">
            <v>0.15522478736330497</v>
          </cell>
          <cell r="E60">
            <v>8.0194410692588092E-2</v>
          </cell>
          <cell r="F60">
            <v>0.17345078979343864</v>
          </cell>
          <cell r="G60">
            <v>1.0328068043742407E-2</v>
          </cell>
          <cell r="H60">
            <v>1.5188335358444715E-3</v>
          </cell>
          <cell r="I60">
            <v>3.3718104495747268E-2</v>
          </cell>
          <cell r="J60">
            <v>2.339003645200486E-2</v>
          </cell>
          <cell r="K60">
            <v>2.1263669501822599E-3</v>
          </cell>
          <cell r="L60">
            <v>6.0753341433778852E-4</v>
          </cell>
          <cell r="N60">
            <v>0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232</v>
          </cell>
          <cell r="AF10">
            <v>327</v>
          </cell>
        </row>
        <row r="11">
          <cell r="R11" t="str">
            <v>0800-0900</v>
          </cell>
          <cell r="AE11">
            <v>190</v>
          </cell>
          <cell r="AF11">
            <v>292</v>
          </cell>
        </row>
        <row r="12">
          <cell r="R12" t="str">
            <v>0900-1000</v>
          </cell>
          <cell r="AE12">
            <v>179</v>
          </cell>
          <cell r="AF12">
            <v>268</v>
          </cell>
        </row>
        <row r="13">
          <cell r="R13" t="str">
            <v>1000-1100</v>
          </cell>
          <cell r="AE13">
            <v>168</v>
          </cell>
          <cell r="AF13">
            <v>236</v>
          </cell>
        </row>
        <row r="14">
          <cell r="R14" t="str">
            <v>1100-1200</v>
          </cell>
          <cell r="AE14">
            <v>163</v>
          </cell>
          <cell r="AF14">
            <v>255</v>
          </cell>
        </row>
        <row r="15">
          <cell r="R15" t="str">
            <v>1200-1300</v>
          </cell>
          <cell r="AE15">
            <v>184</v>
          </cell>
          <cell r="AF15">
            <v>276</v>
          </cell>
        </row>
        <row r="16">
          <cell r="R16" t="str">
            <v>1300-1400</v>
          </cell>
          <cell r="AE16">
            <v>136</v>
          </cell>
          <cell r="AF16">
            <v>245</v>
          </cell>
        </row>
        <row r="17">
          <cell r="R17" t="str">
            <v>1400-1500</v>
          </cell>
          <cell r="AE17">
            <v>141</v>
          </cell>
          <cell r="AF17">
            <v>244</v>
          </cell>
        </row>
        <row r="18">
          <cell r="R18" t="str">
            <v>1500-1600</v>
          </cell>
          <cell r="AE18">
            <v>175</v>
          </cell>
          <cell r="AF18">
            <v>280</v>
          </cell>
        </row>
        <row r="19">
          <cell r="R19" t="str">
            <v>1600-1700</v>
          </cell>
          <cell r="AE19">
            <v>193</v>
          </cell>
          <cell r="AF19">
            <v>303</v>
          </cell>
        </row>
        <row r="20">
          <cell r="R20" t="str">
            <v>1700-1800</v>
          </cell>
          <cell r="AE20">
            <v>138</v>
          </cell>
          <cell r="AF20">
            <v>223</v>
          </cell>
        </row>
        <row r="21">
          <cell r="R21" t="str">
            <v>1800-1900</v>
          </cell>
          <cell r="AE21">
            <v>215</v>
          </cell>
          <cell r="AF21">
            <v>343</v>
          </cell>
        </row>
        <row r="59">
          <cell r="C59">
            <v>0.18256379100850548</v>
          </cell>
          <cell r="D59">
            <v>0.20321992709599027</v>
          </cell>
          <cell r="E59">
            <v>4.8602673147023087E-2</v>
          </cell>
          <cell r="F59">
            <v>0.16798298906439854</v>
          </cell>
          <cell r="G59">
            <v>4.8602673147023082E-3</v>
          </cell>
          <cell r="H59">
            <v>6.0753341433778852E-4</v>
          </cell>
          <cell r="I59">
            <v>2.2478736330498177E-2</v>
          </cell>
          <cell r="J59">
            <v>9.4167679222357231E-3</v>
          </cell>
          <cell r="K59">
            <v>2.1263669501822599E-3</v>
          </cell>
          <cell r="L59">
            <v>3.0376670716889426E-4</v>
          </cell>
          <cell r="M59">
            <v>0.35783718104495749</v>
          </cell>
          <cell r="N59">
            <v>0</v>
          </cell>
        </row>
        <row r="60">
          <cell r="C60">
            <v>0.28429517502365187</v>
          </cell>
          <cell r="D60">
            <v>0.31646168401135288</v>
          </cell>
          <cell r="E60">
            <v>7.5685903500473037E-2</v>
          </cell>
          <cell r="F60">
            <v>0.26158940397350994</v>
          </cell>
          <cell r="G60">
            <v>7.5685903500473037E-3</v>
          </cell>
          <cell r="H60">
            <v>9.4607379375591296E-4</v>
          </cell>
          <cell r="I60">
            <v>3.5004730368968777E-2</v>
          </cell>
          <cell r="J60">
            <v>1.466414380321665E-2</v>
          </cell>
          <cell r="K60">
            <v>3.3112582781456954E-3</v>
          </cell>
          <cell r="L60">
            <v>4.7303689687795648E-4</v>
          </cell>
          <cell r="N6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19 Gaba -Munyonyo"/>
      <sheetName val="23.09.19 Munyonyo -Gaba"/>
      <sheetName val="24.09 Gaba-Munyonyo"/>
      <sheetName val="24.09 Munyonyo-Gaba"/>
      <sheetName val="25.09 Gaba-Munyonyo"/>
      <sheetName val="25.09 Munyonyo-Gaba"/>
      <sheetName val="27.09 Gaba-Munyonyo-24h"/>
      <sheetName val="27.09 Munyonyo-Gaba-24h"/>
      <sheetName val="276.09 Gaba-Munyonyo"/>
      <sheetName val="26.09 Munyonyo-Gaba"/>
      <sheetName val="28.09 Gaba-Munyonyo-24h"/>
      <sheetName val="28.09 Munyonyo-Gaba-24h"/>
      <sheetName val="29.09 Gaba-Munyonyo"/>
      <sheetName val="29.09 Munyonyo-Gaba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MCC-C2-STNO 52-Wavamuno RD</v>
          </cell>
        </row>
        <row r="6">
          <cell r="D6" t="str">
            <v>GABA</v>
          </cell>
          <cell r="G6" t="str">
            <v>MUNYONYO</v>
          </cell>
        </row>
      </sheetData>
      <sheetData sheetId="1">
        <row r="3">
          <cell r="C3" t="str">
            <v>MCC-C2-STNO 52-Wavamuno RD</v>
          </cell>
        </row>
        <row r="6">
          <cell r="D6" t="str">
            <v>MUNYONYO</v>
          </cell>
          <cell r="G6" t="str">
            <v>GABA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G5" t="str">
            <v>Wavamuno</v>
          </cell>
          <cell r="K5" t="str">
            <v>Kasoma John Paul / Akello Rosette</v>
          </cell>
        </row>
        <row r="6">
          <cell r="K6" t="str">
            <v>Steven</v>
          </cell>
        </row>
      </sheetData>
      <sheetData sheetId="8"/>
      <sheetData sheetId="9"/>
      <sheetData sheetId="10">
        <row r="5">
          <cell r="D5" t="str">
            <v>28.09.19</v>
          </cell>
          <cell r="G5" t="str">
            <v>Wavamuno</v>
          </cell>
          <cell r="K5" t="str">
            <v>Kasoma John Paul / Akello Rosette</v>
          </cell>
        </row>
        <row r="6">
          <cell r="K6" t="str">
            <v>Steven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209</v>
          </cell>
          <cell r="AF10">
            <v>337</v>
          </cell>
        </row>
        <row r="11">
          <cell r="R11" t="str">
            <v>0800-0900</v>
          </cell>
          <cell r="AE11">
            <v>280</v>
          </cell>
          <cell r="AF11">
            <v>417</v>
          </cell>
        </row>
        <row r="12">
          <cell r="R12" t="str">
            <v>0900-1000</v>
          </cell>
          <cell r="AE12">
            <v>311</v>
          </cell>
          <cell r="AF12">
            <v>486</v>
          </cell>
        </row>
        <row r="13">
          <cell r="R13" t="str">
            <v>1000-1100</v>
          </cell>
          <cell r="AE13">
            <v>333</v>
          </cell>
          <cell r="AF13">
            <v>542</v>
          </cell>
        </row>
        <row r="14">
          <cell r="R14" t="str">
            <v>1100-1200</v>
          </cell>
          <cell r="AE14">
            <v>359</v>
          </cell>
          <cell r="AF14">
            <v>579</v>
          </cell>
        </row>
        <row r="15">
          <cell r="R15" t="str">
            <v>1200-1300</v>
          </cell>
          <cell r="AE15">
            <v>385</v>
          </cell>
          <cell r="AF15">
            <v>609</v>
          </cell>
        </row>
        <row r="16">
          <cell r="R16" t="str">
            <v>1300-1400</v>
          </cell>
          <cell r="AE16">
            <v>362</v>
          </cell>
          <cell r="AF16">
            <v>593</v>
          </cell>
        </row>
        <row r="17">
          <cell r="R17" t="str">
            <v>1400-1500</v>
          </cell>
          <cell r="AE17">
            <v>466</v>
          </cell>
          <cell r="AF17">
            <v>752</v>
          </cell>
        </row>
        <row r="18">
          <cell r="R18" t="str">
            <v>1500-1600</v>
          </cell>
          <cell r="AE18">
            <v>415</v>
          </cell>
          <cell r="AF18">
            <v>674</v>
          </cell>
        </row>
        <row r="19">
          <cell r="R19" t="str">
            <v>1600-1700</v>
          </cell>
          <cell r="AE19">
            <v>322</v>
          </cell>
          <cell r="AF19">
            <v>508</v>
          </cell>
        </row>
        <row r="20">
          <cell r="R20" t="str">
            <v>1700-1800</v>
          </cell>
          <cell r="AE20">
            <v>377</v>
          </cell>
          <cell r="AF20">
            <v>559</v>
          </cell>
        </row>
        <row r="21">
          <cell r="R21" t="str">
            <v>1800-1900</v>
          </cell>
          <cell r="AE21">
            <v>360</v>
          </cell>
          <cell r="AF21">
            <v>575</v>
          </cell>
        </row>
        <row r="22">
          <cell r="R22" t="str">
            <v>1900-2000</v>
          </cell>
          <cell r="AE22">
            <v>300</v>
          </cell>
          <cell r="AF22">
            <v>598</v>
          </cell>
        </row>
        <row r="23">
          <cell r="R23" t="str">
            <v>2000-2100</v>
          </cell>
          <cell r="AE23">
            <v>291</v>
          </cell>
          <cell r="AF23">
            <v>554</v>
          </cell>
        </row>
        <row r="24">
          <cell r="R24" t="str">
            <v>2100-2200</v>
          </cell>
          <cell r="AE24">
            <v>292</v>
          </cell>
          <cell r="AF24">
            <v>584</v>
          </cell>
        </row>
        <row r="25">
          <cell r="R25" t="str">
            <v>2200-2300</v>
          </cell>
          <cell r="AE25">
            <v>257</v>
          </cell>
          <cell r="AF25">
            <v>464</v>
          </cell>
        </row>
        <row r="26">
          <cell r="R26" t="str">
            <v>2300-0000</v>
          </cell>
          <cell r="AE26">
            <v>121</v>
          </cell>
          <cell r="AF26">
            <v>254</v>
          </cell>
        </row>
        <row r="27">
          <cell r="R27" t="str">
            <v>0000-0100</v>
          </cell>
          <cell r="AE27">
            <v>114</v>
          </cell>
          <cell r="AF27">
            <v>200</v>
          </cell>
        </row>
        <row r="28">
          <cell r="R28" t="str">
            <v>0100-0200</v>
          </cell>
          <cell r="AE28">
            <v>112</v>
          </cell>
          <cell r="AF28">
            <v>152</v>
          </cell>
        </row>
        <row r="29">
          <cell r="R29" t="str">
            <v>0200-0300</v>
          </cell>
          <cell r="AE29">
            <v>63</v>
          </cell>
          <cell r="AF29">
            <v>101</v>
          </cell>
        </row>
        <row r="30">
          <cell r="R30" t="str">
            <v>0300-0400</v>
          </cell>
          <cell r="AE30">
            <v>54</v>
          </cell>
          <cell r="AF30">
            <v>99</v>
          </cell>
        </row>
        <row r="31">
          <cell r="R31" t="str">
            <v>0400-0500</v>
          </cell>
          <cell r="AE31">
            <v>64</v>
          </cell>
          <cell r="AF31">
            <v>93</v>
          </cell>
        </row>
        <row r="32">
          <cell r="R32" t="str">
            <v>0500-0600</v>
          </cell>
          <cell r="AE32">
            <v>48</v>
          </cell>
          <cell r="AF32">
            <v>97</v>
          </cell>
        </row>
        <row r="33">
          <cell r="R33" t="str">
            <v>0600-0700</v>
          </cell>
          <cell r="AE33">
            <v>86</v>
          </cell>
          <cell r="AF33">
            <v>151</v>
          </cell>
        </row>
        <row r="107">
          <cell r="C107">
            <v>0.29785528161956304</v>
          </cell>
          <cell r="D107">
            <v>0.13589897775105231</v>
          </cell>
          <cell r="E107">
            <v>3.958709160152335E-2</v>
          </cell>
          <cell r="F107">
            <v>9.0499098015634397E-2</v>
          </cell>
          <cell r="G107">
            <v>4.1090398877530569E-3</v>
          </cell>
          <cell r="H107">
            <v>6.0132291040288638E-4</v>
          </cell>
          <cell r="I107">
            <v>1.9242333132892364E-2</v>
          </cell>
          <cell r="J107">
            <v>1.0222489476849068E-2</v>
          </cell>
          <cell r="K107">
            <v>1.2026458208057728E-3</v>
          </cell>
          <cell r="L107">
            <v>2.0044097013429546E-4</v>
          </cell>
          <cell r="M107">
            <v>0.40058127881338945</v>
          </cell>
          <cell r="N107">
            <v>0</v>
          </cell>
        </row>
        <row r="108">
          <cell r="C108">
            <v>0.49690687176057513</v>
          </cell>
          <cell r="D108">
            <v>0.22671794014378865</v>
          </cell>
          <cell r="E108">
            <v>6.6042467814746694E-2</v>
          </cell>
          <cell r="F108">
            <v>0.15097809730814246</v>
          </cell>
          <cell r="G108">
            <v>6.8550409630496571E-3</v>
          </cell>
          <cell r="H108">
            <v>1.0031767262999498E-3</v>
          </cell>
          <cell r="I108">
            <v>3.2101655241598394E-2</v>
          </cell>
          <cell r="J108">
            <v>1.7054004347099146E-2</v>
          </cell>
          <cell r="K108">
            <v>2.0063534525998996E-3</v>
          </cell>
          <cell r="L108">
            <v>3.3439224209998327E-4</v>
          </cell>
          <cell r="N108">
            <v>0</v>
          </cell>
        </row>
      </sheetData>
      <sheetData sheetId="11">
        <row r="5">
          <cell r="G5" t="str">
            <v>Wavamuno</v>
          </cell>
          <cell r="K5" t="str">
            <v>Kasoma John Paul / Akello Rosette</v>
          </cell>
        </row>
        <row r="6">
          <cell r="K6" t="str">
            <v>Steven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223</v>
          </cell>
          <cell r="AF10">
            <v>383</v>
          </cell>
        </row>
        <row r="11">
          <cell r="R11" t="str">
            <v>0800-0900</v>
          </cell>
          <cell r="AE11">
            <v>322</v>
          </cell>
          <cell r="AF11">
            <v>464</v>
          </cell>
        </row>
        <row r="12">
          <cell r="R12" t="str">
            <v>0900-1000</v>
          </cell>
          <cell r="AE12">
            <v>353</v>
          </cell>
          <cell r="AF12">
            <v>573</v>
          </cell>
        </row>
        <row r="13">
          <cell r="R13" t="str">
            <v>1000-1100</v>
          </cell>
          <cell r="AE13">
            <v>335</v>
          </cell>
          <cell r="AF13">
            <v>500</v>
          </cell>
        </row>
        <row r="14">
          <cell r="R14" t="str">
            <v>1100-1200</v>
          </cell>
          <cell r="AE14">
            <v>367</v>
          </cell>
          <cell r="AF14">
            <v>537</v>
          </cell>
        </row>
        <row r="15">
          <cell r="R15" t="str">
            <v>1200-1300</v>
          </cell>
          <cell r="AE15">
            <v>395</v>
          </cell>
          <cell r="AF15">
            <v>602</v>
          </cell>
        </row>
        <row r="16">
          <cell r="R16" t="str">
            <v>1300-1400</v>
          </cell>
          <cell r="AE16">
            <v>317</v>
          </cell>
          <cell r="AF16">
            <v>497</v>
          </cell>
        </row>
        <row r="17">
          <cell r="R17" t="str">
            <v>1400-1500</v>
          </cell>
          <cell r="AE17">
            <v>386</v>
          </cell>
          <cell r="AF17">
            <v>563</v>
          </cell>
        </row>
        <row r="18">
          <cell r="R18" t="str">
            <v>1500-1600</v>
          </cell>
          <cell r="AE18">
            <v>326</v>
          </cell>
          <cell r="AF18">
            <v>531</v>
          </cell>
        </row>
        <row r="19">
          <cell r="R19" t="str">
            <v>1600-1700</v>
          </cell>
          <cell r="AE19">
            <v>440</v>
          </cell>
          <cell r="AF19">
            <v>624</v>
          </cell>
        </row>
        <row r="20">
          <cell r="R20" t="str">
            <v>1700-1800</v>
          </cell>
          <cell r="AE20">
            <v>292</v>
          </cell>
          <cell r="AF20">
            <v>467</v>
          </cell>
        </row>
        <row r="21">
          <cell r="R21" t="str">
            <v>1800-1900</v>
          </cell>
          <cell r="AE21">
            <v>254</v>
          </cell>
          <cell r="AF21">
            <v>426</v>
          </cell>
        </row>
        <row r="22">
          <cell r="R22" t="str">
            <v>1900-2000</v>
          </cell>
          <cell r="AE22">
            <v>339</v>
          </cell>
          <cell r="AF22">
            <v>633</v>
          </cell>
        </row>
        <row r="23">
          <cell r="R23" t="str">
            <v>2000-2100</v>
          </cell>
          <cell r="AE23">
            <v>310</v>
          </cell>
          <cell r="AF23">
            <v>542</v>
          </cell>
        </row>
        <row r="24">
          <cell r="R24" t="str">
            <v>2100-2200</v>
          </cell>
          <cell r="AE24">
            <v>324</v>
          </cell>
          <cell r="AF24">
            <v>522</v>
          </cell>
        </row>
        <row r="25">
          <cell r="R25" t="str">
            <v>2200-2300</v>
          </cell>
          <cell r="AE25">
            <v>306</v>
          </cell>
          <cell r="AF25">
            <v>474</v>
          </cell>
        </row>
        <row r="26">
          <cell r="R26" t="str">
            <v>2300-0000</v>
          </cell>
          <cell r="AE26">
            <v>323</v>
          </cell>
          <cell r="AF26">
            <v>391</v>
          </cell>
        </row>
        <row r="27">
          <cell r="R27" t="str">
            <v>0000-0100</v>
          </cell>
          <cell r="AE27">
            <v>223</v>
          </cell>
          <cell r="AF27">
            <v>300</v>
          </cell>
        </row>
        <row r="28">
          <cell r="R28" t="str">
            <v>0100-0200</v>
          </cell>
          <cell r="AE28">
            <v>142</v>
          </cell>
          <cell r="AF28">
            <v>181</v>
          </cell>
        </row>
        <row r="29">
          <cell r="R29" t="str">
            <v>0200-0300</v>
          </cell>
          <cell r="AE29">
            <v>100</v>
          </cell>
          <cell r="AF29">
            <v>133</v>
          </cell>
        </row>
        <row r="30">
          <cell r="R30" t="str">
            <v>0300-0400</v>
          </cell>
          <cell r="AE30">
            <v>53</v>
          </cell>
          <cell r="AF30">
            <v>85</v>
          </cell>
        </row>
        <row r="31">
          <cell r="R31" t="str">
            <v>0400-0500</v>
          </cell>
          <cell r="AE31">
            <v>44</v>
          </cell>
          <cell r="AF31">
            <v>67</v>
          </cell>
        </row>
        <row r="32">
          <cell r="R32" t="str">
            <v>0500-0600</v>
          </cell>
          <cell r="AE32">
            <v>42</v>
          </cell>
          <cell r="AF32">
            <v>71</v>
          </cell>
        </row>
        <row r="33">
          <cell r="R33" t="str">
            <v>0600-0700</v>
          </cell>
          <cell r="AE33">
            <v>79</v>
          </cell>
          <cell r="AF33">
            <v>158</v>
          </cell>
        </row>
        <row r="107">
          <cell r="C107">
            <v>0.27447552447552448</v>
          </cell>
          <cell r="D107">
            <v>0.19755244755244755</v>
          </cell>
          <cell r="E107">
            <v>4.8231180584121763E-2</v>
          </cell>
          <cell r="F107">
            <v>9.1526120937885647E-2</v>
          </cell>
          <cell r="G107">
            <v>9.4611271081859322E-3</v>
          </cell>
          <cell r="H107">
            <v>1.0283833813245579E-4</v>
          </cell>
          <cell r="I107">
            <v>2.0053475935828877E-2</v>
          </cell>
          <cell r="J107">
            <v>5.1419169066227888E-3</v>
          </cell>
          <cell r="K107">
            <v>6.1703002879473468E-4</v>
          </cell>
          <cell r="L107">
            <v>2.0567667626491157E-4</v>
          </cell>
          <cell r="M107">
            <v>0.35263266145619088</v>
          </cell>
          <cell r="N107">
            <v>0</v>
          </cell>
        </row>
        <row r="108">
          <cell r="C108">
            <v>0.42398729150119141</v>
          </cell>
          <cell r="D108">
            <v>0.3051628276409849</v>
          </cell>
          <cell r="E108">
            <v>7.4503574265289918E-2</v>
          </cell>
          <cell r="F108">
            <v>0.14138204924543288</v>
          </cell>
          <cell r="G108">
            <v>1.4614773629864972E-2</v>
          </cell>
          <cell r="H108">
            <v>1.5885623510722796E-4</v>
          </cell>
          <cell r="I108">
            <v>3.0976965845909452E-2</v>
          </cell>
          <cell r="J108">
            <v>7.9428117553613977E-3</v>
          </cell>
          <cell r="K108">
            <v>9.5313741064336779E-4</v>
          </cell>
          <cell r="L108">
            <v>3.1771247021445591E-4</v>
          </cell>
          <cell r="N108">
            <v>0</v>
          </cell>
        </row>
      </sheetData>
      <sheetData sheetId="12">
        <row r="5">
          <cell r="D5" t="str">
            <v>29.09.19</v>
          </cell>
          <cell r="G5" t="str">
            <v>Wavamuno</v>
          </cell>
          <cell r="K5" t="str">
            <v>Kasoma John Paul / Akello Rosette</v>
          </cell>
        </row>
        <row r="6">
          <cell r="K6" t="str">
            <v>Steven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160</v>
          </cell>
          <cell r="AF10">
            <v>262</v>
          </cell>
        </row>
        <row r="11">
          <cell r="R11" t="str">
            <v>0800-0900</v>
          </cell>
          <cell r="AE11">
            <v>176</v>
          </cell>
          <cell r="AF11">
            <v>285</v>
          </cell>
        </row>
        <row r="12">
          <cell r="R12" t="str">
            <v>0900-1000</v>
          </cell>
          <cell r="AE12">
            <v>181</v>
          </cell>
          <cell r="AF12">
            <v>310</v>
          </cell>
        </row>
        <row r="13">
          <cell r="R13" t="str">
            <v>1000-1100</v>
          </cell>
          <cell r="AE13">
            <v>359</v>
          </cell>
          <cell r="AF13">
            <v>570</v>
          </cell>
        </row>
        <row r="14">
          <cell r="R14" t="str">
            <v>1100-1200</v>
          </cell>
          <cell r="AE14">
            <v>362</v>
          </cell>
          <cell r="AF14">
            <v>618</v>
          </cell>
        </row>
        <row r="15">
          <cell r="R15" t="str">
            <v>1200-1300</v>
          </cell>
          <cell r="AE15">
            <v>392</v>
          </cell>
          <cell r="AF15">
            <v>473</v>
          </cell>
        </row>
        <row r="16">
          <cell r="R16" t="str">
            <v>1300-1400</v>
          </cell>
          <cell r="AE16">
            <v>332</v>
          </cell>
          <cell r="AF16">
            <v>443</v>
          </cell>
        </row>
        <row r="17">
          <cell r="R17" t="str">
            <v>1400-1500</v>
          </cell>
          <cell r="AE17">
            <v>367</v>
          </cell>
          <cell r="AF17">
            <v>582</v>
          </cell>
        </row>
        <row r="18">
          <cell r="R18" t="str">
            <v>1500-1600</v>
          </cell>
          <cell r="AE18">
            <v>396</v>
          </cell>
          <cell r="AF18">
            <v>620</v>
          </cell>
        </row>
        <row r="19">
          <cell r="R19" t="str">
            <v>1600-1700</v>
          </cell>
          <cell r="AE19">
            <v>426</v>
          </cell>
          <cell r="AF19">
            <v>693</v>
          </cell>
        </row>
        <row r="20">
          <cell r="R20" t="str">
            <v>1700-1800</v>
          </cell>
          <cell r="AE20">
            <v>397</v>
          </cell>
          <cell r="AF20">
            <v>648</v>
          </cell>
        </row>
        <row r="21">
          <cell r="R21" t="str">
            <v>1800-1900</v>
          </cell>
          <cell r="AE21">
            <v>322</v>
          </cell>
          <cell r="AF21">
            <v>617</v>
          </cell>
        </row>
        <row r="59">
          <cell r="C59">
            <v>0.36154223166149324</v>
          </cell>
          <cell r="D59">
            <v>0.11223656265316125</v>
          </cell>
          <cell r="E59">
            <v>3.3327887600065352E-2</v>
          </cell>
          <cell r="F59">
            <v>9.1651690900179703E-2</v>
          </cell>
          <cell r="G59">
            <v>2.2872079725535042E-3</v>
          </cell>
          <cell r="H59">
            <v>0</v>
          </cell>
          <cell r="I59">
            <v>1.4540107825518706E-2</v>
          </cell>
          <cell r="J59">
            <v>1.2416271851004738E-2</v>
          </cell>
          <cell r="K59">
            <v>4.2476719490279367E-3</v>
          </cell>
          <cell r="L59">
            <v>0</v>
          </cell>
          <cell r="M59">
            <v>0.36775036758699559</v>
          </cell>
          <cell r="N59">
            <v>0</v>
          </cell>
        </row>
        <row r="60">
          <cell r="C60">
            <v>0.57183462532299745</v>
          </cell>
          <cell r="D60">
            <v>0.17751937984496124</v>
          </cell>
          <cell r="E60">
            <v>5.2713178294573643E-2</v>
          </cell>
          <cell r="F60">
            <v>0.14496124031007751</v>
          </cell>
          <cell r="G60">
            <v>3.6175710594315244E-3</v>
          </cell>
          <cell r="H60">
            <v>0</v>
          </cell>
          <cell r="I60">
            <v>2.2997416020671835E-2</v>
          </cell>
          <cell r="J60">
            <v>1.9638242894056846E-2</v>
          </cell>
          <cell r="K60">
            <v>6.7183462532299744E-3</v>
          </cell>
          <cell r="L60">
            <v>0</v>
          </cell>
          <cell r="N60">
            <v>0</v>
          </cell>
        </row>
      </sheetData>
      <sheetData sheetId="13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123</v>
          </cell>
          <cell r="AF10">
            <v>193</v>
          </cell>
        </row>
        <row r="11">
          <cell r="R11" t="str">
            <v>0800-0900</v>
          </cell>
          <cell r="AE11">
            <v>160</v>
          </cell>
          <cell r="AF11">
            <v>235</v>
          </cell>
        </row>
        <row r="12">
          <cell r="R12" t="str">
            <v>0900-1000</v>
          </cell>
          <cell r="AE12">
            <v>199</v>
          </cell>
          <cell r="AF12">
            <v>285</v>
          </cell>
        </row>
        <row r="13">
          <cell r="R13" t="str">
            <v>1000-1100</v>
          </cell>
          <cell r="AE13">
            <v>164</v>
          </cell>
          <cell r="AF13">
            <v>270</v>
          </cell>
        </row>
        <row r="14">
          <cell r="R14" t="str">
            <v>1100-1200</v>
          </cell>
          <cell r="AE14">
            <v>227</v>
          </cell>
          <cell r="AF14">
            <v>414</v>
          </cell>
        </row>
        <row r="15">
          <cell r="R15" t="str">
            <v>1200-1300</v>
          </cell>
          <cell r="AE15">
            <v>185</v>
          </cell>
          <cell r="AF15">
            <v>288</v>
          </cell>
        </row>
        <row r="16">
          <cell r="R16" t="str">
            <v>1300-1400</v>
          </cell>
          <cell r="AE16">
            <v>167</v>
          </cell>
          <cell r="AF16">
            <v>319</v>
          </cell>
        </row>
        <row r="17">
          <cell r="R17" t="str">
            <v>1400-1500</v>
          </cell>
          <cell r="AE17">
            <v>221</v>
          </cell>
          <cell r="AF17">
            <v>332</v>
          </cell>
        </row>
        <row r="18">
          <cell r="R18" t="str">
            <v>1500-1600</v>
          </cell>
          <cell r="AE18">
            <v>284</v>
          </cell>
          <cell r="AF18">
            <v>417</v>
          </cell>
        </row>
        <row r="19">
          <cell r="R19" t="str">
            <v>1600-1700</v>
          </cell>
          <cell r="AE19">
            <v>248</v>
          </cell>
          <cell r="AF19">
            <v>468</v>
          </cell>
        </row>
        <row r="20">
          <cell r="R20" t="str">
            <v>1700-1800</v>
          </cell>
          <cell r="AE20">
            <v>247</v>
          </cell>
          <cell r="AF20">
            <v>431</v>
          </cell>
        </row>
        <row r="21">
          <cell r="R21" t="str">
            <v>1800-1900</v>
          </cell>
          <cell r="AE21">
            <v>334</v>
          </cell>
          <cell r="AF21">
            <v>492</v>
          </cell>
        </row>
        <row r="59">
          <cell r="C59">
            <v>0.19835907335907335</v>
          </cell>
          <cell r="D59">
            <v>0.236003861003861</v>
          </cell>
          <cell r="E59">
            <v>3.7886100386100387E-2</v>
          </cell>
          <cell r="F59">
            <v>0.10086872586872588</v>
          </cell>
          <cell r="G59">
            <v>3.3783783783783786E-3</v>
          </cell>
          <cell r="H59">
            <v>1.2065637065637065E-3</v>
          </cell>
          <cell r="I59">
            <v>2.5820463320463321E-2</v>
          </cell>
          <cell r="J59">
            <v>9.6525096525096523E-3</v>
          </cell>
          <cell r="K59">
            <v>3.8610038610038611E-3</v>
          </cell>
          <cell r="L59">
            <v>4.8262548262548264E-4</v>
          </cell>
          <cell r="M59">
            <v>0.38248069498069498</v>
          </cell>
          <cell r="N59">
            <v>0</v>
          </cell>
        </row>
        <row r="60">
          <cell r="C60">
            <v>0.3212192262602579</v>
          </cell>
          <cell r="D60">
            <v>0.3821805392731536</v>
          </cell>
          <cell r="E60">
            <v>6.1352090660414221E-2</v>
          </cell>
          <cell r="F60">
            <v>0.16334505666275889</v>
          </cell>
          <cell r="G60">
            <v>5.4708870652598668E-3</v>
          </cell>
          <cell r="H60">
            <v>1.9538882375928096E-3</v>
          </cell>
          <cell r="I60">
            <v>4.1813208284486127E-2</v>
          </cell>
          <cell r="J60">
            <v>1.5631105900742476E-2</v>
          </cell>
          <cell r="K60">
            <v>6.2524423602969914E-3</v>
          </cell>
          <cell r="L60">
            <v>7.8155529503712393E-4</v>
          </cell>
          <cell r="N60">
            <v>0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topLeftCell="A46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1" t="s">
        <v>96</v>
      </c>
      <c r="C3" s="71" t="s">
        <v>163</v>
      </c>
      <c r="D3" s="71"/>
      <c r="E3" s="71"/>
      <c r="F3" s="71"/>
      <c r="G3" s="7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6" t="s">
        <v>167</v>
      </c>
      <c r="H5" s="67"/>
      <c r="I5" s="14"/>
      <c r="J5" s="2" t="s">
        <v>5</v>
      </c>
      <c r="K5" s="66" t="s">
        <v>168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165</v>
      </c>
      <c r="E6" s="67"/>
      <c r="F6" s="2" t="s">
        <v>2</v>
      </c>
      <c r="G6" s="66" t="s">
        <v>166</v>
      </c>
      <c r="H6" s="67"/>
      <c r="J6" s="2" t="s">
        <v>21</v>
      </c>
      <c r="K6" s="66" t="s">
        <v>169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15</v>
      </c>
      <c r="D10" s="50">
        <v>1</v>
      </c>
      <c r="E10" s="50">
        <v>0</v>
      </c>
      <c r="F10" s="50">
        <v>10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28</v>
      </c>
      <c r="N10" s="50">
        <v>0</v>
      </c>
      <c r="O10" s="15">
        <f t="shared" ref="O10:O57" si="0">SUM(C10:L10,N10)</f>
        <v>26</v>
      </c>
      <c r="P10" s="15">
        <f t="shared" ref="P10:P57" si="1">SUM(C10:N10)</f>
        <v>54</v>
      </c>
      <c r="R10" s="1" t="s">
        <v>6</v>
      </c>
      <c r="S10" s="17">
        <f t="shared" ref="S10:AF10" si="2">SUM(C10:C13)</f>
        <v>126</v>
      </c>
      <c r="T10" s="17">
        <f t="shared" si="2"/>
        <v>36</v>
      </c>
      <c r="U10" s="17">
        <f t="shared" si="2"/>
        <v>14</v>
      </c>
      <c r="V10" s="17">
        <f t="shared" si="2"/>
        <v>57</v>
      </c>
      <c r="W10" s="17">
        <f t="shared" si="2"/>
        <v>2</v>
      </c>
      <c r="X10" s="17">
        <f t="shared" si="2"/>
        <v>0</v>
      </c>
      <c r="Y10" s="17">
        <f t="shared" si="2"/>
        <v>4</v>
      </c>
      <c r="Z10" s="17">
        <f t="shared" si="2"/>
        <v>5</v>
      </c>
      <c r="AA10" s="17">
        <f t="shared" si="2"/>
        <v>1</v>
      </c>
      <c r="AB10" s="17">
        <f t="shared" si="2"/>
        <v>0</v>
      </c>
      <c r="AC10" s="17">
        <f t="shared" si="2"/>
        <v>165</v>
      </c>
      <c r="AD10" s="17">
        <f t="shared" si="2"/>
        <v>0</v>
      </c>
      <c r="AE10" s="31">
        <f t="shared" si="2"/>
        <v>245</v>
      </c>
      <c r="AF10" s="31">
        <f t="shared" si="2"/>
        <v>410</v>
      </c>
    </row>
    <row r="11" spans="2:32" s="6" customFormat="1" ht="23.1" customHeight="1" x14ac:dyDescent="0.25">
      <c r="B11" s="23" t="s">
        <v>38</v>
      </c>
      <c r="C11" s="50">
        <v>35</v>
      </c>
      <c r="D11" s="50">
        <v>8</v>
      </c>
      <c r="E11" s="50">
        <v>1</v>
      </c>
      <c r="F11" s="50">
        <v>15</v>
      </c>
      <c r="G11" s="50">
        <v>1</v>
      </c>
      <c r="H11" s="50">
        <v>0</v>
      </c>
      <c r="I11" s="50">
        <v>1</v>
      </c>
      <c r="J11" s="50">
        <v>3</v>
      </c>
      <c r="K11" s="50">
        <v>1</v>
      </c>
      <c r="L11" s="50">
        <v>0</v>
      </c>
      <c r="M11" s="50">
        <v>36</v>
      </c>
      <c r="N11" s="50">
        <v>0</v>
      </c>
      <c r="O11" s="15">
        <f t="shared" si="0"/>
        <v>65</v>
      </c>
      <c r="P11" s="15">
        <f t="shared" si="1"/>
        <v>101</v>
      </c>
      <c r="R11" s="1" t="s">
        <v>7</v>
      </c>
      <c r="S11" s="17">
        <f t="shared" ref="S11:AF11" si="3">SUM(C14:C17)</f>
        <v>125</v>
      </c>
      <c r="T11" s="17">
        <f t="shared" si="3"/>
        <v>59</v>
      </c>
      <c r="U11" s="17">
        <f t="shared" si="3"/>
        <v>31</v>
      </c>
      <c r="V11" s="17">
        <f t="shared" si="3"/>
        <v>91</v>
      </c>
      <c r="W11" s="17">
        <f t="shared" si="3"/>
        <v>6</v>
      </c>
      <c r="X11" s="17">
        <f t="shared" si="3"/>
        <v>1</v>
      </c>
      <c r="Y11" s="17">
        <f t="shared" si="3"/>
        <v>8</v>
      </c>
      <c r="Z11" s="17">
        <f t="shared" si="3"/>
        <v>6</v>
      </c>
      <c r="AA11" s="17">
        <f t="shared" si="3"/>
        <v>1</v>
      </c>
      <c r="AB11" s="17">
        <f t="shared" si="3"/>
        <v>0</v>
      </c>
      <c r="AC11" s="17">
        <f t="shared" si="3"/>
        <v>173</v>
      </c>
      <c r="AD11" s="17">
        <f t="shared" si="3"/>
        <v>0</v>
      </c>
      <c r="AE11" s="31">
        <f t="shared" si="3"/>
        <v>328</v>
      </c>
      <c r="AF11" s="31">
        <f t="shared" si="3"/>
        <v>501</v>
      </c>
    </row>
    <row r="12" spans="2:32" ht="23.1" customHeight="1" x14ac:dyDescent="0.25">
      <c r="B12" s="23" t="s">
        <v>39</v>
      </c>
      <c r="C12" s="50">
        <v>35</v>
      </c>
      <c r="D12" s="50">
        <v>16</v>
      </c>
      <c r="E12" s="50">
        <v>4</v>
      </c>
      <c r="F12" s="50">
        <v>19</v>
      </c>
      <c r="G12" s="50">
        <v>1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45</v>
      </c>
      <c r="N12" s="50">
        <v>0</v>
      </c>
      <c r="O12" s="15">
        <f t="shared" si="0"/>
        <v>76</v>
      </c>
      <c r="P12" s="15">
        <f t="shared" si="1"/>
        <v>121</v>
      </c>
      <c r="R12" s="1" t="s">
        <v>8</v>
      </c>
      <c r="S12" s="17">
        <f t="shared" ref="S12:AF12" si="4">SUM(C18:C21)</f>
        <v>94</v>
      </c>
      <c r="T12" s="17">
        <f t="shared" si="4"/>
        <v>38</v>
      </c>
      <c r="U12" s="17">
        <f t="shared" si="4"/>
        <v>30</v>
      </c>
      <c r="V12" s="17">
        <f t="shared" si="4"/>
        <v>42</v>
      </c>
      <c r="W12" s="17">
        <f t="shared" si="4"/>
        <v>2</v>
      </c>
      <c r="X12" s="17">
        <f t="shared" si="4"/>
        <v>0</v>
      </c>
      <c r="Y12" s="17">
        <f t="shared" si="4"/>
        <v>12</v>
      </c>
      <c r="Z12" s="17">
        <f t="shared" si="4"/>
        <v>11</v>
      </c>
      <c r="AA12" s="17">
        <f t="shared" si="4"/>
        <v>1</v>
      </c>
      <c r="AB12" s="17">
        <f t="shared" si="4"/>
        <v>0</v>
      </c>
      <c r="AC12" s="17">
        <f t="shared" si="4"/>
        <v>153</v>
      </c>
      <c r="AD12" s="17">
        <f t="shared" si="4"/>
        <v>0</v>
      </c>
      <c r="AE12" s="31">
        <f t="shared" si="4"/>
        <v>230</v>
      </c>
      <c r="AF12" s="31">
        <f t="shared" si="4"/>
        <v>383</v>
      </c>
    </row>
    <row r="13" spans="2:32" ht="23.1" customHeight="1" x14ac:dyDescent="0.25">
      <c r="B13" s="23" t="s">
        <v>40</v>
      </c>
      <c r="C13" s="50">
        <v>41</v>
      </c>
      <c r="D13" s="50">
        <v>11</v>
      </c>
      <c r="E13" s="50">
        <v>9</v>
      </c>
      <c r="F13" s="50">
        <v>13</v>
      </c>
      <c r="G13" s="50">
        <v>0</v>
      </c>
      <c r="H13" s="50">
        <v>0</v>
      </c>
      <c r="I13" s="50">
        <v>2</v>
      </c>
      <c r="J13" s="50">
        <v>2</v>
      </c>
      <c r="K13" s="50">
        <v>0</v>
      </c>
      <c r="L13" s="50">
        <v>0</v>
      </c>
      <c r="M13" s="50">
        <v>56</v>
      </c>
      <c r="N13" s="50">
        <v>0</v>
      </c>
      <c r="O13" s="15">
        <f t="shared" si="0"/>
        <v>78</v>
      </c>
      <c r="P13" s="15">
        <f t="shared" si="1"/>
        <v>134</v>
      </c>
      <c r="R13" s="1" t="s">
        <v>9</v>
      </c>
      <c r="S13" s="17">
        <f t="shared" ref="S13:AF13" si="5">SUM(C22:C25)</f>
        <v>101</v>
      </c>
      <c r="T13" s="17">
        <f t="shared" si="5"/>
        <v>33</v>
      </c>
      <c r="U13" s="17">
        <f t="shared" si="5"/>
        <v>22</v>
      </c>
      <c r="V13" s="17">
        <f t="shared" si="5"/>
        <v>44</v>
      </c>
      <c r="W13" s="17">
        <f t="shared" si="5"/>
        <v>5</v>
      </c>
      <c r="X13" s="17">
        <f t="shared" si="5"/>
        <v>0</v>
      </c>
      <c r="Y13" s="17">
        <f t="shared" si="5"/>
        <v>15</v>
      </c>
      <c r="Z13" s="17">
        <f t="shared" si="5"/>
        <v>9</v>
      </c>
      <c r="AA13" s="17">
        <f t="shared" si="5"/>
        <v>1</v>
      </c>
      <c r="AB13" s="17">
        <f t="shared" si="5"/>
        <v>0</v>
      </c>
      <c r="AC13" s="17">
        <f t="shared" si="5"/>
        <v>198</v>
      </c>
      <c r="AD13" s="17">
        <f t="shared" si="5"/>
        <v>0</v>
      </c>
      <c r="AE13" s="31">
        <f t="shared" si="5"/>
        <v>230</v>
      </c>
      <c r="AF13" s="31">
        <f t="shared" si="5"/>
        <v>428</v>
      </c>
    </row>
    <row r="14" spans="2:32" ht="23.1" customHeight="1" x14ac:dyDescent="0.25">
      <c r="B14" s="23" t="s">
        <v>41</v>
      </c>
      <c r="C14" s="50">
        <v>34</v>
      </c>
      <c r="D14" s="50">
        <v>10</v>
      </c>
      <c r="E14" s="50">
        <v>6</v>
      </c>
      <c r="F14" s="50">
        <v>23</v>
      </c>
      <c r="G14" s="50">
        <v>1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30</v>
      </c>
      <c r="N14" s="50">
        <v>0</v>
      </c>
      <c r="O14" s="15">
        <f t="shared" si="0"/>
        <v>76</v>
      </c>
      <c r="P14" s="15">
        <f t="shared" si="1"/>
        <v>106</v>
      </c>
      <c r="R14" s="1" t="s">
        <v>10</v>
      </c>
      <c r="S14" s="17">
        <f t="shared" ref="S14:AF14" si="6">SUM(C26:C29)</f>
        <v>111</v>
      </c>
      <c r="T14" s="17">
        <f t="shared" si="6"/>
        <v>42</v>
      </c>
      <c r="U14" s="17">
        <f t="shared" si="6"/>
        <v>26</v>
      </c>
      <c r="V14" s="17">
        <f t="shared" si="6"/>
        <v>38</v>
      </c>
      <c r="W14" s="17">
        <f t="shared" si="6"/>
        <v>4</v>
      </c>
      <c r="X14" s="17">
        <f t="shared" si="6"/>
        <v>0</v>
      </c>
      <c r="Y14" s="17">
        <f t="shared" si="6"/>
        <v>9</v>
      </c>
      <c r="Z14" s="17">
        <f t="shared" si="6"/>
        <v>4</v>
      </c>
      <c r="AA14" s="17">
        <f t="shared" si="6"/>
        <v>3</v>
      </c>
      <c r="AB14" s="17">
        <f t="shared" si="6"/>
        <v>0</v>
      </c>
      <c r="AC14" s="17">
        <f t="shared" si="6"/>
        <v>202</v>
      </c>
      <c r="AD14" s="17">
        <f t="shared" si="6"/>
        <v>0</v>
      </c>
      <c r="AE14" s="31">
        <f t="shared" si="6"/>
        <v>237</v>
      </c>
      <c r="AF14" s="31">
        <f t="shared" si="6"/>
        <v>439</v>
      </c>
    </row>
    <row r="15" spans="2:32" ht="23.1" customHeight="1" x14ac:dyDescent="0.25">
      <c r="B15" s="23" t="s">
        <v>42</v>
      </c>
      <c r="C15" s="50">
        <v>25</v>
      </c>
      <c r="D15" s="50">
        <v>20</v>
      </c>
      <c r="E15" s="50">
        <v>7</v>
      </c>
      <c r="F15" s="50">
        <v>16</v>
      </c>
      <c r="G15" s="50">
        <v>1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40</v>
      </c>
      <c r="N15" s="50">
        <v>0</v>
      </c>
      <c r="O15" s="15">
        <f t="shared" si="0"/>
        <v>72</v>
      </c>
      <c r="P15" s="15">
        <f t="shared" si="1"/>
        <v>112</v>
      </c>
      <c r="R15" s="1" t="s">
        <v>11</v>
      </c>
      <c r="S15" s="17">
        <f t="shared" ref="S15:AF15" si="7">SUM(C30:C33)</f>
        <v>132</v>
      </c>
      <c r="T15" s="17">
        <f t="shared" si="7"/>
        <v>42</v>
      </c>
      <c r="U15" s="17">
        <f t="shared" si="7"/>
        <v>33</v>
      </c>
      <c r="V15" s="17">
        <f t="shared" si="7"/>
        <v>40</v>
      </c>
      <c r="W15" s="17">
        <f t="shared" si="7"/>
        <v>1</v>
      </c>
      <c r="X15" s="17">
        <f t="shared" si="7"/>
        <v>0</v>
      </c>
      <c r="Y15" s="17">
        <f t="shared" si="7"/>
        <v>10</v>
      </c>
      <c r="Z15" s="17">
        <f t="shared" si="7"/>
        <v>6</v>
      </c>
      <c r="AA15" s="17">
        <f t="shared" si="7"/>
        <v>2</v>
      </c>
      <c r="AB15" s="17">
        <f t="shared" si="7"/>
        <v>0</v>
      </c>
      <c r="AC15" s="17">
        <f t="shared" si="7"/>
        <v>170</v>
      </c>
      <c r="AD15" s="17">
        <f t="shared" si="7"/>
        <v>0</v>
      </c>
      <c r="AE15" s="31">
        <f t="shared" si="7"/>
        <v>266</v>
      </c>
      <c r="AF15" s="31">
        <f t="shared" si="7"/>
        <v>436</v>
      </c>
    </row>
    <row r="16" spans="2:32" ht="23.1" customHeight="1" x14ac:dyDescent="0.25">
      <c r="B16" s="23" t="s">
        <v>43</v>
      </c>
      <c r="C16" s="50">
        <v>30</v>
      </c>
      <c r="D16" s="50">
        <v>12</v>
      </c>
      <c r="E16" s="50">
        <v>6</v>
      </c>
      <c r="F16" s="50">
        <v>19</v>
      </c>
      <c r="G16" s="50">
        <v>0</v>
      </c>
      <c r="H16" s="50">
        <v>0</v>
      </c>
      <c r="I16" s="50">
        <v>3</v>
      </c>
      <c r="J16" s="50">
        <v>3</v>
      </c>
      <c r="K16" s="50">
        <v>1</v>
      </c>
      <c r="L16" s="50">
        <v>0</v>
      </c>
      <c r="M16" s="50">
        <v>55</v>
      </c>
      <c r="N16" s="50">
        <v>0</v>
      </c>
      <c r="O16" s="15">
        <f t="shared" si="0"/>
        <v>74</v>
      </c>
      <c r="P16" s="15">
        <f t="shared" si="1"/>
        <v>129</v>
      </c>
      <c r="R16" s="1" t="s">
        <v>12</v>
      </c>
      <c r="S16" s="17">
        <f t="shared" ref="S16:AF16" si="8">SUM(C34:C37)</f>
        <v>145</v>
      </c>
      <c r="T16" s="17">
        <f t="shared" si="8"/>
        <v>42</v>
      </c>
      <c r="U16" s="17">
        <f t="shared" si="8"/>
        <v>24</v>
      </c>
      <c r="V16" s="17">
        <f t="shared" si="8"/>
        <v>46</v>
      </c>
      <c r="W16" s="17">
        <f t="shared" si="8"/>
        <v>5</v>
      </c>
      <c r="X16" s="17">
        <f t="shared" si="8"/>
        <v>0</v>
      </c>
      <c r="Y16" s="17">
        <f t="shared" si="8"/>
        <v>12</v>
      </c>
      <c r="Z16" s="17">
        <f t="shared" si="8"/>
        <v>12</v>
      </c>
      <c r="AA16" s="17">
        <f t="shared" si="8"/>
        <v>0</v>
      </c>
      <c r="AB16" s="17">
        <f t="shared" si="8"/>
        <v>0</v>
      </c>
      <c r="AC16" s="17">
        <f t="shared" si="8"/>
        <v>189</v>
      </c>
      <c r="AD16" s="17">
        <f t="shared" si="8"/>
        <v>0</v>
      </c>
      <c r="AE16" s="31">
        <f t="shared" si="8"/>
        <v>286</v>
      </c>
      <c r="AF16" s="31">
        <f t="shared" si="8"/>
        <v>475</v>
      </c>
    </row>
    <row r="17" spans="2:32" ht="23.1" customHeight="1" x14ac:dyDescent="0.25">
      <c r="B17" s="23" t="s">
        <v>44</v>
      </c>
      <c r="C17" s="50">
        <v>36</v>
      </c>
      <c r="D17" s="50">
        <v>17</v>
      </c>
      <c r="E17" s="50">
        <v>12</v>
      </c>
      <c r="F17" s="50">
        <v>33</v>
      </c>
      <c r="G17" s="50">
        <v>4</v>
      </c>
      <c r="H17" s="50">
        <v>1</v>
      </c>
      <c r="I17" s="50">
        <v>1</v>
      </c>
      <c r="J17" s="50">
        <v>2</v>
      </c>
      <c r="K17" s="50">
        <v>0</v>
      </c>
      <c r="L17" s="50">
        <v>0</v>
      </c>
      <c r="M17" s="50">
        <v>48</v>
      </c>
      <c r="N17" s="50">
        <v>0</v>
      </c>
      <c r="O17" s="15">
        <f t="shared" si="0"/>
        <v>106</v>
      </c>
      <c r="P17" s="15">
        <f t="shared" si="1"/>
        <v>154</v>
      </c>
      <c r="R17" s="1" t="s">
        <v>13</v>
      </c>
      <c r="S17" s="17">
        <f t="shared" ref="S17:AF17" si="9">SUM(C38:C41)</f>
        <v>114</v>
      </c>
      <c r="T17" s="17">
        <f t="shared" si="9"/>
        <v>40</v>
      </c>
      <c r="U17" s="17">
        <f t="shared" si="9"/>
        <v>19</v>
      </c>
      <c r="V17" s="17">
        <f t="shared" si="9"/>
        <v>43</v>
      </c>
      <c r="W17" s="17">
        <f t="shared" si="9"/>
        <v>1</v>
      </c>
      <c r="X17" s="17">
        <f t="shared" si="9"/>
        <v>0</v>
      </c>
      <c r="Y17" s="17">
        <f t="shared" si="9"/>
        <v>5</v>
      </c>
      <c r="Z17" s="17">
        <f t="shared" si="9"/>
        <v>3</v>
      </c>
      <c r="AA17" s="17">
        <f t="shared" si="9"/>
        <v>1</v>
      </c>
      <c r="AB17" s="17">
        <f t="shared" si="9"/>
        <v>0</v>
      </c>
      <c r="AC17" s="17">
        <f t="shared" si="9"/>
        <v>159</v>
      </c>
      <c r="AD17" s="17">
        <f t="shared" si="9"/>
        <v>3</v>
      </c>
      <c r="AE17" s="31">
        <f t="shared" si="9"/>
        <v>229</v>
      </c>
      <c r="AF17" s="31">
        <f t="shared" si="9"/>
        <v>388</v>
      </c>
    </row>
    <row r="18" spans="2:32" ht="23.1" customHeight="1" x14ac:dyDescent="0.25">
      <c r="B18" s="23" t="s">
        <v>45</v>
      </c>
      <c r="C18" s="50">
        <v>23</v>
      </c>
      <c r="D18" s="50">
        <v>6</v>
      </c>
      <c r="E18" s="50">
        <v>5</v>
      </c>
      <c r="F18" s="50">
        <v>15</v>
      </c>
      <c r="G18" s="50">
        <v>0</v>
      </c>
      <c r="H18" s="50">
        <v>0</v>
      </c>
      <c r="I18" s="50">
        <v>1</v>
      </c>
      <c r="J18" s="50">
        <v>5</v>
      </c>
      <c r="K18" s="50">
        <v>0</v>
      </c>
      <c r="L18" s="50">
        <v>0</v>
      </c>
      <c r="M18" s="50">
        <v>36</v>
      </c>
      <c r="N18" s="50">
        <v>0</v>
      </c>
      <c r="O18" s="15">
        <f t="shared" si="0"/>
        <v>55</v>
      </c>
      <c r="P18" s="15">
        <f t="shared" si="1"/>
        <v>91</v>
      </c>
      <c r="R18" s="1" t="s">
        <v>14</v>
      </c>
      <c r="S18" s="17">
        <f t="shared" ref="S18:AF18" si="10">SUM(C42:C45)</f>
        <v>145</v>
      </c>
      <c r="T18" s="17">
        <f t="shared" si="10"/>
        <v>46</v>
      </c>
      <c r="U18" s="17">
        <f t="shared" si="10"/>
        <v>23</v>
      </c>
      <c r="V18" s="17">
        <f t="shared" si="10"/>
        <v>42</v>
      </c>
      <c r="W18" s="17">
        <f t="shared" si="10"/>
        <v>1</v>
      </c>
      <c r="X18" s="17">
        <f t="shared" si="10"/>
        <v>0</v>
      </c>
      <c r="Y18" s="17">
        <f t="shared" si="10"/>
        <v>11</v>
      </c>
      <c r="Z18" s="17">
        <f t="shared" si="10"/>
        <v>4</v>
      </c>
      <c r="AA18" s="17">
        <f t="shared" si="10"/>
        <v>1</v>
      </c>
      <c r="AB18" s="17">
        <f t="shared" si="10"/>
        <v>1</v>
      </c>
      <c r="AC18" s="17">
        <f t="shared" si="10"/>
        <v>113</v>
      </c>
      <c r="AD18" s="17">
        <f t="shared" si="10"/>
        <v>0</v>
      </c>
      <c r="AE18" s="31">
        <f t="shared" si="10"/>
        <v>274</v>
      </c>
      <c r="AF18" s="31">
        <f t="shared" si="10"/>
        <v>387</v>
      </c>
    </row>
    <row r="19" spans="2:32" ht="23.1" customHeight="1" x14ac:dyDescent="0.25">
      <c r="B19" s="23" t="s">
        <v>46</v>
      </c>
      <c r="C19" s="50">
        <v>26</v>
      </c>
      <c r="D19" s="50">
        <v>10</v>
      </c>
      <c r="E19" s="50">
        <v>6</v>
      </c>
      <c r="F19" s="50">
        <v>6</v>
      </c>
      <c r="G19" s="50">
        <v>0</v>
      </c>
      <c r="H19" s="50">
        <v>0</v>
      </c>
      <c r="I19" s="50">
        <v>3</v>
      </c>
      <c r="J19" s="50">
        <v>5</v>
      </c>
      <c r="K19" s="50">
        <v>0</v>
      </c>
      <c r="L19" s="50">
        <v>0</v>
      </c>
      <c r="M19" s="50">
        <v>39</v>
      </c>
      <c r="N19" s="50">
        <v>0</v>
      </c>
      <c r="O19" s="15">
        <f t="shared" si="0"/>
        <v>56</v>
      </c>
      <c r="P19" s="15">
        <f t="shared" si="1"/>
        <v>95</v>
      </c>
      <c r="R19" s="1" t="s">
        <v>15</v>
      </c>
      <c r="S19" s="17">
        <f t="shared" ref="S19:AF19" si="11">SUM(C46:C49)</f>
        <v>152</v>
      </c>
      <c r="T19" s="17">
        <f t="shared" si="11"/>
        <v>38</v>
      </c>
      <c r="U19" s="17">
        <f t="shared" si="11"/>
        <v>20</v>
      </c>
      <c r="V19" s="17">
        <f t="shared" si="11"/>
        <v>82</v>
      </c>
      <c r="W19" s="17">
        <f t="shared" si="11"/>
        <v>2</v>
      </c>
      <c r="X19" s="17">
        <f t="shared" si="11"/>
        <v>0</v>
      </c>
      <c r="Y19" s="17">
        <f t="shared" si="11"/>
        <v>12</v>
      </c>
      <c r="Z19" s="17">
        <f t="shared" si="11"/>
        <v>10</v>
      </c>
      <c r="AA19" s="17">
        <f t="shared" si="11"/>
        <v>0</v>
      </c>
      <c r="AB19" s="17">
        <f t="shared" si="11"/>
        <v>0</v>
      </c>
      <c r="AC19" s="17">
        <f t="shared" si="11"/>
        <v>139</v>
      </c>
      <c r="AD19" s="17">
        <f t="shared" si="11"/>
        <v>0</v>
      </c>
      <c r="AE19" s="31">
        <f t="shared" si="11"/>
        <v>316</v>
      </c>
      <c r="AF19" s="31">
        <f t="shared" si="11"/>
        <v>455</v>
      </c>
    </row>
    <row r="20" spans="2:32" ht="23.1" customHeight="1" x14ac:dyDescent="0.25">
      <c r="B20" s="23" t="s">
        <v>47</v>
      </c>
      <c r="C20" s="50">
        <v>24</v>
      </c>
      <c r="D20" s="50">
        <v>13</v>
      </c>
      <c r="E20" s="50">
        <v>6</v>
      </c>
      <c r="F20" s="50">
        <v>13</v>
      </c>
      <c r="G20" s="50">
        <v>0</v>
      </c>
      <c r="H20" s="50">
        <v>0</v>
      </c>
      <c r="I20" s="50">
        <v>5</v>
      </c>
      <c r="J20" s="50">
        <v>0</v>
      </c>
      <c r="K20" s="50">
        <v>1</v>
      </c>
      <c r="L20" s="50">
        <v>0</v>
      </c>
      <c r="M20" s="50">
        <v>45</v>
      </c>
      <c r="N20" s="50">
        <v>0</v>
      </c>
      <c r="O20" s="15">
        <f t="shared" si="0"/>
        <v>62</v>
      </c>
      <c r="P20" s="15">
        <f t="shared" si="1"/>
        <v>107</v>
      </c>
      <c r="R20" s="1" t="s">
        <v>16</v>
      </c>
      <c r="S20" s="17">
        <f t="shared" ref="S20:AF20" si="12">SUM(C50:C53)</f>
        <v>179</v>
      </c>
      <c r="T20" s="17">
        <f t="shared" si="12"/>
        <v>59</v>
      </c>
      <c r="U20" s="17">
        <f t="shared" si="12"/>
        <v>18</v>
      </c>
      <c r="V20" s="17">
        <f t="shared" si="12"/>
        <v>44</v>
      </c>
      <c r="W20" s="17">
        <f t="shared" si="12"/>
        <v>1</v>
      </c>
      <c r="X20" s="17">
        <f t="shared" si="12"/>
        <v>0</v>
      </c>
      <c r="Y20" s="17">
        <f t="shared" si="12"/>
        <v>9</v>
      </c>
      <c r="Z20" s="17">
        <f t="shared" si="12"/>
        <v>8</v>
      </c>
      <c r="AA20" s="17">
        <f t="shared" si="12"/>
        <v>0</v>
      </c>
      <c r="AB20" s="17">
        <f t="shared" si="12"/>
        <v>0</v>
      </c>
      <c r="AC20" s="17">
        <f t="shared" si="12"/>
        <v>161</v>
      </c>
      <c r="AD20" s="17">
        <f t="shared" si="12"/>
        <v>0</v>
      </c>
      <c r="AE20" s="31">
        <f t="shared" si="12"/>
        <v>318</v>
      </c>
      <c r="AF20" s="31">
        <f t="shared" si="12"/>
        <v>479</v>
      </c>
    </row>
    <row r="21" spans="2:32" ht="23.1" customHeight="1" x14ac:dyDescent="0.25">
      <c r="B21" s="23" t="s">
        <v>48</v>
      </c>
      <c r="C21" s="50">
        <v>21</v>
      </c>
      <c r="D21" s="50">
        <v>9</v>
      </c>
      <c r="E21" s="50">
        <v>13</v>
      </c>
      <c r="F21" s="50">
        <v>8</v>
      </c>
      <c r="G21" s="50">
        <v>2</v>
      </c>
      <c r="H21" s="50">
        <v>0</v>
      </c>
      <c r="I21" s="50">
        <v>3</v>
      </c>
      <c r="J21" s="50">
        <v>1</v>
      </c>
      <c r="K21" s="50">
        <v>0</v>
      </c>
      <c r="L21" s="50">
        <v>0</v>
      </c>
      <c r="M21" s="50">
        <v>33</v>
      </c>
      <c r="N21" s="50">
        <v>0</v>
      </c>
      <c r="O21" s="15">
        <f t="shared" si="0"/>
        <v>57</v>
      </c>
      <c r="P21" s="15">
        <f t="shared" si="1"/>
        <v>90</v>
      </c>
      <c r="R21" s="36" t="s">
        <v>20</v>
      </c>
      <c r="S21" s="34">
        <f t="shared" ref="S21:AF21" si="13">SUM(C54:C57)</f>
        <v>191</v>
      </c>
      <c r="T21" s="17">
        <f t="shared" si="13"/>
        <v>39</v>
      </c>
      <c r="U21" s="17">
        <f t="shared" si="13"/>
        <v>21</v>
      </c>
      <c r="V21" s="17">
        <f t="shared" si="13"/>
        <v>53</v>
      </c>
      <c r="W21" s="17">
        <f t="shared" si="13"/>
        <v>3</v>
      </c>
      <c r="X21" s="17">
        <f t="shared" si="13"/>
        <v>0</v>
      </c>
      <c r="Y21" s="17">
        <f t="shared" si="13"/>
        <v>4</v>
      </c>
      <c r="Z21" s="17">
        <f t="shared" si="13"/>
        <v>11</v>
      </c>
      <c r="AA21" s="17">
        <f t="shared" si="13"/>
        <v>0</v>
      </c>
      <c r="AB21" s="17">
        <f t="shared" si="13"/>
        <v>0</v>
      </c>
      <c r="AC21" s="17">
        <f t="shared" si="13"/>
        <v>180</v>
      </c>
      <c r="AD21" s="17">
        <f t="shared" si="13"/>
        <v>0</v>
      </c>
      <c r="AE21" s="31">
        <f t="shared" si="13"/>
        <v>322</v>
      </c>
      <c r="AF21" s="31">
        <f t="shared" si="13"/>
        <v>502</v>
      </c>
    </row>
    <row r="22" spans="2:32" ht="23.1" customHeight="1" x14ac:dyDescent="0.25">
      <c r="B22" s="23" t="s">
        <v>49</v>
      </c>
      <c r="C22" s="50">
        <v>23</v>
      </c>
      <c r="D22" s="50">
        <v>4</v>
      </c>
      <c r="E22" s="50">
        <v>5</v>
      </c>
      <c r="F22" s="50">
        <v>10</v>
      </c>
      <c r="G22" s="50">
        <v>0</v>
      </c>
      <c r="H22" s="50">
        <v>0</v>
      </c>
      <c r="I22" s="50">
        <v>3</v>
      </c>
      <c r="J22" s="50">
        <v>2</v>
      </c>
      <c r="K22" s="50">
        <v>1</v>
      </c>
      <c r="L22" s="50">
        <v>0</v>
      </c>
      <c r="M22" s="50">
        <v>43</v>
      </c>
      <c r="N22" s="50">
        <v>0</v>
      </c>
      <c r="O22" s="15">
        <f t="shared" si="0"/>
        <v>48</v>
      </c>
      <c r="P22" s="15">
        <f t="shared" si="1"/>
        <v>91</v>
      </c>
      <c r="R22" s="38" t="s">
        <v>90</v>
      </c>
      <c r="S22" s="39">
        <f>MAX(S10:S12)</f>
        <v>126</v>
      </c>
      <c r="T22" s="39">
        <f t="shared" ref="T22:AF22" si="14">MAX(T10:T12)</f>
        <v>59</v>
      </c>
      <c r="U22" s="39">
        <f t="shared" si="14"/>
        <v>31</v>
      </c>
      <c r="V22" s="39">
        <f t="shared" si="14"/>
        <v>91</v>
      </c>
      <c r="W22" s="39">
        <f t="shared" si="14"/>
        <v>6</v>
      </c>
      <c r="X22" s="39">
        <f t="shared" si="14"/>
        <v>1</v>
      </c>
      <c r="Y22" s="39">
        <f t="shared" si="14"/>
        <v>12</v>
      </c>
      <c r="Z22" s="39">
        <f t="shared" si="14"/>
        <v>11</v>
      </c>
      <c r="AA22" s="39">
        <f t="shared" si="14"/>
        <v>1</v>
      </c>
      <c r="AB22" s="39">
        <f t="shared" si="14"/>
        <v>0</v>
      </c>
      <c r="AC22" s="39">
        <f t="shared" si="14"/>
        <v>173</v>
      </c>
      <c r="AD22" s="39">
        <f t="shared" si="14"/>
        <v>0</v>
      </c>
      <c r="AE22" s="40">
        <f t="shared" si="14"/>
        <v>328</v>
      </c>
      <c r="AF22" s="40">
        <f t="shared" si="14"/>
        <v>501</v>
      </c>
    </row>
    <row r="23" spans="2:32" ht="23.1" customHeight="1" x14ac:dyDescent="0.25">
      <c r="B23" s="23" t="s">
        <v>50</v>
      </c>
      <c r="C23" s="50">
        <v>20</v>
      </c>
      <c r="D23" s="50">
        <v>10</v>
      </c>
      <c r="E23" s="50">
        <v>6</v>
      </c>
      <c r="F23" s="50">
        <v>13</v>
      </c>
      <c r="G23" s="50">
        <v>0</v>
      </c>
      <c r="H23" s="50">
        <v>0</v>
      </c>
      <c r="I23" s="50">
        <v>5</v>
      </c>
      <c r="J23" s="50">
        <v>2</v>
      </c>
      <c r="K23" s="50">
        <v>0</v>
      </c>
      <c r="L23" s="50">
        <v>0</v>
      </c>
      <c r="M23" s="50">
        <v>50</v>
      </c>
      <c r="N23" s="50">
        <v>0</v>
      </c>
      <c r="O23" s="15">
        <f t="shared" si="0"/>
        <v>56</v>
      </c>
      <c r="P23" s="15">
        <f t="shared" si="1"/>
        <v>106</v>
      </c>
      <c r="R23" s="38" t="s">
        <v>91</v>
      </c>
      <c r="S23" s="39">
        <f>MAX(S13:S18)</f>
        <v>145</v>
      </c>
      <c r="T23" s="39">
        <f t="shared" ref="T23:AF23" si="15">MAX(T13:T18)</f>
        <v>46</v>
      </c>
      <c r="U23" s="39">
        <f t="shared" si="15"/>
        <v>33</v>
      </c>
      <c r="V23" s="39">
        <f t="shared" si="15"/>
        <v>46</v>
      </c>
      <c r="W23" s="39">
        <f t="shared" si="15"/>
        <v>5</v>
      </c>
      <c r="X23" s="39">
        <f t="shared" si="15"/>
        <v>0</v>
      </c>
      <c r="Y23" s="39">
        <f t="shared" si="15"/>
        <v>15</v>
      </c>
      <c r="Z23" s="39">
        <f t="shared" si="15"/>
        <v>12</v>
      </c>
      <c r="AA23" s="39">
        <f t="shared" si="15"/>
        <v>3</v>
      </c>
      <c r="AB23" s="39">
        <f t="shared" si="15"/>
        <v>1</v>
      </c>
      <c r="AC23" s="39">
        <f t="shared" si="15"/>
        <v>202</v>
      </c>
      <c r="AD23" s="39">
        <f t="shared" si="15"/>
        <v>3</v>
      </c>
      <c r="AE23" s="40">
        <f t="shared" si="15"/>
        <v>286</v>
      </c>
      <c r="AF23" s="40">
        <f t="shared" si="15"/>
        <v>475</v>
      </c>
    </row>
    <row r="24" spans="2:32" ht="23.1" customHeight="1" x14ac:dyDescent="0.25">
      <c r="B24" s="23" t="s">
        <v>51</v>
      </c>
      <c r="C24" s="50">
        <v>25</v>
      </c>
      <c r="D24" s="50">
        <v>9</v>
      </c>
      <c r="E24" s="50">
        <v>4</v>
      </c>
      <c r="F24" s="50">
        <v>10</v>
      </c>
      <c r="G24" s="50">
        <v>2</v>
      </c>
      <c r="H24" s="50">
        <v>0</v>
      </c>
      <c r="I24" s="50">
        <v>5</v>
      </c>
      <c r="J24" s="50">
        <v>3</v>
      </c>
      <c r="K24" s="50">
        <v>0</v>
      </c>
      <c r="L24" s="50">
        <v>0</v>
      </c>
      <c r="M24" s="50">
        <v>48</v>
      </c>
      <c r="N24" s="50">
        <v>0</v>
      </c>
      <c r="O24" s="15">
        <f t="shared" si="0"/>
        <v>58</v>
      </c>
      <c r="P24" s="15">
        <f t="shared" si="1"/>
        <v>106</v>
      </c>
      <c r="R24" s="38" t="s">
        <v>92</v>
      </c>
      <c r="S24" s="39">
        <f>MAX(S19:S21)</f>
        <v>191</v>
      </c>
      <c r="T24" s="39">
        <f t="shared" ref="T24:AF24" si="16">MAX(T19:T21)</f>
        <v>59</v>
      </c>
      <c r="U24" s="39">
        <f t="shared" si="16"/>
        <v>21</v>
      </c>
      <c r="V24" s="39">
        <f t="shared" si="16"/>
        <v>82</v>
      </c>
      <c r="W24" s="39">
        <f t="shared" si="16"/>
        <v>3</v>
      </c>
      <c r="X24" s="39">
        <f t="shared" si="16"/>
        <v>0</v>
      </c>
      <c r="Y24" s="39">
        <f t="shared" si="16"/>
        <v>12</v>
      </c>
      <c r="Z24" s="39">
        <f t="shared" si="16"/>
        <v>11</v>
      </c>
      <c r="AA24" s="39">
        <f t="shared" si="16"/>
        <v>0</v>
      </c>
      <c r="AB24" s="39">
        <f t="shared" si="16"/>
        <v>0</v>
      </c>
      <c r="AC24" s="39">
        <f t="shared" si="16"/>
        <v>180</v>
      </c>
      <c r="AD24" s="39">
        <f t="shared" si="16"/>
        <v>0</v>
      </c>
      <c r="AE24" s="40">
        <f t="shared" si="16"/>
        <v>322</v>
      </c>
      <c r="AF24" s="40">
        <f t="shared" si="16"/>
        <v>502</v>
      </c>
    </row>
    <row r="25" spans="2:32" ht="23.1" customHeight="1" x14ac:dyDescent="0.25">
      <c r="B25" s="23" t="s">
        <v>52</v>
      </c>
      <c r="C25" s="50">
        <v>33</v>
      </c>
      <c r="D25" s="50">
        <v>10</v>
      </c>
      <c r="E25" s="50">
        <v>7</v>
      </c>
      <c r="F25" s="50">
        <v>11</v>
      </c>
      <c r="G25" s="50">
        <v>3</v>
      </c>
      <c r="H25" s="50">
        <v>0</v>
      </c>
      <c r="I25" s="50">
        <v>2</v>
      </c>
      <c r="J25" s="50">
        <v>2</v>
      </c>
      <c r="K25" s="50">
        <v>0</v>
      </c>
      <c r="L25" s="50">
        <v>0</v>
      </c>
      <c r="M25" s="50">
        <v>57</v>
      </c>
      <c r="N25" s="50">
        <v>0</v>
      </c>
      <c r="O25" s="15">
        <f t="shared" si="0"/>
        <v>68</v>
      </c>
      <c r="P25" s="15">
        <f t="shared" si="1"/>
        <v>125</v>
      </c>
      <c r="R25" s="37" t="s">
        <v>85</v>
      </c>
      <c r="S25" s="35">
        <f t="shared" ref="S25:AF25" si="17">SUM(S10:S12)</f>
        <v>345</v>
      </c>
      <c r="T25" s="16">
        <f t="shared" si="17"/>
        <v>133</v>
      </c>
      <c r="U25" s="16">
        <f t="shared" si="17"/>
        <v>75</v>
      </c>
      <c r="V25" s="16">
        <f t="shared" si="17"/>
        <v>190</v>
      </c>
      <c r="W25" s="16">
        <f t="shared" si="17"/>
        <v>10</v>
      </c>
      <c r="X25" s="16">
        <f t="shared" si="17"/>
        <v>1</v>
      </c>
      <c r="Y25" s="16">
        <f t="shared" si="17"/>
        <v>24</v>
      </c>
      <c r="Z25" s="16">
        <f t="shared" si="17"/>
        <v>22</v>
      </c>
      <c r="AA25" s="16">
        <f t="shared" si="17"/>
        <v>3</v>
      </c>
      <c r="AB25" s="16">
        <f t="shared" si="17"/>
        <v>0</v>
      </c>
      <c r="AC25" s="16">
        <f t="shared" si="17"/>
        <v>491</v>
      </c>
      <c r="AD25" s="16">
        <f t="shared" si="17"/>
        <v>0</v>
      </c>
      <c r="AE25" s="32">
        <f t="shared" si="17"/>
        <v>803</v>
      </c>
      <c r="AF25" s="32">
        <f t="shared" si="17"/>
        <v>1294</v>
      </c>
    </row>
    <row r="26" spans="2:32" ht="23.1" customHeight="1" x14ac:dyDescent="0.25">
      <c r="B26" s="23" t="s">
        <v>53</v>
      </c>
      <c r="C26" s="50">
        <v>31</v>
      </c>
      <c r="D26" s="50">
        <v>8</v>
      </c>
      <c r="E26" s="50">
        <v>8</v>
      </c>
      <c r="F26" s="50">
        <v>11</v>
      </c>
      <c r="G26" s="50">
        <v>0</v>
      </c>
      <c r="H26" s="50">
        <v>0</v>
      </c>
      <c r="I26" s="50">
        <v>4</v>
      </c>
      <c r="J26" s="50">
        <v>0</v>
      </c>
      <c r="K26" s="50">
        <v>1</v>
      </c>
      <c r="L26" s="50">
        <v>0</v>
      </c>
      <c r="M26" s="50">
        <v>47</v>
      </c>
      <c r="N26" s="50">
        <v>0</v>
      </c>
      <c r="O26" s="15">
        <f t="shared" si="0"/>
        <v>63</v>
      </c>
      <c r="P26" s="15">
        <f t="shared" si="1"/>
        <v>110</v>
      </c>
      <c r="R26" s="28" t="s">
        <v>86</v>
      </c>
      <c r="S26" s="16">
        <f t="shared" ref="S26:AF26" si="18">SUM(S13:S18)</f>
        <v>748</v>
      </c>
      <c r="T26" s="16">
        <f t="shared" si="18"/>
        <v>245</v>
      </c>
      <c r="U26" s="16">
        <f t="shared" si="18"/>
        <v>147</v>
      </c>
      <c r="V26" s="16">
        <f t="shared" si="18"/>
        <v>253</v>
      </c>
      <c r="W26" s="16">
        <f t="shared" si="18"/>
        <v>17</v>
      </c>
      <c r="X26" s="16">
        <f t="shared" si="18"/>
        <v>0</v>
      </c>
      <c r="Y26" s="16">
        <f t="shared" si="18"/>
        <v>62</v>
      </c>
      <c r="Z26" s="16">
        <f t="shared" si="18"/>
        <v>38</v>
      </c>
      <c r="AA26" s="16">
        <f t="shared" si="18"/>
        <v>8</v>
      </c>
      <c r="AB26" s="16">
        <f t="shared" si="18"/>
        <v>1</v>
      </c>
      <c r="AC26" s="16">
        <f t="shared" si="18"/>
        <v>1031</v>
      </c>
      <c r="AD26" s="16">
        <f t="shared" si="18"/>
        <v>3</v>
      </c>
      <c r="AE26" s="32">
        <f t="shared" si="18"/>
        <v>1522</v>
      </c>
      <c r="AF26" s="32">
        <f t="shared" si="18"/>
        <v>2553</v>
      </c>
    </row>
    <row r="27" spans="2:32" ht="23.1" customHeight="1" x14ac:dyDescent="0.25">
      <c r="B27" s="23" t="s">
        <v>54</v>
      </c>
      <c r="C27" s="50">
        <v>24</v>
      </c>
      <c r="D27" s="50">
        <v>14</v>
      </c>
      <c r="E27" s="50">
        <v>6</v>
      </c>
      <c r="F27" s="50">
        <v>12</v>
      </c>
      <c r="G27" s="50">
        <v>0</v>
      </c>
      <c r="H27" s="50">
        <v>0</v>
      </c>
      <c r="I27" s="50">
        <v>2</v>
      </c>
      <c r="J27" s="50">
        <v>2</v>
      </c>
      <c r="K27" s="50">
        <v>1</v>
      </c>
      <c r="L27" s="50">
        <v>0</v>
      </c>
      <c r="M27" s="50">
        <v>40</v>
      </c>
      <c r="N27" s="50">
        <v>0</v>
      </c>
      <c r="O27" s="15">
        <f t="shared" si="0"/>
        <v>61</v>
      </c>
      <c r="P27" s="15">
        <f t="shared" si="1"/>
        <v>101</v>
      </c>
      <c r="R27" s="29" t="s">
        <v>87</v>
      </c>
      <c r="S27" s="16">
        <f t="shared" ref="S27:AF27" si="19">SUM(S19:S21)</f>
        <v>522</v>
      </c>
      <c r="T27" s="16">
        <f t="shared" si="19"/>
        <v>136</v>
      </c>
      <c r="U27" s="16">
        <f t="shared" si="19"/>
        <v>59</v>
      </c>
      <c r="V27" s="16">
        <f t="shared" si="19"/>
        <v>179</v>
      </c>
      <c r="W27" s="16">
        <f t="shared" si="19"/>
        <v>6</v>
      </c>
      <c r="X27" s="16">
        <f t="shared" si="19"/>
        <v>0</v>
      </c>
      <c r="Y27" s="16">
        <f t="shared" si="19"/>
        <v>25</v>
      </c>
      <c r="Z27" s="16">
        <f t="shared" si="19"/>
        <v>29</v>
      </c>
      <c r="AA27" s="16">
        <f t="shared" si="19"/>
        <v>0</v>
      </c>
      <c r="AB27" s="16">
        <f t="shared" si="19"/>
        <v>0</v>
      </c>
      <c r="AC27" s="16">
        <f t="shared" si="19"/>
        <v>480</v>
      </c>
      <c r="AD27" s="16">
        <f t="shared" si="19"/>
        <v>0</v>
      </c>
      <c r="AE27" s="32">
        <f t="shared" si="19"/>
        <v>956</v>
      </c>
      <c r="AF27" s="32">
        <f t="shared" si="19"/>
        <v>1436</v>
      </c>
    </row>
    <row r="28" spans="2:32" ht="23.1" customHeight="1" x14ac:dyDescent="0.25">
      <c r="B28" s="23" t="s">
        <v>55</v>
      </c>
      <c r="C28" s="50">
        <v>26</v>
      </c>
      <c r="D28" s="50">
        <v>10</v>
      </c>
      <c r="E28" s="50">
        <v>7</v>
      </c>
      <c r="F28" s="50">
        <v>2</v>
      </c>
      <c r="G28" s="50">
        <v>1</v>
      </c>
      <c r="H28" s="50">
        <v>0</v>
      </c>
      <c r="I28" s="50">
        <v>1</v>
      </c>
      <c r="J28" s="50">
        <v>2</v>
      </c>
      <c r="K28" s="50">
        <v>0</v>
      </c>
      <c r="L28" s="50">
        <v>0</v>
      </c>
      <c r="M28" s="50">
        <v>51</v>
      </c>
      <c r="N28" s="50">
        <v>0</v>
      </c>
      <c r="O28" s="15">
        <f t="shared" si="0"/>
        <v>49</v>
      </c>
      <c r="P28" s="15">
        <f t="shared" si="1"/>
        <v>100</v>
      </c>
      <c r="R28" s="5" t="s">
        <v>17</v>
      </c>
      <c r="S28" s="16">
        <f t="shared" ref="S28:AF28" si="20">SUM(S10:S21)</f>
        <v>1615</v>
      </c>
      <c r="T28" s="16">
        <f t="shared" si="20"/>
        <v>514</v>
      </c>
      <c r="U28" s="16">
        <f t="shared" si="20"/>
        <v>281</v>
      </c>
      <c r="V28" s="16">
        <f t="shared" si="20"/>
        <v>622</v>
      </c>
      <c r="W28" s="16">
        <f t="shared" si="20"/>
        <v>33</v>
      </c>
      <c r="X28" s="16">
        <f t="shared" si="20"/>
        <v>1</v>
      </c>
      <c r="Y28" s="16">
        <f t="shared" si="20"/>
        <v>111</v>
      </c>
      <c r="Z28" s="16">
        <f t="shared" si="20"/>
        <v>89</v>
      </c>
      <c r="AA28" s="16">
        <f t="shared" si="20"/>
        <v>11</v>
      </c>
      <c r="AB28" s="16">
        <f t="shared" si="20"/>
        <v>1</v>
      </c>
      <c r="AC28" s="16">
        <f t="shared" si="20"/>
        <v>2002</v>
      </c>
      <c r="AD28" s="16">
        <f t="shared" si="20"/>
        <v>3</v>
      </c>
      <c r="AE28" s="32">
        <f t="shared" si="20"/>
        <v>3281</v>
      </c>
      <c r="AF28" s="32">
        <f t="shared" si="20"/>
        <v>5283</v>
      </c>
    </row>
    <row r="29" spans="2:32" ht="23.1" customHeight="1" x14ac:dyDescent="0.25">
      <c r="B29" s="23" t="s">
        <v>56</v>
      </c>
      <c r="C29" s="50">
        <v>30</v>
      </c>
      <c r="D29" s="50">
        <v>10</v>
      </c>
      <c r="E29" s="50">
        <v>5</v>
      </c>
      <c r="F29" s="50">
        <v>13</v>
      </c>
      <c r="G29" s="50">
        <v>3</v>
      </c>
      <c r="H29" s="50">
        <v>0</v>
      </c>
      <c r="I29" s="50">
        <v>2</v>
      </c>
      <c r="J29" s="50">
        <v>0</v>
      </c>
      <c r="K29" s="50">
        <v>1</v>
      </c>
      <c r="L29" s="50">
        <v>0</v>
      </c>
      <c r="M29" s="50">
        <v>64</v>
      </c>
      <c r="N29" s="50">
        <v>0</v>
      </c>
      <c r="O29" s="15">
        <f t="shared" si="0"/>
        <v>64</v>
      </c>
      <c r="P29" s="15">
        <f t="shared" si="1"/>
        <v>128</v>
      </c>
      <c r="R29"/>
      <c r="S29" s="20"/>
      <c r="T29" s="19"/>
    </row>
    <row r="30" spans="2:32" ht="23.1" customHeight="1" x14ac:dyDescent="0.25">
      <c r="B30" s="23" t="s">
        <v>57</v>
      </c>
      <c r="C30" s="50">
        <v>29</v>
      </c>
      <c r="D30" s="50">
        <v>10</v>
      </c>
      <c r="E30" s="50">
        <v>11</v>
      </c>
      <c r="F30" s="50">
        <v>7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40</v>
      </c>
      <c r="N30" s="50">
        <v>0</v>
      </c>
      <c r="O30" s="15">
        <f t="shared" si="0"/>
        <v>61</v>
      </c>
      <c r="P30" s="15">
        <f t="shared" si="1"/>
        <v>101</v>
      </c>
    </row>
    <row r="31" spans="2:32" ht="23.1" customHeight="1" x14ac:dyDescent="0.25">
      <c r="B31" s="24" t="s">
        <v>58</v>
      </c>
      <c r="C31" s="50">
        <v>45</v>
      </c>
      <c r="D31" s="50">
        <v>16</v>
      </c>
      <c r="E31" s="50">
        <v>9</v>
      </c>
      <c r="F31" s="50">
        <v>10</v>
      </c>
      <c r="G31" s="50">
        <v>0</v>
      </c>
      <c r="H31" s="50">
        <v>0</v>
      </c>
      <c r="I31" s="50">
        <v>1</v>
      </c>
      <c r="J31" s="50">
        <v>2</v>
      </c>
      <c r="K31" s="50">
        <v>1</v>
      </c>
      <c r="L31" s="50">
        <v>0</v>
      </c>
      <c r="M31" s="50">
        <v>49</v>
      </c>
      <c r="N31" s="50">
        <v>0</v>
      </c>
      <c r="O31" s="15">
        <f t="shared" si="0"/>
        <v>84</v>
      </c>
      <c r="P31" s="15">
        <f t="shared" si="1"/>
        <v>133</v>
      </c>
    </row>
    <row r="32" spans="2:32" ht="23.1" customHeight="1" x14ac:dyDescent="0.25">
      <c r="B32" s="24" t="s">
        <v>59</v>
      </c>
      <c r="C32" s="50">
        <v>33</v>
      </c>
      <c r="D32" s="50">
        <v>6</v>
      </c>
      <c r="E32" s="50">
        <v>8</v>
      </c>
      <c r="F32" s="50">
        <v>12</v>
      </c>
      <c r="G32" s="50">
        <v>1</v>
      </c>
      <c r="H32" s="50">
        <v>0</v>
      </c>
      <c r="I32" s="50">
        <v>5</v>
      </c>
      <c r="J32" s="50">
        <v>2</v>
      </c>
      <c r="K32" s="50">
        <v>0</v>
      </c>
      <c r="L32" s="50">
        <v>0</v>
      </c>
      <c r="M32" s="50">
        <v>41</v>
      </c>
      <c r="N32" s="50">
        <v>0</v>
      </c>
      <c r="O32" s="15">
        <f t="shared" si="0"/>
        <v>67</v>
      </c>
      <c r="P32" s="15">
        <f t="shared" si="1"/>
        <v>108</v>
      </c>
    </row>
    <row r="33" spans="2:20" ht="23.1" customHeight="1" x14ac:dyDescent="0.25">
      <c r="B33" s="23" t="s">
        <v>60</v>
      </c>
      <c r="C33" s="50">
        <v>25</v>
      </c>
      <c r="D33" s="50">
        <v>10</v>
      </c>
      <c r="E33" s="50">
        <v>5</v>
      </c>
      <c r="F33" s="50">
        <v>11</v>
      </c>
      <c r="G33" s="50">
        <v>0</v>
      </c>
      <c r="H33" s="50">
        <v>0</v>
      </c>
      <c r="I33" s="50">
        <v>1</v>
      </c>
      <c r="J33" s="50">
        <v>1</v>
      </c>
      <c r="K33" s="50">
        <v>1</v>
      </c>
      <c r="L33" s="50">
        <v>0</v>
      </c>
      <c r="M33" s="50">
        <v>40</v>
      </c>
      <c r="N33" s="50">
        <v>0</v>
      </c>
      <c r="O33" s="15">
        <f t="shared" si="0"/>
        <v>54</v>
      </c>
      <c r="P33" s="15">
        <f t="shared" si="1"/>
        <v>94</v>
      </c>
    </row>
    <row r="34" spans="2:20" ht="23.1" customHeight="1" x14ac:dyDescent="0.25">
      <c r="B34" s="24" t="s">
        <v>61</v>
      </c>
      <c r="C34" s="50">
        <v>42</v>
      </c>
      <c r="D34" s="50">
        <v>20</v>
      </c>
      <c r="E34" s="50">
        <v>4</v>
      </c>
      <c r="F34" s="50">
        <v>10</v>
      </c>
      <c r="G34" s="50">
        <v>1</v>
      </c>
      <c r="H34" s="50">
        <v>0</v>
      </c>
      <c r="I34" s="50">
        <v>3</v>
      </c>
      <c r="J34" s="50">
        <v>3</v>
      </c>
      <c r="K34" s="50">
        <v>0</v>
      </c>
      <c r="L34" s="50">
        <v>0</v>
      </c>
      <c r="M34" s="50">
        <v>39</v>
      </c>
      <c r="N34" s="50">
        <v>0</v>
      </c>
      <c r="O34" s="15">
        <f t="shared" si="0"/>
        <v>83</v>
      </c>
      <c r="P34" s="15">
        <f t="shared" si="1"/>
        <v>122</v>
      </c>
    </row>
    <row r="35" spans="2:20" ht="23.1" customHeight="1" x14ac:dyDescent="0.25">
      <c r="B35" s="24" t="s">
        <v>62</v>
      </c>
      <c r="C35" s="50">
        <v>40</v>
      </c>
      <c r="D35" s="50">
        <v>11</v>
      </c>
      <c r="E35" s="50">
        <v>5</v>
      </c>
      <c r="F35" s="50">
        <v>8</v>
      </c>
      <c r="G35" s="50">
        <v>3</v>
      </c>
      <c r="H35" s="50">
        <v>0</v>
      </c>
      <c r="I35" s="50">
        <v>5</v>
      </c>
      <c r="J35" s="50">
        <v>3</v>
      </c>
      <c r="K35" s="50">
        <v>0</v>
      </c>
      <c r="L35" s="50">
        <v>0</v>
      </c>
      <c r="M35" s="50">
        <v>40</v>
      </c>
      <c r="N35" s="50">
        <v>0</v>
      </c>
      <c r="O35" s="15">
        <f t="shared" si="0"/>
        <v>75</v>
      </c>
      <c r="P35" s="15">
        <f t="shared" si="1"/>
        <v>115</v>
      </c>
    </row>
    <row r="36" spans="2:20" ht="23.1" customHeight="1" x14ac:dyDescent="0.25">
      <c r="B36" s="24" t="s">
        <v>63</v>
      </c>
      <c r="C36" s="50">
        <v>33</v>
      </c>
      <c r="D36" s="50">
        <v>5</v>
      </c>
      <c r="E36" s="50">
        <v>8</v>
      </c>
      <c r="F36" s="50">
        <v>13</v>
      </c>
      <c r="G36" s="50">
        <v>1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38</v>
      </c>
      <c r="N36" s="50">
        <v>0</v>
      </c>
      <c r="O36" s="15">
        <f t="shared" si="0"/>
        <v>62</v>
      </c>
      <c r="P36" s="15">
        <f t="shared" si="1"/>
        <v>100</v>
      </c>
    </row>
    <row r="37" spans="2:20" ht="23.1" customHeight="1" x14ac:dyDescent="0.25">
      <c r="B37" s="23" t="s">
        <v>64</v>
      </c>
      <c r="C37" s="50">
        <v>30</v>
      </c>
      <c r="D37" s="50">
        <v>6</v>
      </c>
      <c r="E37" s="50">
        <v>7</v>
      </c>
      <c r="F37" s="50">
        <v>15</v>
      </c>
      <c r="G37" s="50">
        <v>0</v>
      </c>
      <c r="H37" s="50">
        <v>0</v>
      </c>
      <c r="I37" s="50">
        <v>3</v>
      </c>
      <c r="J37" s="50">
        <v>5</v>
      </c>
      <c r="K37" s="50">
        <v>0</v>
      </c>
      <c r="L37" s="50">
        <v>0</v>
      </c>
      <c r="M37" s="50">
        <v>72</v>
      </c>
      <c r="N37" s="50">
        <v>0</v>
      </c>
      <c r="O37" s="15">
        <f t="shared" si="0"/>
        <v>66</v>
      </c>
      <c r="P37" s="15">
        <f t="shared" si="1"/>
        <v>138</v>
      </c>
    </row>
    <row r="38" spans="2:20" ht="23.1" customHeight="1" x14ac:dyDescent="0.25">
      <c r="B38" s="24" t="s">
        <v>65</v>
      </c>
      <c r="C38" s="50">
        <v>32</v>
      </c>
      <c r="D38" s="50">
        <v>4</v>
      </c>
      <c r="E38" s="50">
        <v>6</v>
      </c>
      <c r="F38" s="50">
        <v>7</v>
      </c>
      <c r="G38" s="50">
        <v>1</v>
      </c>
      <c r="H38" s="50">
        <v>0</v>
      </c>
      <c r="I38" s="50">
        <v>1</v>
      </c>
      <c r="J38" s="50">
        <v>2</v>
      </c>
      <c r="K38" s="50">
        <v>0</v>
      </c>
      <c r="L38" s="50">
        <v>0</v>
      </c>
      <c r="M38" s="50">
        <v>44</v>
      </c>
      <c r="N38" s="50">
        <v>0</v>
      </c>
      <c r="O38" s="15">
        <f t="shared" si="0"/>
        <v>53</v>
      </c>
      <c r="P38" s="15">
        <f t="shared" si="1"/>
        <v>97</v>
      </c>
    </row>
    <row r="39" spans="2:20" ht="23.1" customHeight="1" x14ac:dyDescent="0.25">
      <c r="B39" s="24" t="s">
        <v>66</v>
      </c>
      <c r="C39" s="50">
        <v>23</v>
      </c>
      <c r="D39" s="50">
        <v>18</v>
      </c>
      <c r="E39" s="50">
        <v>6</v>
      </c>
      <c r="F39" s="50">
        <v>10</v>
      </c>
      <c r="G39" s="50">
        <v>0</v>
      </c>
      <c r="H39" s="50">
        <v>0</v>
      </c>
      <c r="I39" s="50">
        <v>0</v>
      </c>
      <c r="J39" s="50">
        <v>1</v>
      </c>
      <c r="K39" s="50">
        <v>1</v>
      </c>
      <c r="L39" s="50">
        <v>0</v>
      </c>
      <c r="M39" s="50">
        <v>37</v>
      </c>
      <c r="N39" s="50">
        <v>3</v>
      </c>
      <c r="O39" s="15">
        <f t="shared" si="0"/>
        <v>62</v>
      </c>
      <c r="P39" s="15">
        <f t="shared" si="1"/>
        <v>99</v>
      </c>
    </row>
    <row r="40" spans="2:20" ht="23.1" customHeight="1" x14ac:dyDescent="0.25">
      <c r="B40" s="24" t="s">
        <v>67</v>
      </c>
      <c r="C40" s="50">
        <v>39</v>
      </c>
      <c r="D40" s="50">
        <v>11</v>
      </c>
      <c r="E40" s="50">
        <v>3</v>
      </c>
      <c r="F40" s="50">
        <v>12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45</v>
      </c>
      <c r="N40" s="50">
        <v>0</v>
      </c>
      <c r="O40" s="15">
        <f t="shared" si="0"/>
        <v>67</v>
      </c>
      <c r="P40" s="15">
        <f t="shared" si="1"/>
        <v>112</v>
      </c>
    </row>
    <row r="41" spans="2:20" ht="23.1" customHeight="1" x14ac:dyDescent="0.25">
      <c r="B41" s="23" t="s">
        <v>68</v>
      </c>
      <c r="C41" s="50">
        <v>20</v>
      </c>
      <c r="D41" s="50">
        <v>7</v>
      </c>
      <c r="E41" s="50">
        <v>4</v>
      </c>
      <c r="F41" s="50">
        <v>14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33</v>
      </c>
      <c r="N41" s="50">
        <v>0</v>
      </c>
      <c r="O41" s="15">
        <f t="shared" si="0"/>
        <v>47</v>
      </c>
      <c r="P41" s="15">
        <f t="shared" si="1"/>
        <v>80</v>
      </c>
    </row>
    <row r="42" spans="2:20" ht="23.1" customHeight="1" x14ac:dyDescent="0.25">
      <c r="B42" s="24" t="s">
        <v>69</v>
      </c>
      <c r="C42" s="50">
        <v>33</v>
      </c>
      <c r="D42" s="50">
        <v>10</v>
      </c>
      <c r="E42" s="50">
        <v>7</v>
      </c>
      <c r="F42" s="50">
        <v>11</v>
      </c>
      <c r="G42" s="50">
        <v>0</v>
      </c>
      <c r="H42" s="50">
        <v>0</v>
      </c>
      <c r="I42" s="50">
        <v>3</v>
      </c>
      <c r="J42" s="50">
        <v>1</v>
      </c>
      <c r="K42" s="50">
        <v>1</v>
      </c>
      <c r="L42" s="50">
        <v>1</v>
      </c>
      <c r="M42" s="50">
        <v>26</v>
      </c>
      <c r="N42" s="50">
        <v>0</v>
      </c>
      <c r="O42" s="15">
        <f t="shared" si="0"/>
        <v>67</v>
      </c>
      <c r="P42" s="15">
        <f t="shared" si="1"/>
        <v>93</v>
      </c>
    </row>
    <row r="43" spans="2:20" ht="23.1" customHeight="1" x14ac:dyDescent="0.25">
      <c r="B43" s="23" t="s">
        <v>70</v>
      </c>
      <c r="C43" s="50">
        <v>37</v>
      </c>
      <c r="D43" s="50">
        <v>11</v>
      </c>
      <c r="E43" s="50">
        <v>8</v>
      </c>
      <c r="F43" s="50">
        <v>10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28</v>
      </c>
      <c r="N43" s="50">
        <v>0</v>
      </c>
      <c r="O43" s="15">
        <f t="shared" si="0"/>
        <v>69</v>
      </c>
      <c r="P43" s="15">
        <f t="shared" si="1"/>
        <v>97</v>
      </c>
    </row>
    <row r="44" spans="2:20" ht="23.1" customHeight="1" x14ac:dyDescent="0.25">
      <c r="B44" s="25" t="s">
        <v>71</v>
      </c>
      <c r="C44" s="50">
        <v>36</v>
      </c>
      <c r="D44" s="50">
        <v>11</v>
      </c>
      <c r="E44" s="50">
        <v>7</v>
      </c>
      <c r="F44" s="50">
        <v>12</v>
      </c>
      <c r="G44" s="50">
        <v>0</v>
      </c>
      <c r="H44" s="50">
        <v>0</v>
      </c>
      <c r="I44" s="50">
        <v>2</v>
      </c>
      <c r="J44" s="50">
        <v>1</v>
      </c>
      <c r="K44" s="50">
        <v>0</v>
      </c>
      <c r="L44" s="50">
        <v>0</v>
      </c>
      <c r="M44" s="50">
        <v>29</v>
      </c>
      <c r="N44" s="50">
        <v>0</v>
      </c>
      <c r="O44" s="15">
        <f t="shared" si="0"/>
        <v>69</v>
      </c>
      <c r="P44" s="15">
        <f t="shared" si="1"/>
        <v>98</v>
      </c>
    </row>
    <row r="45" spans="2:20" ht="23.1" customHeight="1" x14ac:dyDescent="0.25">
      <c r="B45" s="23" t="s">
        <v>72</v>
      </c>
      <c r="C45" s="50">
        <v>39</v>
      </c>
      <c r="D45" s="50">
        <v>14</v>
      </c>
      <c r="E45" s="50">
        <v>1</v>
      </c>
      <c r="F45" s="50">
        <v>9</v>
      </c>
      <c r="G45" s="50">
        <v>1</v>
      </c>
      <c r="H45" s="50">
        <v>0</v>
      </c>
      <c r="I45" s="50">
        <v>4</v>
      </c>
      <c r="J45" s="50">
        <v>1</v>
      </c>
      <c r="K45" s="50">
        <v>0</v>
      </c>
      <c r="L45" s="50">
        <v>0</v>
      </c>
      <c r="M45" s="50">
        <v>30</v>
      </c>
      <c r="N45" s="50">
        <v>0</v>
      </c>
      <c r="O45" s="15">
        <f t="shared" si="0"/>
        <v>69</v>
      </c>
      <c r="P45" s="15">
        <f t="shared" si="1"/>
        <v>99</v>
      </c>
    </row>
    <row r="46" spans="2:20" ht="23.1" customHeight="1" x14ac:dyDescent="0.25">
      <c r="B46" s="24" t="s">
        <v>73</v>
      </c>
      <c r="C46" s="50">
        <v>49</v>
      </c>
      <c r="D46" s="50">
        <v>11</v>
      </c>
      <c r="E46" s="50">
        <v>5</v>
      </c>
      <c r="F46" s="50">
        <v>40</v>
      </c>
      <c r="G46" s="50">
        <v>1</v>
      </c>
      <c r="H46" s="50">
        <v>0</v>
      </c>
      <c r="I46" s="50">
        <v>5</v>
      </c>
      <c r="J46" s="50">
        <v>4</v>
      </c>
      <c r="K46" s="50">
        <v>0</v>
      </c>
      <c r="L46" s="50">
        <v>0</v>
      </c>
      <c r="M46" s="50">
        <v>52</v>
      </c>
      <c r="N46" s="50">
        <v>0</v>
      </c>
      <c r="O46" s="15">
        <f t="shared" si="0"/>
        <v>115</v>
      </c>
      <c r="P46" s="15">
        <f t="shared" si="1"/>
        <v>167</v>
      </c>
      <c r="R46" s="8"/>
      <c r="T46"/>
    </row>
    <row r="47" spans="2:20" ht="23.1" customHeight="1" x14ac:dyDescent="0.25">
      <c r="B47" s="24" t="s">
        <v>74</v>
      </c>
      <c r="C47" s="50">
        <v>35</v>
      </c>
      <c r="D47" s="50">
        <v>10</v>
      </c>
      <c r="E47" s="50">
        <v>5</v>
      </c>
      <c r="F47" s="50">
        <v>15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30</v>
      </c>
      <c r="N47" s="50">
        <v>0</v>
      </c>
      <c r="O47" s="15">
        <f t="shared" si="0"/>
        <v>67</v>
      </c>
      <c r="P47" s="15">
        <f t="shared" si="1"/>
        <v>97</v>
      </c>
      <c r="R47" s="8"/>
      <c r="T47"/>
    </row>
    <row r="48" spans="2:20" ht="23.1" customHeight="1" x14ac:dyDescent="0.25">
      <c r="B48" s="24" t="s">
        <v>75</v>
      </c>
      <c r="C48" s="50">
        <v>42</v>
      </c>
      <c r="D48" s="50">
        <v>9</v>
      </c>
      <c r="E48" s="50">
        <v>6</v>
      </c>
      <c r="F48" s="50">
        <v>17</v>
      </c>
      <c r="G48" s="50">
        <v>1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31</v>
      </c>
      <c r="N48" s="50">
        <v>0</v>
      </c>
      <c r="O48" s="15">
        <f t="shared" si="0"/>
        <v>78</v>
      </c>
      <c r="P48" s="15">
        <f t="shared" si="1"/>
        <v>109</v>
      </c>
      <c r="R48" s="8"/>
      <c r="T48"/>
    </row>
    <row r="49" spans="2:20" ht="23.1" customHeight="1" x14ac:dyDescent="0.25">
      <c r="B49" s="23" t="s">
        <v>76</v>
      </c>
      <c r="C49" s="50">
        <v>26</v>
      </c>
      <c r="D49" s="50">
        <v>8</v>
      </c>
      <c r="E49" s="50">
        <v>4</v>
      </c>
      <c r="F49" s="50">
        <v>10</v>
      </c>
      <c r="G49" s="50">
        <v>0</v>
      </c>
      <c r="H49" s="50">
        <v>0</v>
      </c>
      <c r="I49" s="50">
        <v>4</v>
      </c>
      <c r="J49" s="50">
        <v>4</v>
      </c>
      <c r="K49" s="50">
        <v>0</v>
      </c>
      <c r="L49" s="50">
        <v>0</v>
      </c>
      <c r="M49" s="50">
        <v>26</v>
      </c>
      <c r="N49" s="50">
        <v>0</v>
      </c>
      <c r="O49" s="15">
        <f t="shared" si="0"/>
        <v>56</v>
      </c>
      <c r="P49" s="15">
        <f t="shared" si="1"/>
        <v>82</v>
      </c>
      <c r="R49" s="8"/>
      <c r="T49"/>
    </row>
    <row r="50" spans="2:20" ht="23.1" customHeight="1" x14ac:dyDescent="0.25">
      <c r="B50" s="24" t="s">
        <v>77</v>
      </c>
      <c r="C50" s="50">
        <v>50</v>
      </c>
      <c r="D50" s="50">
        <v>15</v>
      </c>
      <c r="E50" s="50">
        <v>5</v>
      </c>
      <c r="F50" s="50">
        <v>13</v>
      </c>
      <c r="G50" s="50">
        <v>1</v>
      </c>
      <c r="H50" s="50">
        <v>0</v>
      </c>
      <c r="I50" s="50">
        <v>4</v>
      </c>
      <c r="J50" s="50">
        <v>5</v>
      </c>
      <c r="K50" s="50">
        <v>0</v>
      </c>
      <c r="L50" s="50">
        <v>0</v>
      </c>
      <c r="M50" s="50">
        <v>52</v>
      </c>
      <c r="N50" s="50">
        <v>0</v>
      </c>
      <c r="O50" s="15">
        <f t="shared" si="0"/>
        <v>93</v>
      </c>
      <c r="P50" s="15">
        <f t="shared" si="1"/>
        <v>145</v>
      </c>
      <c r="R50" s="8"/>
      <c r="T50"/>
    </row>
    <row r="51" spans="2:20" ht="23.1" customHeight="1" x14ac:dyDescent="0.25">
      <c r="B51" s="24" t="s">
        <v>78</v>
      </c>
      <c r="C51" s="50">
        <v>32</v>
      </c>
      <c r="D51" s="50">
        <v>20</v>
      </c>
      <c r="E51" s="50">
        <v>3</v>
      </c>
      <c r="F51" s="50">
        <v>10</v>
      </c>
      <c r="G51" s="50">
        <v>0</v>
      </c>
      <c r="H51" s="50">
        <v>0</v>
      </c>
      <c r="I51" s="50">
        <v>3</v>
      </c>
      <c r="J51" s="50">
        <v>2</v>
      </c>
      <c r="K51" s="50">
        <v>0</v>
      </c>
      <c r="L51" s="50">
        <v>0</v>
      </c>
      <c r="M51" s="50">
        <v>32</v>
      </c>
      <c r="N51" s="50">
        <v>0</v>
      </c>
      <c r="O51" s="15">
        <f t="shared" si="0"/>
        <v>70</v>
      </c>
      <c r="P51" s="15">
        <f t="shared" si="1"/>
        <v>102</v>
      </c>
      <c r="R51" s="8"/>
      <c r="T51"/>
    </row>
    <row r="52" spans="2:20" ht="23.1" customHeight="1" x14ac:dyDescent="0.25">
      <c r="B52" s="24" t="s">
        <v>79</v>
      </c>
      <c r="C52" s="50">
        <v>50</v>
      </c>
      <c r="D52" s="50">
        <v>13</v>
      </c>
      <c r="E52" s="50">
        <v>5</v>
      </c>
      <c r="F52" s="50">
        <v>9</v>
      </c>
      <c r="G52" s="50">
        <v>0</v>
      </c>
      <c r="H52" s="50">
        <v>0</v>
      </c>
      <c r="I52" s="50">
        <v>1</v>
      </c>
      <c r="J52" s="50">
        <v>1</v>
      </c>
      <c r="K52" s="50">
        <v>0</v>
      </c>
      <c r="L52" s="50">
        <v>0</v>
      </c>
      <c r="M52" s="50">
        <v>47</v>
      </c>
      <c r="N52" s="50">
        <v>0</v>
      </c>
      <c r="O52" s="15">
        <f t="shared" si="0"/>
        <v>79</v>
      </c>
      <c r="P52" s="15">
        <f t="shared" si="1"/>
        <v>126</v>
      </c>
      <c r="R52" s="8"/>
      <c r="T52"/>
    </row>
    <row r="53" spans="2:20" ht="23.1" customHeight="1" x14ac:dyDescent="0.25">
      <c r="B53" s="23" t="s">
        <v>80</v>
      </c>
      <c r="C53" s="50">
        <v>47</v>
      </c>
      <c r="D53" s="50">
        <v>11</v>
      </c>
      <c r="E53" s="50">
        <v>5</v>
      </c>
      <c r="F53" s="50">
        <v>12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30</v>
      </c>
      <c r="N53" s="50">
        <v>0</v>
      </c>
      <c r="O53" s="15">
        <f t="shared" si="0"/>
        <v>76</v>
      </c>
      <c r="P53" s="15">
        <f t="shared" si="1"/>
        <v>106</v>
      </c>
      <c r="R53" s="8"/>
      <c r="T53"/>
    </row>
    <row r="54" spans="2:20" ht="23.1" customHeight="1" x14ac:dyDescent="0.25">
      <c r="B54" s="23" t="s">
        <v>81</v>
      </c>
      <c r="C54" s="50">
        <v>46</v>
      </c>
      <c r="D54" s="50">
        <v>8</v>
      </c>
      <c r="E54" s="50">
        <v>6</v>
      </c>
      <c r="F54" s="50">
        <v>15</v>
      </c>
      <c r="G54" s="50">
        <v>0</v>
      </c>
      <c r="H54" s="50">
        <v>0</v>
      </c>
      <c r="I54" s="50">
        <v>0</v>
      </c>
      <c r="J54" s="50">
        <v>3</v>
      </c>
      <c r="K54" s="50">
        <v>0</v>
      </c>
      <c r="L54" s="50">
        <v>0</v>
      </c>
      <c r="M54" s="50">
        <v>43</v>
      </c>
      <c r="N54" s="50">
        <v>0</v>
      </c>
      <c r="O54" s="15">
        <f t="shared" si="0"/>
        <v>78</v>
      </c>
      <c r="P54" s="15">
        <f t="shared" si="1"/>
        <v>121</v>
      </c>
      <c r="R54" s="8"/>
      <c r="T54"/>
    </row>
    <row r="55" spans="2:20" ht="23.1" customHeight="1" x14ac:dyDescent="0.25">
      <c r="B55" s="23" t="s">
        <v>82</v>
      </c>
      <c r="C55" s="50">
        <v>53</v>
      </c>
      <c r="D55" s="50">
        <v>18</v>
      </c>
      <c r="E55" s="50">
        <v>5</v>
      </c>
      <c r="F55" s="50">
        <v>17</v>
      </c>
      <c r="G55" s="50">
        <v>0</v>
      </c>
      <c r="H55" s="50">
        <v>0</v>
      </c>
      <c r="I55" s="50">
        <v>3</v>
      </c>
      <c r="J55" s="50">
        <v>5</v>
      </c>
      <c r="K55" s="50">
        <v>0</v>
      </c>
      <c r="L55" s="50">
        <v>0</v>
      </c>
      <c r="M55" s="50">
        <v>39</v>
      </c>
      <c r="N55" s="50">
        <v>0</v>
      </c>
      <c r="O55" s="15">
        <f t="shared" si="0"/>
        <v>101</v>
      </c>
      <c r="P55" s="15">
        <f t="shared" si="1"/>
        <v>140</v>
      </c>
      <c r="R55" s="8"/>
      <c r="T55"/>
    </row>
    <row r="56" spans="2:20" ht="23.1" customHeight="1" x14ac:dyDescent="0.25">
      <c r="B56" s="23" t="s">
        <v>83</v>
      </c>
      <c r="C56" s="50">
        <v>52</v>
      </c>
      <c r="D56" s="50">
        <v>8</v>
      </c>
      <c r="E56" s="50">
        <v>6</v>
      </c>
      <c r="F56" s="50">
        <v>10</v>
      </c>
      <c r="G56" s="50">
        <v>3</v>
      </c>
      <c r="H56" s="50">
        <v>0</v>
      </c>
      <c r="I56" s="50">
        <v>0</v>
      </c>
      <c r="J56" s="50">
        <v>2</v>
      </c>
      <c r="K56" s="50">
        <v>0</v>
      </c>
      <c r="L56" s="50">
        <v>0</v>
      </c>
      <c r="M56" s="50">
        <v>57</v>
      </c>
      <c r="N56" s="50">
        <v>0</v>
      </c>
      <c r="O56" s="15">
        <f t="shared" si="0"/>
        <v>81</v>
      </c>
      <c r="P56" s="15">
        <f t="shared" si="1"/>
        <v>138</v>
      </c>
      <c r="R56" s="8"/>
      <c r="T56"/>
    </row>
    <row r="57" spans="2:20" ht="23.1" customHeight="1" x14ac:dyDescent="0.25">
      <c r="B57" s="23" t="s">
        <v>84</v>
      </c>
      <c r="C57" s="50">
        <v>40</v>
      </c>
      <c r="D57" s="50">
        <v>5</v>
      </c>
      <c r="E57" s="50">
        <v>4</v>
      </c>
      <c r="F57" s="50">
        <v>11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41</v>
      </c>
      <c r="N57" s="50">
        <v>0</v>
      </c>
      <c r="O57" s="15">
        <f t="shared" si="0"/>
        <v>62</v>
      </c>
      <c r="P57" s="15">
        <f t="shared" si="1"/>
        <v>103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1615</v>
      </c>
      <c r="D58" s="16">
        <f t="shared" si="21"/>
        <v>514</v>
      </c>
      <c r="E58" s="16">
        <f t="shared" si="21"/>
        <v>281</v>
      </c>
      <c r="F58" s="16">
        <f t="shared" si="21"/>
        <v>622</v>
      </c>
      <c r="G58" s="16">
        <f t="shared" si="21"/>
        <v>33</v>
      </c>
      <c r="H58" s="16">
        <f t="shared" si="21"/>
        <v>1</v>
      </c>
      <c r="I58" s="16">
        <f t="shared" si="21"/>
        <v>111</v>
      </c>
      <c r="J58" s="16">
        <f t="shared" si="21"/>
        <v>89</v>
      </c>
      <c r="K58" s="16">
        <f t="shared" si="21"/>
        <v>11</v>
      </c>
      <c r="L58" s="16">
        <f t="shared" si="21"/>
        <v>1</v>
      </c>
      <c r="M58" s="16">
        <f t="shared" si="21"/>
        <v>2002</v>
      </c>
      <c r="N58" s="16">
        <f t="shared" si="21"/>
        <v>3</v>
      </c>
      <c r="O58" s="16">
        <f t="shared" si="21"/>
        <v>3281</v>
      </c>
      <c r="P58" s="16">
        <f t="shared" si="21"/>
        <v>5283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0.30569752034828696</v>
      </c>
      <c r="D59" s="43">
        <f t="shared" si="22"/>
        <v>9.7293204618587925E-2</v>
      </c>
      <c r="E59" s="43">
        <f t="shared" si="22"/>
        <v>5.3189475676698843E-2</v>
      </c>
      <c r="F59" s="43">
        <f t="shared" si="22"/>
        <v>0.1177361347719099</v>
      </c>
      <c r="G59" s="43">
        <f t="shared" si="22"/>
        <v>6.2464508801817146E-3</v>
      </c>
      <c r="H59" s="43">
        <f t="shared" si="22"/>
        <v>1.8928639030853681E-4</v>
      </c>
      <c r="I59" s="43">
        <f t="shared" si="22"/>
        <v>2.1010789324247586E-2</v>
      </c>
      <c r="J59" s="43">
        <f t="shared" si="22"/>
        <v>1.6846488737459777E-2</v>
      </c>
      <c r="K59" s="43">
        <f t="shared" si="22"/>
        <v>2.0821502933939052E-3</v>
      </c>
      <c r="L59" s="43">
        <f t="shared" si="22"/>
        <v>1.8928639030853681E-4</v>
      </c>
      <c r="M59" s="43">
        <f t="shared" si="22"/>
        <v>0.3789513533976907</v>
      </c>
      <c r="N59" s="43">
        <f t="shared" si="22"/>
        <v>5.6785917092561046E-4</v>
      </c>
      <c r="R59" s="8"/>
      <c r="T59"/>
    </row>
    <row r="60" spans="2:20" ht="23.1" customHeight="1" x14ac:dyDescent="0.25">
      <c r="B60" s="42" t="s">
        <v>94</v>
      </c>
      <c r="C60" s="44">
        <f>C58/$O$58</f>
        <v>0.49222797927461137</v>
      </c>
      <c r="D60" s="44">
        <f t="shared" ref="D60:N60" si="23">D58/$O$58</f>
        <v>0.15665955501371534</v>
      </c>
      <c r="E60" s="44">
        <f t="shared" si="23"/>
        <v>8.5644620542517522E-2</v>
      </c>
      <c r="F60" s="44">
        <f t="shared" si="23"/>
        <v>0.18957634867418469</v>
      </c>
      <c r="G60" s="44">
        <f t="shared" si="23"/>
        <v>1.0057909174032308E-2</v>
      </c>
      <c r="H60" s="44">
        <f t="shared" si="23"/>
        <v>3.0478512648582747E-4</v>
      </c>
      <c r="I60" s="44">
        <f t="shared" si="23"/>
        <v>3.3831149039926851E-2</v>
      </c>
      <c r="J60" s="44">
        <f t="shared" si="23"/>
        <v>2.7125876257238647E-2</v>
      </c>
      <c r="K60" s="44">
        <f t="shared" si="23"/>
        <v>3.3526363913441025E-3</v>
      </c>
      <c r="L60" s="44">
        <f t="shared" si="23"/>
        <v>3.0478512648582747E-4</v>
      </c>
      <c r="M60" s="44"/>
      <c r="N60" s="44">
        <f t="shared" si="23"/>
        <v>9.1435537945748252E-4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topLeftCell="A34" zoomScale="60" workbookViewId="0">
      <selection activeCell="M64" sqref="M6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'23.09.19 Gaba -Munyonyo'!C3:G3</f>
        <v>MCC-C2-STNO 52-Wavamuno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'23.09.19 Gaba -Munyonyo'!D5</f>
        <v>23.09.19</v>
      </c>
      <c r="E5" s="3"/>
      <c r="F5" s="41" t="s">
        <v>1</v>
      </c>
      <c r="G5" s="72" t="str">
        <f>'23.09.19 Gaba -Munyonyo'!G5:H5</f>
        <v>Wavamuno</v>
      </c>
      <c r="H5" s="73"/>
      <c r="I5" s="14"/>
      <c r="J5" s="2" t="s">
        <v>5</v>
      </c>
      <c r="K5" s="72" t="s">
        <v>170</v>
      </c>
      <c r="L5" s="73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166</v>
      </c>
      <c r="E6" s="67"/>
      <c r="F6" s="2" t="s">
        <v>2</v>
      </c>
      <c r="G6" s="66" t="s">
        <v>165</v>
      </c>
      <c r="H6" s="67"/>
      <c r="J6" s="2" t="s">
        <v>21</v>
      </c>
      <c r="K6" s="72" t="str">
        <f>'23.09.19 Gaba -Munyonyo'!K6:L6</f>
        <v>Steven</v>
      </c>
      <c r="L6" s="7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13</v>
      </c>
      <c r="D10" s="50">
        <v>10</v>
      </c>
      <c r="E10" s="50">
        <v>16</v>
      </c>
      <c r="F10" s="50">
        <v>28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21</v>
      </c>
      <c r="N10" s="50">
        <v>0</v>
      </c>
      <c r="O10" s="15">
        <f t="shared" ref="O10:O57" si="0">SUM(C10:L10,N10)</f>
        <v>70</v>
      </c>
      <c r="P10" s="15">
        <f t="shared" ref="P10:P57" si="1">SUM(C10:N10)</f>
        <v>91</v>
      </c>
      <c r="R10" s="1" t="s">
        <v>6</v>
      </c>
      <c r="S10" s="17">
        <f t="shared" ref="S10:AF10" si="2">SUM(C10:C13)</f>
        <v>47</v>
      </c>
      <c r="T10" s="17">
        <f t="shared" si="2"/>
        <v>75</v>
      </c>
      <c r="U10" s="17">
        <f t="shared" si="2"/>
        <v>36</v>
      </c>
      <c r="V10" s="17">
        <f t="shared" si="2"/>
        <v>75</v>
      </c>
      <c r="W10" s="17">
        <f t="shared" si="2"/>
        <v>2</v>
      </c>
      <c r="X10" s="17">
        <f t="shared" si="2"/>
        <v>0</v>
      </c>
      <c r="Y10" s="17">
        <f t="shared" si="2"/>
        <v>5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127</v>
      </c>
      <c r="AD10" s="17">
        <f t="shared" si="2"/>
        <v>0</v>
      </c>
      <c r="AE10" s="31">
        <f t="shared" si="2"/>
        <v>243</v>
      </c>
      <c r="AF10" s="31">
        <f t="shared" si="2"/>
        <v>370</v>
      </c>
    </row>
    <row r="11" spans="2:32" s="6" customFormat="1" ht="23.1" customHeight="1" x14ac:dyDescent="0.25">
      <c r="B11" s="23" t="s">
        <v>38</v>
      </c>
      <c r="C11" s="50">
        <v>11</v>
      </c>
      <c r="D11" s="50">
        <v>18</v>
      </c>
      <c r="E11" s="50">
        <v>10</v>
      </c>
      <c r="F11" s="50">
        <v>23</v>
      </c>
      <c r="G11" s="50">
        <v>1</v>
      </c>
      <c r="H11" s="50">
        <v>0</v>
      </c>
      <c r="I11" s="50">
        <v>1</v>
      </c>
      <c r="J11" s="50">
        <v>2</v>
      </c>
      <c r="K11" s="50">
        <v>0</v>
      </c>
      <c r="L11" s="50">
        <v>0</v>
      </c>
      <c r="M11" s="50">
        <v>31</v>
      </c>
      <c r="N11" s="50">
        <v>0</v>
      </c>
      <c r="O11" s="15">
        <f t="shared" si="0"/>
        <v>66</v>
      </c>
      <c r="P11" s="15">
        <f t="shared" si="1"/>
        <v>97</v>
      </c>
      <c r="R11" s="1" t="s">
        <v>7</v>
      </c>
      <c r="S11" s="17">
        <f t="shared" ref="S11:AF11" si="3">SUM(C14:C17)</f>
        <v>91</v>
      </c>
      <c r="T11" s="17">
        <f t="shared" si="3"/>
        <v>78</v>
      </c>
      <c r="U11" s="17">
        <f t="shared" si="3"/>
        <v>18</v>
      </c>
      <c r="V11" s="17">
        <f t="shared" si="3"/>
        <v>49</v>
      </c>
      <c r="W11" s="17">
        <f t="shared" si="3"/>
        <v>1</v>
      </c>
      <c r="X11" s="17">
        <f t="shared" si="3"/>
        <v>0</v>
      </c>
      <c r="Y11" s="17">
        <f t="shared" si="3"/>
        <v>14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117</v>
      </c>
      <c r="AD11" s="17">
        <f t="shared" si="3"/>
        <v>0</v>
      </c>
      <c r="AE11" s="31">
        <f t="shared" si="3"/>
        <v>254</v>
      </c>
      <c r="AF11" s="31">
        <f t="shared" si="3"/>
        <v>371</v>
      </c>
    </row>
    <row r="12" spans="2:32" ht="23.1" customHeight="1" x14ac:dyDescent="0.25">
      <c r="B12" s="23" t="s">
        <v>39</v>
      </c>
      <c r="C12" s="50">
        <v>10</v>
      </c>
      <c r="D12" s="50">
        <v>26</v>
      </c>
      <c r="E12" s="50">
        <v>7</v>
      </c>
      <c r="F12" s="50">
        <v>10</v>
      </c>
      <c r="G12" s="50">
        <v>1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42</v>
      </c>
      <c r="N12" s="50">
        <v>0</v>
      </c>
      <c r="O12" s="15">
        <f t="shared" si="0"/>
        <v>56</v>
      </c>
      <c r="P12" s="15">
        <f t="shared" si="1"/>
        <v>98</v>
      </c>
      <c r="R12" s="1" t="s">
        <v>8</v>
      </c>
      <c r="S12" s="17">
        <f t="shared" ref="S12:AF12" si="4">SUM(C18:C21)</f>
        <v>113</v>
      </c>
      <c r="T12" s="17">
        <f t="shared" si="4"/>
        <v>74</v>
      </c>
      <c r="U12" s="17">
        <f t="shared" si="4"/>
        <v>31</v>
      </c>
      <c r="V12" s="17">
        <f t="shared" si="4"/>
        <v>49</v>
      </c>
      <c r="W12" s="17">
        <f t="shared" si="4"/>
        <v>1</v>
      </c>
      <c r="X12" s="17">
        <f t="shared" si="4"/>
        <v>0</v>
      </c>
      <c r="Y12" s="17">
        <f t="shared" si="4"/>
        <v>11</v>
      </c>
      <c r="Z12" s="17">
        <f t="shared" si="4"/>
        <v>4</v>
      </c>
      <c r="AA12" s="17">
        <f t="shared" si="4"/>
        <v>0</v>
      </c>
      <c r="AB12" s="17">
        <f t="shared" si="4"/>
        <v>0</v>
      </c>
      <c r="AC12" s="17">
        <f t="shared" si="4"/>
        <v>125</v>
      </c>
      <c r="AD12" s="17">
        <f t="shared" si="4"/>
        <v>0</v>
      </c>
      <c r="AE12" s="31">
        <f t="shared" si="4"/>
        <v>283</v>
      </c>
      <c r="AF12" s="31">
        <f t="shared" si="4"/>
        <v>408</v>
      </c>
    </row>
    <row r="13" spans="2:32" ht="23.1" customHeight="1" x14ac:dyDescent="0.25">
      <c r="B13" s="23" t="s">
        <v>40</v>
      </c>
      <c r="C13" s="50">
        <v>13</v>
      </c>
      <c r="D13" s="50">
        <v>21</v>
      </c>
      <c r="E13" s="50">
        <v>3</v>
      </c>
      <c r="F13" s="50">
        <v>14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33</v>
      </c>
      <c r="N13" s="50">
        <v>0</v>
      </c>
      <c r="O13" s="15">
        <f t="shared" si="0"/>
        <v>51</v>
      </c>
      <c r="P13" s="15">
        <f t="shared" si="1"/>
        <v>84</v>
      </c>
      <c r="R13" s="1" t="s">
        <v>9</v>
      </c>
      <c r="S13" s="17">
        <f t="shared" ref="S13:AF13" si="5">SUM(C22:C25)</f>
        <v>84</v>
      </c>
      <c r="T13" s="17">
        <f t="shared" si="5"/>
        <v>96</v>
      </c>
      <c r="U13" s="17">
        <f t="shared" si="5"/>
        <v>37</v>
      </c>
      <c r="V13" s="17">
        <f t="shared" si="5"/>
        <v>72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2</v>
      </c>
      <c r="AA13" s="17">
        <f t="shared" si="5"/>
        <v>1</v>
      </c>
      <c r="AB13" s="17">
        <f t="shared" si="5"/>
        <v>0</v>
      </c>
      <c r="AC13" s="17">
        <f t="shared" si="5"/>
        <v>143</v>
      </c>
      <c r="AD13" s="17">
        <f t="shared" si="5"/>
        <v>0</v>
      </c>
      <c r="AE13" s="31">
        <f t="shared" si="5"/>
        <v>299</v>
      </c>
      <c r="AF13" s="31">
        <f t="shared" si="5"/>
        <v>442</v>
      </c>
    </row>
    <row r="14" spans="2:32" ht="23.1" customHeight="1" x14ac:dyDescent="0.25">
      <c r="B14" s="23" t="s">
        <v>41</v>
      </c>
      <c r="C14" s="50">
        <v>21</v>
      </c>
      <c r="D14" s="50">
        <v>15</v>
      </c>
      <c r="E14" s="50">
        <v>3</v>
      </c>
      <c r="F14" s="50">
        <v>11</v>
      </c>
      <c r="G14" s="50">
        <v>0</v>
      </c>
      <c r="H14" s="50">
        <v>0</v>
      </c>
      <c r="I14" s="50">
        <v>2</v>
      </c>
      <c r="J14" s="50">
        <v>1</v>
      </c>
      <c r="K14" s="50">
        <v>0</v>
      </c>
      <c r="L14" s="50">
        <v>0</v>
      </c>
      <c r="M14" s="50">
        <v>24</v>
      </c>
      <c r="N14" s="50">
        <v>0</v>
      </c>
      <c r="O14" s="15">
        <f t="shared" si="0"/>
        <v>53</v>
      </c>
      <c r="P14" s="15">
        <f t="shared" si="1"/>
        <v>77</v>
      </c>
      <c r="R14" s="1" t="s">
        <v>10</v>
      </c>
      <c r="S14" s="17">
        <f t="shared" ref="S14:AF14" si="6">SUM(C26:C29)</f>
        <v>81</v>
      </c>
      <c r="T14" s="17">
        <f t="shared" si="6"/>
        <v>88</v>
      </c>
      <c r="U14" s="17">
        <f t="shared" si="6"/>
        <v>38</v>
      </c>
      <c r="V14" s="17">
        <f t="shared" si="6"/>
        <v>82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3</v>
      </c>
      <c r="AA14" s="17">
        <f t="shared" si="6"/>
        <v>0</v>
      </c>
      <c r="AB14" s="17">
        <f t="shared" si="6"/>
        <v>1</v>
      </c>
      <c r="AC14" s="17">
        <f t="shared" si="6"/>
        <v>145</v>
      </c>
      <c r="AD14" s="17">
        <f t="shared" si="6"/>
        <v>0</v>
      </c>
      <c r="AE14" s="31">
        <f t="shared" si="6"/>
        <v>299</v>
      </c>
      <c r="AF14" s="31">
        <f t="shared" si="6"/>
        <v>444</v>
      </c>
    </row>
    <row r="15" spans="2:32" ht="23.1" customHeight="1" x14ac:dyDescent="0.25">
      <c r="B15" s="23" t="s">
        <v>42</v>
      </c>
      <c r="C15" s="50">
        <v>22</v>
      </c>
      <c r="D15" s="50">
        <v>27</v>
      </c>
      <c r="E15" s="50">
        <v>11</v>
      </c>
      <c r="F15" s="50">
        <v>11</v>
      </c>
      <c r="G15" s="50">
        <v>0</v>
      </c>
      <c r="H15" s="50">
        <v>0</v>
      </c>
      <c r="I15" s="50">
        <v>5</v>
      </c>
      <c r="J15" s="50">
        <v>1</v>
      </c>
      <c r="K15" s="50">
        <v>0</v>
      </c>
      <c r="L15" s="50">
        <v>0</v>
      </c>
      <c r="M15" s="50">
        <v>26</v>
      </c>
      <c r="N15" s="50">
        <v>0</v>
      </c>
      <c r="O15" s="15">
        <f t="shared" si="0"/>
        <v>77</v>
      </c>
      <c r="P15" s="15">
        <f t="shared" si="1"/>
        <v>103</v>
      </c>
      <c r="R15" s="1" t="s">
        <v>11</v>
      </c>
      <c r="S15" s="17">
        <f t="shared" ref="S15:AF15" si="7">SUM(C30:C33)</f>
        <v>70</v>
      </c>
      <c r="T15" s="17">
        <f t="shared" si="7"/>
        <v>54</v>
      </c>
      <c r="U15" s="17">
        <f t="shared" si="7"/>
        <v>15</v>
      </c>
      <c r="V15" s="17">
        <f t="shared" si="7"/>
        <v>77</v>
      </c>
      <c r="W15" s="17">
        <f t="shared" si="7"/>
        <v>7</v>
      </c>
      <c r="X15" s="17">
        <f t="shared" si="7"/>
        <v>0</v>
      </c>
      <c r="Y15" s="17">
        <f t="shared" si="7"/>
        <v>10</v>
      </c>
      <c r="Z15" s="17">
        <f t="shared" si="7"/>
        <v>4</v>
      </c>
      <c r="AA15" s="17">
        <f t="shared" si="7"/>
        <v>0</v>
      </c>
      <c r="AB15" s="17">
        <f t="shared" si="7"/>
        <v>0</v>
      </c>
      <c r="AC15" s="17">
        <f t="shared" si="7"/>
        <v>188</v>
      </c>
      <c r="AD15" s="17">
        <f t="shared" si="7"/>
        <v>0</v>
      </c>
      <c r="AE15" s="31">
        <f t="shared" si="7"/>
        <v>237</v>
      </c>
      <c r="AF15" s="31">
        <f t="shared" si="7"/>
        <v>425</v>
      </c>
    </row>
    <row r="16" spans="2:32" ht="23.1" customHeight="1" x14ac:dyDescent="0.25">
      <c r="B16" s="23" t="s">
        <v>43</v>
      </c>
      <c r="C16" s="50">
        <v>26</v>
      </c>
      <c r="D16" s="50">
        <v>19</v>
      </c>
      <c r="E16" s="50">
        <v>2</v>
      </c>
      <c r="F16" s="50">
        <v>15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32</v>
      </c>
      <c r="N16" s="50">
        <v>0</v>
      </c>
      <c r="O16" s="15">
        <f t="shared" si="0"/>
        <v>65</v>
      </c>
      <c r="P16" s="15">
        <f t="shared" si="1"/>
        <v>97</v>
      </c>
      <c r="R16" s="1" t="s">
        <v>12</v>
      </c>
      <c r="S16" s="17">
        <f t="shared" ref="S16:AF16" si="8">SUM(C34:C37)</f>
        <v>43</v>
      </c>
      <c r="T16" s="17">
        <f t="shared" si="8"/>
        <v>54</v>
      </c>
      <c r="U16" s="17">
        <f t="shared" si="8"/>
        <v>35</v>
      </c>
      <c r="V16" s="17">
        <f t="shared" si="8"/>
        <v>119</v>
      </c>
      <c r="W16" s="17">
        <f t="shared" si="8"/>
        <v>2</v>
      </c>
      <c r="X16" s="17">
        <f t="shared" si="8"/>
        <v>0</v>
      </c>
      <c r="Y16" s="17">
        <f t="shared" si="8"/>
        <v>5</v>
      </c>
      <c r="Z16" s="17">
        <f t="shared" si="8"/>
        <v>5</v>
      </c>
      <c r="AA16" s="17">
        <f t="shared" si="8"/>
        <v>2</v>
      </c>
      <c r="AB16" s="17">
        <f t="shared" si="8"/>
        <v>0</v>
      </c>
      <c r="AC16" s="17">
        <f t="shared" si="8"/>
        <v>110</v>
      </c>
      <c r="AD16" s="17">
        <f t="shared" si="8"/>
        <v>0</v>
      </c>
      <c r="AE16" s="31">
        <f t="shared" si="8"/>
        <v>265</v>
      </c>
      <c r="AF16" s="31">
        <f t="shared" si="8"/>
        <v>375</v>
      </c>
    </row>
    <row r="17" spans="2:32" ht="23.1" customHeight="1" x14ac:dyDescent="0.25">
      <c r="B17" s="23" t="s">
        <v>44</v>
      </c>
      <c r="C17" s="50">
        <v>22</v>
      </c>
      <c r="D17" s="50">
        <v>17</v>
      </c>
      <c r="E17" s="50">
        <v>2</v>
      </c>
      <c r="F17" s="50">
        <v>12</v>
      </c>
      <c r="G17" s="50">
        <v>1</v>
      </c>
      <c r="H17" s="50">
        <v>0</v>
      </c>
      <c r="I17" s="50">
        <v>4</v>
      </c>
      <c r="J17" s="50">
        <v>1</v>
      </c>
      <c r="K17" s="50">
        <v>0</v>
      </c>
      <c r="L17" s="50">
        <v>0</v>
      </c>
      <c r="M17" s="50">
        <v>35</v>
      </c>
      <c r="N17" s="50">
        <v>0</v>
      </c>
      <c r="O17" s="15">
        <f t="shared" si="0"/>
        <v>59</v>
      </c>
      <c r="P17" s="15">
        <f t="shared" si="1"/>
        <v>94</v>
      </c>
      <c r="R17" s="1" t="s">
        <v>13</v>
      </c>
      <c r="S17" s="17">
        <f t="shared" ref="S17:AF17" si="9">SUM(C38:C41)</f>
        <v>64</v>
      </c>
      <c r="T17" s="17">
        <f t="shared" si="9"/>
        <v>45</v>
      </c>
      <c r="U17" s="17">
        <f t="shared" si="9"/>
        <v>17</v>
      </c>
      <c r="V17" s="17">
        <f t="shared" si="9"/>
        <v>60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109</v>
      </c>
      <c r="AD17" s="17">
        <f t="shared" si="9"/>
        <v>0</v>
      </c>
      <c r="AE17" s="31">
        <f t="shared" si="9"/>
        <v>197</v>
      </c>
      <c r="AF17" s="31">
        <f t="shared" si="9"/>
        <v>306</v>
      </c>
    </row>
    <row r="18" spans="2:32" ht="23.1" customHeight="1" x14ac:dyDescent="0.25">
      <c r="B18" s="23" t="s">
        <v>45</v>
      </c>
      <c r="C18" s="50">
        <v>22</v>
      </c>
      <c r="D18" s="50">
        <v>18</v>
      </c>
      <c r="E18" s="50">
        <v>3</v>
      </c>
      <c r="F18" s="50">
        <v>8</v>
      </c>
      <c r="G18" s="50">
        <v>1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28</v>
      </c>
      <c r="N18" s="50">
        <v>0</v>
      </c>
      <c r="O18" s="15">
        <f t="shared" si="0"/>
        <v>54</v>
      </c>
      <c r="P18" s="15">
        <f t="shared" si="1"/>
        <v>82</v>
      </c>
      <c r="R18" s="1" t="s">
        <v>14</v>
      </c>
      <c r="S18" s="17">
        <f t="shared" ref="S18:AF18" si="10">SUM(C42:C45)</f>
        <v>71</v>
      </c>
      <c r="T18" s="17">
        <f t="shared" si="10"/>
        <v>41</v>
      </c>
      <c r="U18" s="17">
        <f t="shared" si="10"/>
        <v>25</v>
      </c>
      <c r="V18" s="17">
        <f t="shared" si="10"/>
        <v>69</v>
      </c>
      <c r="W18" s="17">
        <f t="shared" si="10"/>
        <v>0</v>
      </c>
      <c r="X18" s="17">
        <f t="shared" si="10"/>
        <v>1</v>
      </c>
      <c r="Y18" s="17">
        <f t="shared" si="10"/>
        <v>12</v>
      </c>
      <c r="Z18" s="17">
        <f t="shared" si="10"/>
        <v>8</v>
      </c>
      <c r="AA18" s="17">
        <f t="shared" si="10"/>
        <v>0</v>
      </c>
      <c r="AB18" s="17">
        <f t="shared" si="10"/>
        <v>0</v>
      </c>
      <c r="AC18" s="17">
        <f t="shared" si="10"/>
        <v>104</v>
      </c>
      <c r="AD18" s="17">
        <f t="shared" si="10"/>
        <v>0</v>
      </c>
      <c r="AE18" s="31">
        <f t="shared" si="10"/>
        <v>227</v>
      </c>
      <c r="AF18" s="31">
        <f t="shared" si="10"/>
        <v>331</v>
      </c>
    </row>
    <row r="19" spans="2:32" ht="23.1" customHeight="1" x14ac:dyDescent="0.25">
      <c r="B19" s="23" t="s">
        <v>46</v>
      </c>
      <c r="C19" s="50">
        <v>33</v>
      </c>
      <c r="D19" s="50">
        <v>18</v>
      </c>
      <c r="E19" s="50">
        <v>0</v>
      </c>
      <c r="F19" s="50">
        <v>12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30</v>
      </c>
      <c r="N19" s="50">
        <v>0</v>
      </c>
      <c r="O19" s="15">
        <f t="shared" si="0"/>
        <v>64</v>
      </c>
      <c r="P19" s="15">
        <f t="shared" si="1"/>
        <v>94</v>
      </c>
      <c r="R19" s="1" t="s">
        <v>15</v>
      </c>
      <c r="S19" s="17">
        <f t="shared" ref="S19:AF19" si="11">SUM(C46:C49)</f>
        <v>49</v>
      </c>
      <c r="T19" s="17">
        <f t="shared" si="11"/>
        <v>67</v>
      </c>
      <c r="U19" s="17">
        <f t="shared" si="11"/>
        <v>24</v>
      </c>
      <c r="V19" s="17">
        <f t="shared" si="11"/>
        <v>69</v>
      </c>
      <c r="W19" s="17">
        <f t="shared" si="11"/>
        <v>0</v>
      </c>
      <c r="X19" s="17">
        <f t="shared" si="11"/>
        <v>0</v>
      </c>
      <c r="Y19" s="17">
        <f t="shared" si="11"/>
        <v>12</v>
      </c>
      <c r="Z19" s="17">
        <f t="shared" si="11"/>
        <v>4</v>
      </c>
      <c r="AA19" s="17">
        <f t="shared" si="11"/>
        <v>0</v>
      </c>
      <c r="AB19" s="17">
        <f t="shared" si="11"/>
        <v>1</v>
      </c>
      <c r="AC19" s="17">
        <f t="shared" si="11"/>
        <v>114</v>
      </c>
      <c r="AD19" s="17">
        <f t="shared" si="11"/>
        <v>0</v>
      </c>
      <c r="AE19" s="31">
        <f t="shared" si="11"/>
        <v>226</v>
      </c>
      <c r="AF19" s="31">
        <f t="shared" si="11"/>
        <v>340</v>
      </c>
    </row>
    <row r="20" spans="2:32" ht="23.1" customHeight="1" x14ac:dyDescent="0.25">
      <c r="B20" s="23" t="s">
        <v>47</v>
      </c>
      <c r="C20" s="50">
        <v>36</v>
      </c>
      <c r="D20" s="50">
        <v>22</v>
      </c>
      <c r="E20" s="50">
        <v>6</v>
      </c>
      <c r="F20" s="50">
        <v>10</v>
      </c>
      <c r="G20" s="50">
        <v>0</v>
      </c>
      <c r="H20" s="50">
        <v>0</v>
      </c>
      <c r="I20" s="50">
        <v>2</v>
      </c>
      <c r="J20" s="50">
        <v>1</v>
      </c>
      <c r="K20" s="50">
        <v>0</v>
      </c>
      <c r="L20" s="50">
        <v>0</v>
      </c>
      <c r="M20" s="50">
        <v>42</v>
      </c>
      <c r="N20" s="50">
        <v>0</v>
      </c>
      <c r="O20" s="15">
        <f t="shared" si="0"/>
        <v>77</v>
      </c>
      <c r="P20" s="15">
        <f t="shared" si="1"/>
        <v>119</v>
      </c>
      <c r="R20" s="1" t="s">
        <v>16</v>
      </c>
      <c r="S20" s="17">
        <f t="shared" ref="S20:AF20" si="12">SUM(C50:C53)</f>
        <v>47</v>
      </c>
      <c r="T20" s="17">
        <f t="shared" si="12"/>
        <v>61</v>
      </c>
      <c r="U20" s="17">
        <f t="shared" si="12"/>
        <v>41</v>
      </c>
      <c r="V20" s="17">
        <f t="shared" si="12"/>
        <v>71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102</v>
      </c>
      <c r="AD20" s="17">
        <f t="shared" si="12"/>
        <v>0</v>
      </c>
      <c r="AE20" s="31">
        <f t="shared" si="12"/>
        <v>230</v>
      </c>
      <c r="AF20" s="31">
        <f t="shared" si="12"/>
        <v>332</v>
      </c>
    </row>
    <row r="21" spans="2:32" ht="23.1" customHeight="1" x14ac:dyDescent="0.25">
      <c r="B21" s="23" t="s">
        <v>48</v>
      </c>
      <c r="C21" s="50">
        <v>22</v>
      </c>
      <c r="D21" s="50">
        <v>16</v>
      </c>
      <c r="E21" s="50">
        <v>22</v>
      </c>
      <c r="F21" s="50">
        <v>19</v>
      </c>
      <c r="G21" s="50">
        <v>0</v>
      </c>
      <c r="H21" s="50">
        <v>0</v>
      </c>
      <c r="I21" s="50">
        <v>6</v>
      </c>
      <c r="J21" s="50">
        <v>3</v>
      </c>
      <c r="K21" s="50">
        <v>0</v>
      </c>
      <c r="L21" s="50">
        <v>0</v>
      </c>
      <c r="M21" s="50">
        <v>25</v>
      </c>
      <c r="N21" s="50">
        <v>0</v>
      </c>
      <c r="O21" s="15">
        <f t="shared" si="0"/>
        <v>88</v>
      </c>
      <c r="P21" s="15">
        <f t="shared" si="1"/>
        <v>113</v>
      </c>
      <c r="R21" s="36" t="s">
        <v>20</v>
      </c>
      <c r="S21" s="34">
        <f t="shared" ref="S21:AF21" si="13">SUM(C54:C57)</f>
        <v>43</v>
      </c>
      <c r="T21" s="17">
        <f t="shared" si="13"/>
        <v>49</v>
      </c>
      <c r="U21" s="17">
        <f t="shared" si="13"/>
        <v>16</v>
      </c>
      <c r="V21" s="17">
        <f t="shared" si="13"/>
        <v>66</v>
      </c>
      <c r="W21" s="17">
        <f t="shared" si="13"/>
        <v>4</v>
      </c>
      <c r="X21" s="17">
        <f t="shared" si="13"/>
        <v>2</v>
      </c>
      <c r="Y21" s="17">
        <f t="shared" si="13"/>
        <v>10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91</v>
      </c>
      <c r="AD21" s="17">
        <f t="shared" si="13"/>
        <v>0</v>
      </c>
      <c r="AE21" s="31">
        <f t="shared" si="13"/>
        <v>193</v>
      </c>
      <c r="AF21" s="31">
        <f t="shared" si="13"/>
        <v>284</v>
      </c>
    </row>
    <row r="22" spans="2:32" ht="23.1" customHeight="1" x14ac:dyDescent="0.25">
      <c r="B22" s="23" t="s">
        <v>49</v>
      </c>
      <c r="C22" s="50">
        <v>23</v>
      </c>
      <c r="D22" s="50">
        <v>23</v>
      </c>
      <c r="E22" s="50">
        <v>7</v>
      </c>
      <c r="F22" s="50">
        <v>20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27</v>
      </c>
      <c r="N22" s="50">
        <v>0</v>
      </c>
      <c r="O22" s="15">
        <f t="shared" si="0"/>
        <v>75</v>
      </c>
      <c r="P22" s="15">
        <f t="shared" si="1"/>
        <v>102</v>
      </c>
      <c r="R22" s="38" t="s">
        <v>90</v>
      </c>
      <c r="S22" s="39">
        <f>MAX(S10:S12)</f>
        <v>113</v>
      </c>
      <c r="T22" s="39">
        <f t="shared" ref="T22:AF22" si="14">MAX(T10:T12)</f>
        <v>78</v>
      </c>
      <c r="U22" s="39">
        <f t="shared" si="14"/>
        <v>36</v>
      </c>
      <c r="V22" s="39">
        <f t="shared" si="14"/>
        <v>75</v>
      </c>
      <c r="W22" s="39">
        <f t="shared" si="14"/>
        <v>2</v>
      </c>
      <c r="X22" s="39">
        <f t="shared" si="14"/>
        <v>0</v>
      </c>
      <c r="Y22" s="39">
        <f t="shared" si="14"/>
        <v>14</v>
      </c>
      <c r="Z22" s="39">
        <f t="shared" si="14"/>
        <v>4</v>
      </c>
      <c r="AA22" s="39">
        <f t="shared" si="14"/>
        <v>0</v>
      </c>
      <c r="AB22" s="39">
        <f t="shared" si="14"/>
        <v>0</v>
      </c>
      <c r="AC22" s="39">
        <f t="shared" si="14"/>
        <v>127</v>
      </c>
      <c r="AD22" s="39">
        <f t="shared" si="14"/>
        <v>0</v>
      </c>
      <c r="AE22" s="40">
        <f t="shared" si="14"/>
        <v>283</v>
      </c>
      <c r="AF22" s="40">
        <f t="shared" si="14"/>
        <v>408</v>
      </c>
    </row>
    <row r="23" spans="2:32" ht="23.1" customHeight="1" x14ac:dyDescent="0.25">
      <c r="B23" s="23" t="s">
        <v>50</v>
      </c>
      <c r="C23" s="50">
        <v>16</v>
      </c>
      <c r="D23" s="50">
        <v>17</v>
      </c>
      <c r="E23" s="50">
        <v>11</v>
      </c>
      <c r="F23" s="50">
        <v>11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31</v>
      </c>
      <c r="N23" s="50">
        <v>0</v>
      </c>
      <c r="O23" s="15">
        <f t="shared" si="0"/>
        <v>57</v>
      </c>
      <c r="P23" s="15">
        <f t="shared" si="1"/>
        <v>88</v>
      </c>
      <c r="R23" s="38" t="s">
        <v>91</v>
      </c>
      <c r="S23" s="39">
        <f>MAX(S13:S18)</f>
        <v>84</v>
      </c>
      <c r="T23" s="39">
        <f t="shared" ref="T23:AF23" si="15">MAX(T13:T18)</f>
        <v>96</v>
      </c>
      <c r="U23" s="39">
        <f t="shared" si="15"/>
        <v>38</v>
      </c>
      <c r="V23" s="39">
        <f t="shared" si="15"/>
        <v>119</v>
      </c>
      <c r="W23" s="39">
        <f t="shared" si="15"/>
        <v>7</v>
      </c>
      <c r="X23" s="39">
        <f t="shared" si="15"/>
        <v>1</v>
      </c>
      <c r="Y23" s="39">
        <f t="shared" si="15"/>
        <v>12</v>
      </c>
      <c r="Z23" s="39">
        <f t="shared" si="15"/>
        <v>8</v>
      </c>
      <c r="AA23" s="39">
        <f t="shared" si="15"/>
        <v>2</v>
      </c>
      <c r="AB23" s="39">
        <f t="shared" si="15"/>
        <v>1</v>
      </c>
      <c r="AC23" s="39">
        <f t="shared" si="15"/>
        <v>188</v>
      </c>
      <c r="AD23" s="39">
        <f t="shared" si="15"/>
        <v>0</v>
      </c>
      <c r="AE23" s="40">
        <f t="shared" si="15"/>
        <v>299</v>
      </c>
      <c r="AF23" s="40">
        <f t="shared" si="15"/>
        <v>444</v>
      </c>
    </row>
    <row r="24" spans="2:32" ht="23.1" customHeight="1" x14ac:dyDescent="0.25">
      <c r="B24" s="23" t="s">
        <v>51</v>
      </c>
      <c r="C24" s="50">
        <v>21</v>
      </c>
      <c r="D24" s="50">
        <v>27</v>
      </c>
      <c r="E24" s="50">
        <v>9</v>
      </c>
      <c r="F24" s="50">
        <v>16</v>
      </c>
      <c r="G24" s="50">
        <v>0</v>
      </c>
      <c r="H24" s="50">
        <v>0</v>
      </c>
      <c r="I24" s="50">
        <v>1</v>
      </c>
      <c r="J24" s="50">
        <v>1</v>
      </c>
      <c r="K24" s="50">
        <v>1</v>
      </c>
      <c r="L24" s="50">
        <v>0</v>
      </c>
      <c r="M24" s="50">
        <v>34</v>
      </c>
      <c r="N24" s="50">
        <v>0</v>
      </c>
      <c r="O24" s="15">
        <f t="shared" si="0"/>
        <v>76</v>
      </c>
      <c r="P24" s="15">
        <f t="shared" si="1"/>
        <v>110</v>
      </c>
      <c r="R24" s="38" t="s">
        <v>92</v>
      </c>
      <c r="S24" s="39">
        <f>MAX(S19:S21)</f>
        <v>49</v>
      </c>
      <c r="T24" s="39">
        <f t="shared" ref="T24:AF24" si="16">MAX(T19:T21)</f>
        <v>67</v>
      </c>
      <c r="U24" s="39">
        <f t="shared" si="16"/>
        <v>41</v>
      </c>
      <c r="V24" s="39">
        <f t="shared" si="16"/>
        <v>71</v>
      </c>
      <c r="W24" s="39">
        <f t="shared" si="16"/>
        <v>4</v>
      </c>
      <c r="X24" s="39">
        <f t="shared" si="16"/>
        <v>2</v>
      </c>
      <c r="Y24" s="39">
        <f t="shared" si="16"/>
        <v>12</v>
      </c>
      <c r="Z24" s="39">
        <f t="shared" si="16"/>
        <v>4</v>
      </c>
      <c r="AA24" s="39">
        <f t="shared" si="16"/>
        <v>0</v>
      </c>
      <c r="AB24" s="39">
        <f t="shared" si="16"/>
        <v>1</v>
      </c>
      <c r="AC24" s="39">
        <f t="shared" si="16"/>
        <v>114</v>
      </c>
      <c r="AD24" s="39">
        <f t="shared" si="16"/>
        <v>0</v>
      </c>
      <c r="AE24" s="40">
        <f t="shared" si="16"/>
        <v>230</v>
      </c>
      <c r="AF24" s="40">
        <f t="shared" si="16"/>
        <v>340</v>
      </c>
    </row>
    <row r="25" spans="2:32" ht="23.1" customHeight="1" x14ac:dyDescent="0.25">
      <c r="B25" s="23" t="s">
        <v>52</v>
      </c>
      <c r="C25" s="50">
        <v>24</v>
      </c>
      <c r="D25" s="50">
        <v>29</v>
      </c>
      <c r="E25" s="50">
        <v>10</v>
      </c>
      <c r="F25" s="50">
        <v>25</v>
      </c>
      <c r="G25" s="50">
        <v>0</v>
      </c>
      <c r="H25" s="50">
        <v>0</v>
      </c>
      <c r="I25" s="50">
        <v>2</v>
      </c>
      <c r="J25" s="50">
        <v>1</v>
      </c>
      <c r="K25" s="50">
        <v>0</v>
      </c>
      <c r="L25" s="50">
        <v>0</v>
      </c>
      <c r="M25" s="50">
        <v>51</v>
      </c>
      <c r="N25" s="50">
        <v>0</v>
      </c>
      <c r="O25" s="15">
        <f t="shared" si="0"/>
        <v>91</v>
      </c>
      <c r="P25" s="15">
        <f t="shared" si="1"/>
        <v>142</v>
      </c>
      <c r="R25" s="37" t="s">
        <v>85</v>
      </c>
      <c r="S25" s="35">
        <f t="shared" ref="S25:AF25" si="17">SUM(S10:S12)</f>
        <v>251</v>
      </c>
      <c r="T25" s="16">
        <f t="shared" si="17"/>
        <v>227</v>
      </c>
      <c r="U25" s="16">
        <f t="shared" si="17"/>
        <v>85</v>
      </c>
      <c r="V25" s="16">
        <f t="shared" si="17"/>
        <v>173</v>
      </c>
      <c r="W25" s="16">
        <f t="shared" si="17"/>
        <v>4</v>
      </c>
      <c r="X25" s="16">
        <f t="shared" si="17"/>
        <v>0</v>
      </c>
      <c r="Y25" s="16">
        <f t="shared" si="17"/>
        <v>30</v>
      </c>
      <c r="Z25" s="16">
        <f t="shared" si="17"/>
        <v>10</v>
      </c>
      <c r="AA25" s="16">
        <f t="shared" si="17"/>
        <v>0</v>
      </c>
      <c r="AB25" s="16">
        <f t="shared" si="17"/>
        <v>0</v>
      </c>
      <c r="AC25" s="16">
        <f t="shared" si="17"/>
        <v>369</v>
      </c>
      <c r="AD25" s="16">
        <f t="shared" si="17"/>
        <v>0</v>
      </c>
      <c r="AE25" s="32">
        <f t="shared" si="17"/>
        <v>780</v>
      </c>
      <c r="AF25" s="32">
        <f t="shared" si="17"/>
        <v>1149</v>
      </c>
    </row>
    <row r="26" spans="2:32" ht="23.1" customHeight="1" x14ac:dyDescent="0.25">
      <c r="B26" s="23" t="s">
        <v>53</v>
      </c>
      <c r="C26" s="50">
        <v>16</v>
      </c>
      <c r="D26" s="50">
        <v>27</v>
      </c>
      <c r="E26" s="50">
        <v>8</v>
      </c>
      <c r="F26" s="50">
        <v>21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25</v>
      </c>
      <c r="N26" s="50">
        <v>0</v>
      </c>
      <c r="O26" s="15">
        <f t="shared" si="0"/>
        <v>72</v>
      </c>
      <c r="P26" s="15">
        <f t="shared" si="1"/>
        <v>97</v>
      </c>
      <c r="R26" s="28" t="s">
        <v>86</v>
      </c>
      <c r="S26" s="16">
        <f t="shared" ref="S26:AF26" si="18">SUM(S13:S18)</f>
        <v>413</v>
      </c>
      <c r="T26" s="16">
        <f t="shared" si="18"/>
        <v>378</v>
      </c>
      <c r="U26" s="16">
        <f t="shared" si="18"/>
        <v>167</v>
      </c>
      <c r="V26" s="16">
        <f t="shared" si="18"/>
        <v>479</v>
      </c>
      <c r="W26" s="16">
        <f t="shared" si="18"/>
        <v>9</v>
      </c>
      <c r="X26" s="16">
        <f t="shared" si="18"/>
        <v>1</v>
      </c>
      <c r="Y26" s="16">
        <f t="shared" si="18"/>
        <v>48</v>
      </c>
      <c r="Z26" s="16">
        <f t="shared" si="18"/>
        <v>25</v>
      </c>
      <c r="AA26" s="16">
        <f t="shared" si="18"/>
        <v>3</v>
      </c>
      <c r="AB26" s="16">
        <f t="shared" si="18"/>
        <v>1</v>
      </c>
      <c r="AC26" s="16">
        <f t="shared" si="18"/>
        <v>799</v>
      </c>
      <c r="AD26" s="16">
        <f t="shared" si="18"/>
        <v>0</v>
      </c>
      <c r="AE26" s="32">
        <f t="shared" si="18"/>
        <v>1524</v>
      </c>
      <c r="AF26" s="32">
        <f t="shared" si="18"/>
        <v>2323</v>
      </c>
    </row>
    <row r="27" spans="2:32" ht="23.1" customHeight="1" x14ac:dyDescent="0.25">
      <c r="B27" s="23" t="s">
        <v>54</v>
      </c>
      <c r="C27" s="50">
        <v>19</v>
      </c>
      <c r="D27" s="50">
        <v>14</v>
      </c>
      <c r="E27" s="50">
        <v>11</v>
      </c>
      <c r="F27" s="50">
        <v>22</v>
      </c>
      <c r="G27" s="50">
        <v>0</v>
      </c>
      <c r="H27" s="50">
        <v>0</v>
      </c>
      <c r="I27" s="50">
        <v>2</v>
      </c>
      <c r="J27" s="50">
        <v>1</v>
      </c>
      <c r="K27" s="50">
        <v>0</v>
      </c>
      <c r="L27" s="50">
        <v>0</v>
      </c>
      <c r="M27" s="50">
        <v>41</v>
      </c>
      <c r="N27" s="50">
        <v>0</v>
      </c>
      <c r="O27" s="15">
        <f t="shared" si="0"/>
        <v>69</v>
      </c>
      <c r="P27" s="15">
        <f t="shared" si="1"/>
        <v>110</v>
      </c>
      <c r="R27" s="29" t="s">
        <v>87</v>
      </c>
      <c r="S27" s="16">
        <f t="shared" ref="S27:AF27" si="19">SUM(S19:S21)</f>
        <v>139</v>
      </c>
      <c r="T27" s="16">
        <f t="shared" si="19"/>
        <v>177</v>
      </c>
      <c r="U27" s="16">
        <f t="shared" si="19"/>
        <v>81</v>
      </c>
      <c r="V27" s="16">
        <f t="shared" si="19"/>
        <v>206</v>
      </c>
      <c r="W27" s="16">
        <f t="shared" si="19"/>
        <v>4</v>
      </c>
      <c r="X27" s="16">
        <f t="shared" si="19"/>
        <v>2</v>
      </c>
      <c r="Y27" s="16">
        <f t="shared" si="19"/>
        <v>30</v>
      </c>
      <c r="Z27" s="16">
        <f t="shared" si="19"/>
        <v>9</v>
      </c>
      <c r="AA27" s="16">
        <f t="shared" si="19"/>
        <v>0</v>
      </c>
      <c r="AB27" s="16">
        <f t="shared" si="19"/>
        <v>1</v>
      </c>
      <c r="AC27" s="16">
        <f t="shared" si="19"/>
        <v>307</v>
      </c>
      <c r="AD27" s="16">
        <f t="shared" si="19"/>
        <v>0</v>
      </c>
      <c r="AE27" s="32">
        <f t="shared" si="19"/>
        <v>649</v>
      </c>
      <c r="AF27" s="32">
        <f t="shared" si="19"/>
        <v>956</v>
      </c>
    </row>
    <row r="28" spans="2:32" ht="23.1" customHeight="1" x14ac:dyDescent="0.25">
      <c r="B28" s="23" t="s">
        <v>55</v>
      </c>
      <c r="C28" s="50">
        <v>25</v>
      </c>
      <c r="D28" s="50">
        <v>27</v>
      </c>
      <c r="E28" s="50">
        <v>7</v>
      </c>
      <c r="F28" s="50">
        <v>16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1</v>
      </c>
      <c r="M28" s="50">
        <v>36</v>
      </c>
      <c r="N28" s="50">
        <v>0</v>
      </c>
      <c r="O28" s="15">
        <f t="shared" si="0"/>
        <v>78</v>
      </c>
      <c r="P28" s="15">
        <f t="shared" si="1"/>
        <v>114</v>
      </c>
      <c r="R28" s="5" t="s">
        <v>17</v>
      </c>
      <c r="S28" s="16">
        <f t="shared" ref="S28:AF28" si="20">SUM(S10:S21)</f>
        <v>803</v>
      </c>
      <c r="T28" s="16">
        <f t="shared" si="20"/>
        <v>782</v>
      </c>
      <c r="U28" s="16">
        <f t="shared" si="20"/>
        <v>333</v>
      </c>
      <c r="V28" s="16">
        <f t="shared" si="20"/>
        <v>858</v>
      </c>
      <c r="W28" s="16">
        <f t="shared" si="20"/>
        <v>17</v>
      </c>
      <c r="X28" s="16">
        <f t="shared" si="20"/>
        <v>3</v>
      </c>
      <c r="Y28" s="16">
        <f t="shared" si="20"/>
        <v>108</v>
      </c>
      <c r="Z28" s="16">
        <f t="shared" si="20"/>
        <v>44</v>
      </c>
      <c r="AA28" s="16">
        <f t="shared" si="20"/>
        <v>3</v>
      </c>
      <c r="AB28" s="16">
        <f t="shared" si="20"/>
        <v>2</v>
      </c>
      <c r="AC28" s="16">
        <f t="shared" si="20"/>
        <v>1475</v>
      </c>
      <c r="AD28" s="16">
        <f t="shared" si="20"/>
        <v>0</v>
      </c>
      <c r="AE28" s="32">
        <f t="shared" si="20"/>
        <v>2953</v>
      </c>
      <c r="AF28" s="32">
        <f t="shared" si="20"/>
        <v>4428</v>
      </c>
    </row>
    <row r="29" spans="2:32" ht="23.1" customHeight="1" x14ac:dyDescent="0.25">
      <c r="B29" s="23" t="s">
        <v>56</v>
      </c>
      <c r="C29" s="50">
        <v>21</v>
      </c>
      <c r="D29" s="50">
        <v>20</v>
      </c>
      <c r="E29" s="50">
        <v>12</v>
      </c>
      <c r="F29" s="50">
        <v>23</v>
      </c>
      <c r="G29" s="50">
        <v>0</v>
      </c>
      <c r="H29" s="50">
        <v>0</v>
      </c>
      <c r="I29" s="50">
        <v>3</v>
      </c>
      <c r="J29" s="50">
        <v>1</v>
      </c>
      <c r="K29" s="50">
        <v>0</v>
      </c>
      <c r="L29" s="50">
        <v>0</v>
      </c>
      <c r="M29" s="50">
        <v>43</v>
      </c>
      <c r="N29" s="50">
        <v>0</v>
      </c>
      <c r="O29" s="15">
        <f t="shared" si="0"/>
        <v>80</v>
      </c>
      <c r="P29" s="15">
        <f t="shared" si="1"/>
        <v>123</v>
      </c>
      <c r="R29"/>
      <c r="S29" s="20"/>
      <c r="T29" s="19"/>
    </row>
    <row r="30" spans="2:32" ht="23.1" customHeight="1" x14ac:dyDescent="0.25">
      <c r="B30" s="23" t="s">
        <v>57</v>
      </c>
      <c r="C30" s="50">
        <v>18</v>
      </c>
      <c r="D30" s="50">
        <v>18</v>
      </c>
      <c r="E30" s="50">
        <v>5</v>
      </c>
      <c r="F30" s="50">
        <v>31</v>
      </c>
      <c r="G30" s="50">
        <v>7</v>
      </c>
      <c r="H30" s="50">
        <v>0</v>
      </c>
      <c r="I30" s="50">
        <v>6</v>
      </c>
      <c r="J30" s="50">
        <v>0</v>
      </c>
      <c r="K30" s="50">
        <v>0</v>
      </c>
      <c r="L30" s="50">
        <v>0</v>
      </c>
      <c r="M30" s="50">
        <v>49</v>
      </c>
      <c r="N30" s="50">
        <v>0</v>
      </c>
      <c r="O30" s="15">
        <f t="shared" si="0"/>
        <v>85</v>
      </c>
      <c r="P30" s="15">
        <f t="shared" si="1"/>
        <v>134</v>
      </c>
    </row>
    <row r="31" spans="2:32" ht="23.1" customHeight="1" x14ac:dyDescent="0.25">
      <c r="B31" s="24" t="s">
        <v>58</v>
      </c>
      <c r="C31" s="50">
        <v>21</v>
      </c>
      <c r="D31" s="50">
        <v>11</v>
      </c>
      <c r="E31" s="50">
        <v>3</v>
      </c>
      <c r="F31" s="50">
        <v>15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58</v>
      </c>
      <c r="N31" s="50">
        <v>0</v>
      </c>
      <c r="O31" s="15">
        <f t="shared" si="0"/>
        <v>51</v>
      </c>
      <c r="P31" s="15">
        <f t="shared" si="1"/>
        <v>109</v>
      </c>
    </row>
    <row r="32" spans="2:32" ht="23.1" customHeight="1" x14ac:dyDescent="0.25">
      <c r="B32" s="24" t="s">
        <v>59</v>
      </c>
      <c r="C32" s="50">
        <v>17</v>
      </c>
      <c r="D32" s="50">
        <v>15</v>
      </c>
      <c r="E32" s="50">
        <v>2</v>
      </c>
      <c r="F32" s="50">
        <v>9</v>
      </c>
      <c r="G32" s="50">
        <v>0</v>
      </c>
      <c r="H32" s="50">
        <v>0</v>
      </c>
      <c r="I32" s="50">
        <v>2</v>
      </c>
      <c r="J32" s="50">
        <v>1</v>
      </c>
      <c r="K32" s="50">
        <v>0</v>
      </c>
      <c r="L32" s="50">
        <v>0</v>
      </c>
      <c r="M32" s="50">
        <v>52</v>
      </c>
      <c r="N32" s="50">
        <v>0</v>
      </c>
      <c r="O32" s="15">
        <f t="shared" si="0"/>
        <v>46</v>
      </c>
      <c r="P32" s="15">
        <f t="shared" si="1"/>
        <v>98</v>
      </c>
    </row>
    <row r="33" spans="2:20" ht="23.1" customHeight="1" x14ac:dyDescent="0.25">
      <c r="B33" s="23" t="s">
        <v>60</v>
      </c>
      <c r="C33" s="50">
        <v>14</v>
      </c>
      <c r="D33" s="50">
        <v>10</v>
      </c>
      <c r="E33" s="50">
        <v>5</v>
      </c>
      <c r="F33" s="50">
        <v>22</v>
      </c>
      <c r="G33" s="50">
        <v>0</v>
      </c>
      <c r="H33" s="50">
        <v>0</v>
      </c>
      <c r="I33" s="50">
        <v>1</v>
      </c>
      <c r="J33" s="50">
        <v>3</v>
      </c>
      <c r="K33" s="50">
        <v>0</v>
      </c>
      <c r="L33" s="50">
        <v>0</v>
      </c>
      <c r="M33" s="50">
        <v>29</v>
      </c>
      <c r="N33" s="50">
        <v>0</v>
      </c>
      <c r="O33" s="15">
        <f t="shared" si="0"/>
        <v>55</v>
      </c>
      <c r="P33" s="15">
        <f t="shared" si="1"/>
        <v>84</v>
      </c>
    </row>
    <row r="34" spans="2:20" ht="23.1" customHeight="1" x14ac:dyDescent="0.25">
      <c r="B34" s="24" t="s">
        <v>61</v>
      </c>
      <c r="C34" s="50">
        <v>8</v>
      </c>
      <c r="D34" s="50">
        <v>12</v>
      </c>
      <c r="E34" s="50">
        <v>7</v>
      </c>
      <c r="F34" s="50">
        <v>23</v>
      </c>
      <c r="G34" s="50">
        <v>2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24</v>
      </c>
      <c r="N34" s="50">
        <v>0</v>
      </c>
      <c r="O34" s="15">
        <f t="shared" si="0"/>
        <v>53</v>
      </c>
      <c r="P34" s="15">
        <f t="shared" si="1"/>
        <v>77</v>
      </c>
    </row>
    <row r="35" spans="2:20" ht="23.1" customHeight="1" x14ac:dyDescent="0.25">
      <c r="B35" s="24" t="s">
        <v>62</v>
      </c>
      <c r="C35" s="50">
        <v>9</v>
      </c>
      <c r="D35" s="50">
        <v>11</v>
      </c>
      <c r="E35" s="50">
        <v>10</v>
      </c>
      <c r="F35" s="50">
        <v>26</v>
      </c>
      <c r="G35" s="50">
        <v>0</v>
      </c>
      <c r="H35" s="50">
        <v>0</v>
      </c>
      <c r="I35" s="50">
        <v>2</v>
      </c>
      <c r="J35" s="50">
        <v>0</v>
      </c>
      <c r="K35" s="50">
        <v>2</v>
      </c>
      <c r="L35" s="50">
        <v>0</v>
      </c>
      <c r="M35" s="50">
        <v>32</v>
      </c>
      <c r="N35" s="50">
        <v>0</v>
      </c>
      <c r="O35" s="15">
        <f t="shared" si="0"/>
        <v>60</v>
      </c>
      <c r="P35" s="15">
        <f t="shared" si="1"/>
        <v>92</v>
      </c>
    </row>
    <row r="36" spans="2:20" ht="23.1" customHeight="1" x14ac:dyDescent="0.25">
      <c r="B36" s="24" t="s">
        <v>63</v>
      </c>
      <c r="C36" s="50">
        <v>16</v>
      </c>
      <c r="D36" s="50">
        <v>16</v>
      </c>
      <c r="E36" s="50">
        <v>8</v>
      </c>
      <c r="F36" s="50">
        <v>37</v>
      </c>
      <c r="G36" s="50">
        <v>0</v>
      </c>
      <c r="H36" s="50">
        <v>0</v>
      </c>
      <c r="I36" s="50">
        <v>2</v>
      </c>
      <c r="J36" s="50">
        <v>4</v>
      </c>
      <c r="K36" s="50">
        <v>0</v>
      </c>
      <c r="L36" s="50">
        <v>0</v>
      </c>
      <c r="M36" s="50">
        <v>21</v>
      </c>
      <c r="N36" s="50">
        <v>0</v>
      </c>
      <c r="O36" s="15">
        <f t="shared" si="0"/>
        <v>83</v>
      </c>
      <c r="P36" s="15">
        <f t="shared" si="1"/>
        <v>104</v>
      </c>
    </row>
    <row r="37" spans="2:20" ht="23.1" customHeight="1" x14ac:dyDescent="0.25">
      <c r="B37" s="23" t="s">
        <v>64</v>
      </c>
      <c r="C37" s="50">
        <v>10</v>
      </c>
      <c r="D37" s="50">
        <v>15</v>
      </c>
      <c r="E37" s="50">
        <v>10</v>
      </c>
      <c r="F37" s="50">
        <v>33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33</v>
      </c>
      <c r="N37" s="50">
        <v>0</v>
      </c>
      <c r="O37" s="15">
        <f t="shared" si="0"/>
        <v>69</v>
      </c>
      <c r="P37" s="15">
        <f t="shared" si="1"/>
        <v>102</v>
      </c>
    </row>
    <row r="38" spans="2:20" ht="23.1" customHeight="1" x14ac:dyDescent="0.25">
      <c r="B38" s="24" t="s">
        <v>65</v>
      </c>
      <c r="C38" s="50">
        <v>24</v>
      </c>
      <c r="D38" s="50">
        <v>11</v>
      </c>
      <c r="E38" s="50">
        <v>8</v>
      </c>
      <c r="F38" s="50">
        <v>14</v>
      </c>
      <c r="G38" s="50">
        <v>0</v>
      </c>
      <c r="H38" s="50">
        <v>0</v>
      </c>
      <c r="I38" s="50">
        <v>2</v>
      </c>
      <c r="J38" s="50">
        <v>2</v>
      </c>
      <c r="K38" s="50">
        <v>0</v>
      </c>
      <c r="L38" s="50">
        <v>0</v>
      </c>
      <c r="M38" s="50">
        <v>31</v>
      </c>
      <c r="N38" s="50">
        <v>0</v>
      </c>
      <c r="O38" s="15">
        <f t="shared" si="0"/>
        <v>61</v>
      </c>
      <c r="P38" s="15">
        <f t="shared" si="1"/>
        <v>92</v>
      </c>
    </row>
    <row r="39" spans="2:20" ht="23.1" customHeight="1" x14ac:dyDescent="0.25">
      <c r="B39" s="24" t="s">
        <v>66</v>
      </c>
      <c r="C39" s="50">
        <v>16</v>
      </c>
      <c r="D39" s="50">
        <v>18</v>
      </c>
      <c r="E39" s="50">
        <v>3</v>
      </c>
      <c r="F39" s="50">
        <v>10</v>
      </c>
      <c r="G39" s="50">
        <v>0</v>
      </c>
      <c r="H39" s="50">
        <v>0</v>
      </c>
      <c r="I39" s="50">
        <v>5</v>
      </c>
      <c r="J39" s="50">
        <v>0</v>
      </c>
      <c r="K39" s="50">
        <v>0</v>
      </c>
      <c r="L39" s="50">
        <v>0</v>
      </c>
      <c r="M39" s="50">
        <v>37</v>
      </c>
      <c r="N39" s="50">
        <v>0</v>
      </c>
      <c r="O39" s="15">
        <f t="shared" si="0"/>
        <v>52</v>
      </c>
      <c r="P39" s="15">
        <f t="shared" si="1"/>
        <v>89</v>
      </c>
    </row>
    <row r="40" spans="2:20" ht="23.1" customHeight="1" x14ac:dyDescent="0.25">
      <c r="B40" s="24" t="s">
        <v>67</v>
      </c>
      <c r="C40" s="50">
        <v>14</v>
      </c>
      <c r="D40" s="50">
        <v>10</v>
      </c>
      <c r="E40" s="50">
        <v>6</v>
      </c>
      <c r="F40" s="50">
        <v>21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24</v>
      </c>
      <c r="N40" s="50">
        <v>0</v>
      </c>
      <c r="O40" s="15">
        <f t="shared" si="0"/>
        <v>51</v>
      </c>
      <c r="P40" s="15">
        <f t="shared" si="1"/>
        <v>75</v>
      </c>
    </row>
    <row r="41" spans="2:20" ht="23.1" customHeight="1" x14ac:dyDescent="0.25">
      <c r="B41" s="23" t="s">
        <v>68</v>
      </c>
      <c r="C41" s="50">
        <v>10</v>
      </c>
      <c r="D41" s="50">
        <v>6</v>
      </c>
      <c r="E41" s="50">
        <v>0</v>
      </c>
      <c r="F41" s="50">
        <v>15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17</v>
      </c>
      <c r="N41" s="50">
        <v>0</v>
      </c>
      <c r="O41" s="15">
        <f t="shared" si="0"/>
        <v>33</v>
      </c>
      <c r="P41" s="15">
        <f t="shared" si="1"/>
        <v>50</v>
      </c>
    </row>
    <row r="42" spans="2:20" ht="23.1" customHeight="1" x14ac:dyDescent="0.25">
      <c r="B42" s="24" t="s">
        <v>69</v>
      </c>
      <c r="C42" s="50">
        <v>16</v>
      </c>
      <c r="D42" s="50">
        <v>7</v>
      </c>
      <c r="E42" s="50">
        <v>2</v>
      </c>
      <c r="F42" s="50">
        <v>18</v>
      </c>
      <c r="G42" s="50">
        <v>0</v>
      </c>
      <c r="H42" s="50">
        <v>0</v>
      </c>
      <c r="I42" s="50">
        <v>2</v>
      </c>
      <c r="J42" s="50">
        <v>4</v>
      </c>
      <c r="K42" s="50">
        <v>0</v>
      </c>
      <c r="L42" s="50">
        <v>0</v>
      </c>
      <c r="M42" s="50">
        <v>31</v>
      </c>
      <c r="N42" s="50">
        <v>0</v>
      </c>
      <c r="O42" s="15">
        <f t="shared" si="0"/>
        <v>49</v>
      </c>
      <c r="P42" s="15">
        <f t="shared" si="1"/>
        <v>80</v>
      </c>
    </row>
    <row r="43" spans="2:20" ht="23.1" customHeight="1" x14ac:dyDescent="0.25">
      <c r="B43" s="23" t="s">
        <v>70</v>
      </c>
      <c r="C43" s="50">
        <v>13</v>
      </c>
      <c r="D43" s="50">
        <v>8</v>
      </c>
      <c r="E43" s="50">
        <v>6</v>
      </c>
      <c r="F43" s="50">
        <v>10</v>
      </c>
      <c r="G43" s="50">
        <v>0</v>
      </c>
      <c r="H43" s="50">
        <v>0</v>
      </c>
      <c r="I43" s="50">
        <v>7</v>
      </c>
      <c r="J43" s="50">
        <v>0</v>
      </c>
      <c r="K43" s="50">
        <v>0</v>
      </c>
      <c r="L43" s="50">
        <v>0</v>
      </c>
      <c r="M43" s="50">
        <v>17</v>
      </c>
      <c r="N43" s="50">
        <v>0</v>
      </c>
      <c r="O43" s="15">
        <f t="shared" si="0"/>
        <v>44</v>
      </c>
      <c r="P43" s="15">
        <f t="shared" si="1"/>
        <v>61</v>
      </c>
    </row>
    <row r="44" spans="2:20" ht="23.1" customHeight="1" x14ac:dyDescent="0.25">
      <c r="B44" s="25" t="s">
        <v>71</v>
      </c>
      <c r="C44" s="50">
        <v>15</v>
      </c>
      <c r="D44" s="50">
        <v>15</v>
      </c>
      <c r="E44" s="50">
        <v>11</v>
      </c>
      <c r="F44" s="50">
        <v>24</v>
      </c>
      <c r="G44" s="50">
        <v>0</v>
      </c>
      <c r="H44" s="50">
        <v>1</v>
      </c>
      <c r="I44" s="50">
        <v>1</v>
      </c>
      <c r="J44" s="50">
        <v>2</v>
      </c>
      <c r="K44" s="50">
        <v>0</v>
      </c>
      <c r="L44" s="50">
        <v>0</v>
      </c>
      <c r="M44" s="50">
        <v>22</v>
      </c>
      <c r="N44" s="50">
        <v>0</v>
      </c>
      <c r="O44" s="15">
        <f t="shared" si="0"/>
        <v>69</v>
      </c>
      <c r="P44" s="15">
        <f t="shared" si="1"/>
        <v>91</v>
      </c>
    </row>
    <row r="45" spans="2:20" ht="23.1" customHeight="1" x14ac:dyDescent="0.25">
      <c r="B45" s="23" t="s">
        <v>72</v>
      </c>
      <c r="C45" s="50">
        <v>27</v>
      </c>
      <c r="D45" s="50">
        <v>11</v>
      </c>
      <c r="E45" s="50">
        <v>6</v>
      </c>
      <c r="F45" s="50">
        <v>17</v>
      </c>
      <c r="G45" s="50">
        <v>0</v>
      </c>
      <c r="H45" s="50">
        <v>0</v>
      </c>
      <c r="I45" s="50">
        <v>2</v>
      </c>
      <c r="J45" s="50">
        <v>2</v>
      </c>
      <c r="K45" s="50">
        <v>0</v>
      </c>
      <c r="L45" s="50">
        <v>0</v>
      </c>
      <c r="M45" s="50">
        <v>34</v>
      </c>
      <c r="N45" s="50">
        <v>0</v>
      </c>
      <c r="O45" s="15">
        <f t="shared" si="0"/>
        <v>65</v>
      </c>
      <c r="P45" s="15">
        <f t="shared" si="1"/>
        <v>99</v>
      </c>
    </row>
    <row r="46" spans="2:20" ht="23.1" customHeight="1" x14ac:dyDescent="0.25">
      <c r="B46" s="24" t="s">
        <v>73</v>
      </c>
      <c r="C46" s="50">
        <v>12</v>
      </c>
      <c r="D46" s="50">
        <v>23</v>
      </c>
      <c r="E46" s="50">
        <v>7</v>
      </c>
      <c r="F46" s="50">
        <v>13</v>
      </c>
      <c r="G46" s="50">
        <v>0</v>
      </c>
      <c r="H46" s="50">
        <v>0</v>
      </c>
      <c r="I46" s="50">
        <v>3</v>
      </c>
      <c r="J46" s="50">
        <v>1</v>
      </c>
      <c r="K46" s="50">
        <v>0</v>
      </c>
      <c r="L46" s="50">
        <v>0</v>
      </c>
      <c r="M46" s="50">
        <v>34</v>
      </c>
      <c r="N46" s="50">
        <v>0</v>
      </c>
      <c r="O46" s="15">
        <f t="shared" si="0"/>
        <v>59</v>
      </c>
      <c r="P46" s="15">
        <f t="shared" si="1"/>
        <v>93</v>
      </c>
      <c r="R46" s="8"/>
      <c r="T46"/>
    </row>
    <row r="47" spans="2:20" ht="23.1" customHeight="1" x14ac:dyDescent="0.25">
      <c r="B47" s="24" t="s">
        <v>74</v>
      </c>
      <c r="C47" s="50">
        <v>17</v>
      </c>
      <c r="D47" s="50">
        <v>18</v>
      </c>
      <c r="E47" s="50">
        <v>3</v>
      </c>
      <c r="F47" s="50">
        <v>10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31</v>
      </c>
      <c r="N47" s="50">
        <v>0</v>
      </c>
      <c r="O47" s="15">
        <f t="shared" si="0"/>
        <v>49</v>
      </c>
      <c r="P47" s="15">
        <f t="shared" si="1"/>
        <v>80</v>
      </c>
      <c r="R47" s="8"/>
      <c r="T47"/>
    </row>
    <row r="48" spans="2:20" ht="23.1" customHeight="1" x14ac:dyDescent="0.25">
      <c r="B48" s="24" t="s">
        <v>75</v>
      </c>
      <c r="C48" s="50">
        <v>12</v>
      </c>
      <c r="D48" s="50">
        <v>15</v>
      </c>
      <c r="E48" s="50">
        <v>9</v>
      </c>
      <c r="F48" s="50">
        <v>24</v>
      </c>
      <c r="G48" s="50">
        <v>0</v>
      </c>
      <c r="H48" s="50">
        <v>0</v>
      </c>
      <c r="I48" s="50">
        <v>5</v>
      </c>
      <c r="J48" s="50">
        <v>0</v>
      </c>
      <c r="K48" s="50">
        <v>0</v>
      </c>
      <c r="L48" s="50">
        <v>0</v>
      </c>
      <c r="M48" s="50">
        <v>27</v>
      </c>
      <c r="N48" s="50">
        <v>0</v>
      </c>
      <c r="O48" s="15">
        <f t="shared" si="0"/>
        <v>65</v>
      </c>
      <c r="P48" s="15">
        <f t="shared" si="1"/>
        <v>92</v>
      </c>
      <c r="R48" s="8"/>
      <c r="T48"/>
    </row>
    <row r="49" spans="2:20" ht="23.1" customHeight="1" x14ac:dyDescent="0.25">
      <c r="B49" s="23" t="s">
        <v>76</v>
      </c>
      <c r="C49" s="50">
        <v>8</v>
      </c>
      <c r="D49" s="50">
        <v>11</v>
      </c>
      <c r="E49" s="50">
        <v>5</v>
      </c>
      <c r="F49" s="50">
        <v>22</v>
      </c>
      <c r="G49" s="50">
        <v>0</v>
      </c>
      <c r="H49" s="50">
        <v>0</v>
      </c>
      <c r="I49" s="50">
        <v>3</v>
      </c>
      <c r="J49" s="50">
        <v>3</v>
      </c>
      <c r="K49" s="50">
        <v>0</v>
      </c>
      <c r="L49" s="50">
        <v>1</v>
      </c>
      <c r="M49" s="50">
        <v>22</v>
      </c>
      <c r="N49" s="50">
        <v>0</v>
      </c>
      <c r="O49" s="15">
        <f t="shared" si="0"/>
        <v>53</v>
      </c>
      <c r="P49" s="15">
        <f t="shared" si="1"/>
        <v>75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8</v>
      </c>
      <c r="E50" s="50">
        <v>11</v>
      </c>
      <c r="F50" s="50">
        <v>10</v>
      </c>
      <c r="G50" s="50">
        <v>0</v>
      </c>
      <c r="H50" s="50">
        <v>0</v>
      </c>
      <c r="I50" s="50">
        <v>3</v>
      </c>
      <c r="J50" s="50">
        <v>1</v>
      </c>
      <c r="K50" s="50">
        <v>0</v>
      </c>
      <c r="L50" s="50">
        <v>0</v>
      </c>
      <c r="M50" s="50">
        <v>22</v>
      </c>
      <c r="N50" s="50">
        <v>0</v>
      </c>
      <c r="O50" s="15">
        <f t="shared" si="0"/>
        <v>42</v>
      </c>
      <c r="P50" s="15">
        <f t="shared" si="1"/>
        <v>64</v>
      </c>
      <c r="R50" s="8"/>
      <c r="T50"/>
    </row>
    <row r="51" spans="2:20" ht="23.1" customHeight="1" x14ac:dyDescent="0.25">
      <c r="B51" s="24" t="s">
        <v>78</v>
      </c>
      <c r="C51" s="50">
        <v>13</v>
      </c>
      <c r="D51" s="50">
        <v>13</v>
      </c>
      <c r="E51" s="50">
        <v>7</v>
      </c>
      <c r="F51" s="50">
        <v>13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26</v>
      </c>
      <c r="N51" s="50">
        <v>0</v>
      </c>
      <c r="O51" s="15">
        <f t="shared" si="0"/>
        <v>47</v>
      </c>
      <c r="P51" s="15">
        <f t="shared" si="1"/>
        <v>73</v>
      </c>
      <c r="R51" s="8"/>
      <c r="T51"/>
    </row>
    <row r="52" spans="2:20" ht="23.1" customHeight="1" x14ac:dyDescent="0.25">
      <c r="B52" s="24" t="s">
        <v>79</v>
      </c>
      <c r="C52" s="50">
        <v>12</v>
      </c>
      <c r="D52" s="50">
        <v>24</v>
      </c>
      <c r="E52" s="50">
        <v>9</v>
      </c>
      <c r="F52" s="50">
        <v>21</v>
      </c>
      <c r="G52" s="50">
        <v>0</v>
      </c>
      <c r="H52" s="50">
        <v>0</v>
      </c>
      <c r="I52" s="50">
        <v>1</v>
      </c>
      <c r="J52" s="50">
        <v>1</v>
      </c>
      <c r="K52" s="50">
        <v>0</v>
      </c>
      <c r="L52" s="50">
        <v>0</v>
      </c>
      <c r="M52" s="50">
        <v>28</v>
      </c>
      <c r="N52" s="50">
        <v>0</v>
      </c>
      <c r="O52" s="15">
        <f t="shared" si="0"/>
        <v>68</v>
      </c>
      <c r="P52" s="15">
        <f t="shared" si="1"/>
        <v>96</v>
      </c>
      <c r="R52" s="8"/>
      <c r="T52"/>
    </row>
    <row r="53" spans="2:20" ht="23.1" customHeight="1" x14ac:dyDescent="0.25">
      <c r="B53" s="23" t="s">
        <v>80</v>
      </c>
      <c r="C53" s="50">
        <v>13</v>
      </c>
      <c r="D53" s="50">
        <v>16</v>
      </c>
      <c r="E53" s="50">
        <v>14</v>
      </c>
      <c r="F53" s="50">
        <v>27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26</v>
      </c>
      <c r="N53" s="50">
        <v>0</v>
      </c>
      <c r="O53" s="15">
        <f t="shared" si="0"/>
        <v>73</v>
      </c>
      <c r="P53" s="15">
        <f t="shared" si="1"/>
        <v>99</v>
      </c>
      <c r="R53" s="8"/>
      <c r="T53"/>
    </row>
    <row r="54" spans="2:20" ht="23.1" customHeight="1" x14ac:dyDescent="0.25">
      <c r="B54" s="23" t="s">
        <v>81</v>
      </c>
      <c r="C54" s="50">
        <v>10</v>
      </c>
      <c r="D54" s="50">
        <v>13</v>
      </c>
      <c r="E54" s="50">
        <v>4</v>
      </c>
      <c r="F54" s="50">
        <v>11</v>
      </c>
      <c r="G54" s="50">
        <v>0</v>
      </c>
      <c r="H54" s="50">
        <v>0</v>
      </c>
      <c r="I54" s="50">
        <v>6</v>
      </c>
      <c r="J54" s="50">
        <v>0</v>
      </c>
      <c r="K54" s="50">
        <v>0</v>
      </c>
      <c r="L54" s="50">
        <v>0</v>
      </c>
      <c r="M54" s="50">
        <v>23</v>
      </c>
      <c r="N54" s="50">
        <v>0</v>
      </c>
      <c r="O54" s="15">
        <f t="shared" si="0"/>
        <v>44</v>
      </c>
      <c r="P54" s="15">
        <f t="shared" si="1"/>
        <v>67</v>
      </c>
      <c r="R54" s="8"/>
      <c r="T54"/>
    </row>
    <row r="55" spans="2:20" ht="23.1" customHeight="1" x14ac:dyDescent="0.25">
      <c r="B55" s="23" t="s">
        <v>82</v>
      </c>
      <c r="C55" s="50">
        <v>15</v>
      </c>
      <c r="D55" s="50">
        <v>11</v>
      </c>
      <c r="E55" s="50">
        <v>3</v>
      </c>
      <c r="F55" s="50">
        <v>18</v>
      </c>
      <c r="G55" s="50">
        <v>1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21</v>
      </c>
      <c r="N55" s="50">
        <v>0</v>
      </c>
      <c r="O55" s="15">
        <f t="shared" si="0"/>
        <v>49</v>
      </c>
      <c r="P55" s="15">
        <f t="shared" si="1"/>
        <v>70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15</v>
      </c>
      <c r="E56" s="50">
        <v>2</v>
      </c>
      <c r="F56" s="50">
        <v>26</v>
      </c>
      <c r="G56" s="50">
        <v>3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28</v>
      </c>
      <c r="N56" s="50">
        <v>0</v>
      </c>
      <c r="O56" s="15">
        <f t="shared" si="0"/>
        <v>57</v>
      </c>
      <c r="P56" s="15">
        <f t="shared" si="1"/>
        <v>85</v>
      </c>
      <c r="R56" s="8"/>
      <c r="T56"/>
    </row>
    <row r="57" spans="2:20" ht="23.1" customHeight="1" x14ac:dyDescent="0.25">
      <c r="B57" s="23" t="s">
        <v>84</v>
      </c>
      <c r="C57" s="50">
        <v>10</v>
      </c>
      <c r="D57" s="50">
        <v>10</v>
      </c>
      <c r="E57" s="50">
        <v>7</v>
      </c>
      <c r="F57" s="50">
        <v>11</v>
      </c>
      <c r="G57" s="50">
        <v>0</v>
      </c>
      <c r="H57" s="50">
        <v>2</v>
      </c>
      <c r="I57" s="50">
        <v>2</v>
      </c>
      <c r="J57" s="50">
        <v>1</v>
      </c>
      <c r="K57" s="50">
        <v>0</v>
      </c>
      <c r="L57" s="50">
        <v>0</v>
      </c>
      <c r="M57" s="50">
        <v>19</v>
      </c>
      <c r="N57" s="50">
        <v>0</v>
      </c>
      <c r="O57" s="15">
        <f t="shared" si="0"/>
        <v>43</v>
      </c>
      <c r="P57" s="15">
        <f t="shared" si="1"/>
        <v>62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803</v>
      </c>
      <c r="D58" s="16">
        <f t="shared" si="21"/>
        <v>782</v>
      </c>
      <c r="E58" s="16">
        <f t="shared" si="21"/>
        <v>333</v>
      </c>
      <c r="F58" s="16">
        <f t="shared" si="21"/>
        <v>858</v>
      </c>
      <c r="G58" s="16">
        <f t="shared" si="21"/>
        <v>17</v>
      </c>
      <c r="H58" s="16">
        <f t="shared" si="21"/>
        <v>3</v>
      </c>
      <c r="I58" s="16">
        <f t="shared" si="21"/>
        <v>108</v>
      </c>
      <c r="J58" s="16">
        <f t="shared" si="21"/>
        <v>44</v>
      </c>
      <c r="K58" s="16">
        <f t="shared" si="21"/>
        <v>3</v>
      </c>
      <c r="L58" s="16">
        <f t="shared" si="21"/>
        <v>2</v>
      </c>
      <c r="M58" s="16">
        <f t="shared" si="21"/>
        <v>1475</v>
      </c>
      <c r="N58" s="16">
        <f t="shared" si="21"/>
        <v>0</v>
      </c>
      <c r="O58" s="16">
        <f t="shared" si="21"/>
        <v>2953</v>
      </c>
      <c r="P58" s="16">
        <f t="shared" si="21"/>
        <v>4428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0.18134598012646794</v>
      </c>
      <c r="D59" s="43">
        <f t="shared" si="22"/>
        <v>0.17660343270099368</v>
      </c>
      <c r="E59" s="43">
        <f t="shared" si="22"/>
        <v>7.5203252032520332E-2</v>
      </c>
      <c r="F59" s="43">
        <f t="shared" si="22"/>
        <v>0.19376693766937669</v>
      </c>
      <c r="G59" s="43">
        <f t="shared" si="22"/>
        <v>3.8392050587172538E-3</v>
      </c>
      <c r="H59" s="43">
        <f t="shared" si="22"/>
        <v>6.7750677506775068E-4</v>
      </c>
      <c r="I59" s="43">
        <f t="shared" si="22"/>
        <v>2.4390243902439025E-2</v>
      </c>
      <c r="J59" s="43">
        <f t="shared" si="22"/>
        <v>9.9367660343270096E-3</v>
      </c>
      <c r="K59" s="43">
        <f t="shared" si="22"/>
        <v>6.7750677506775068E-4</v>
      </c>
      <c r="L59" s="43">
        <f t="shared" si="22"/>
        <v>4.5167118337850043E-4</v>
      </c>
      <c r="M59" s="43">
        <f t="shared" si="22"/>
        <v>0.33310749774164411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0.27192685404673211</v>
      </c>
      <c r="D60" s="44">
        <f t="shared" ref="D60:N60" si="23">D58/$O$58</f>
        <v>0.26481544192346768</v>
      </c>
      <c r="E60" s="44">
        <f t="shared" si="23"/>
        <v>0.11276667795462242</v>
      </c>
      <c r="F60" s="44">
        <f t="shared" si="23"/>
        <v>0.29055198103623436</v>
      </c>
      <c r="G60" s="44">
        <f t="shared" si="23"/>
        <v>5.7568574331188626E-3</v>
      </c>
      <c r="H60" s="44">
        <f t="shared" si="23"/>
        <v>1.0159160176092109E-3</v>
      </c>
      <c r="I60" s="44">
        <f t="shared" si="23"/>
        <v>3.6572976633931595E-2</v>
      </c>
      <c r="J60" s="44">
        <f t="shared" si="23"/>
        <v>1.4900101591601761E-2</v>
      </c>
      <c r="K60" s="44">
        <f t="shared" si="23"/>
        <v>1.0159160176092109E-3</v>
      </c>
      <c r="L60" s="44">
        <f t="shared" si="23"/>
        <v>6.7727734507280735E-4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26"/>
  <sheetViews>
    <sheetView view="pageBreakPreview" topLeftCell="A46" zoomScale="60" workbookViewId="0">
      <selection activeCell="Q7" sqref="Q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1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1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1:32" ht="20.100000000000001" customHeight="1" x14ac:dyDescent="0.25">
      <c r="B3" s="22" t="s">
        <v>96</v>
      </c>
      <c r="C3" s="71" t="s">
        <v>171</v>
      </c>
      <c r="D3" s="71"/>
      <c r="E3" s="71"/>
      <c r="F3" s="71"/>
      <c r="G3" s="71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1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1:32" ht="20.100000000000001" customHeight="1" x14ac:dyDescent="0.25">
      <c r="A5" s="51"/>
      <c r="B5" s="51"/>
      <c r="C5" s="52" t="s">
        <v>3</v>
      </c>
      <c r="D5" s="53" t="s">
        <v>172</v>
      </c>
      <c r="E5" s="51"/>
      <c r="F5" s="54" t="s">
        <v>1</v>
      </c>
      <c r="G5" s="66" t="s">
        <v>173</v>
      </c>
      <c r="H5" s="67"/>
      <c r="I5" s="55"/>
      <c r="J5" s="52" t="s">
        <v>5</v>
      </c>
      <c r="K5" s="66" t="s">
        <v>174</v>
      </c>
      <c r="L5" s="67"/>
      <c r="M5" s="56"/>
      <c r="N5" s="56"/>
      <c r="O5" s="51"/>
      <c r="P5" s="51"/>
      <c r="Q5" s="51"/>
      <c r="R5" s="51"/>
      <c r="S5" s="56"/>
      <c r="T5" s="56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spans="1:32" ht="23.25" customHeight="1" x14ac:dyDescent="0.25">
      <c r="A6" s="51"/>
      <c r="B6" s="51"/>
      <c r="C6" s="52" t="s">
        <v>4</v>
      </c>
      <c r="D6" s="66" t="s">
        <v>175</v>
      </c>
      <c r="E6" s="67"/>
      <c r="F6" s="52" t="s">
        <v>2</v>
      </c>
      <c r="G6" s="66" t="s">
        <v>166</v>
      </c>
      <c r="H6" s="67"/>
      <c r="I6" s="51"/>
      <c r="J6" s="52" t="s">
        <v>21</v>
      </c>
      <c r="K6" s="66" t="s">
        <v>176</v>
      </c>
      <c r="L6" s="67"/>
      <c r="M6" s="56"/>
      <c r="N6" s="56"/>
      <c r="O6" s="51"/>
      <c r="P6" s="51"/>
      <c r="Q6" s="51"/>
      <c r="R6" s="51"/>
      <c r="S6" s="56"/>
      <c r="T6" s="56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spans="1:32" ht="20.100000000000001" customHeight="1" x14ac:dyDescent="0.25">
      <c r="B7" s="2"/>
      <c r="I7" s="2"/>
      <c r="R7"/>
      <c r="S7" s="19"/>
      <c r="T7" s="19"/>
    </row>
    <row r="8" spans="1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1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1:32" ht="23.1" customHeight="1" x14ac:dyDescent="0.25">
      <c r="B10" s="23" t="s">
        <v>37</v>
      </c>
      <c r="C10" s="50">
        <v>35</v>
      </c>
      <c r="D10" s="50">
        <v>6</v>
      </c>
      <c r="E10" s="50">
        <v>3</v>
      </c>
      <c r="F10" s="50">
        <v>14</v>
      </c>
      <c r="G10" s="50">
        <v>1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28</v>
      </c>
      <c r="N10" s="50">
        <v>0</v>
      </c>
      <c r="O10" s="17">
        <f t="shared" ref="O10:O57" si="0">SUM(C10:L10,N10)</f>
        <v>61</v>
      </c>
      <c r="P10" s="17">
        <f t="shared" ref="P10:P57" si="1">SUM(C10:N10)</f>
        <v>89</v>
      </c>
      <c r="R10" s="1" t="s">
        <v>6</v>
      </c>
      <c r="S10" s="17">
        <f t="shared" ref="S10:AF10" si="2">SUM(C10:C13)</f>
        <v>135</v>
      </c>
      <c r="T10" s="17">
        <f t="shared" si="2"/>
        <v>44</v>
      </c>
      <c r="U10" s="17">
        <f t="shared" si="2"/>
        <v>14</v>
      </c>
      <c r="V10" s="17">
        <f t="shared" si="2"/>
        <v>59</v>
      </c>
      <c r="W10" s="17">
        <f t="shared" si="2"/>
        <v>3</v>
      </c>
      <c r="X10" s="17">
        <f t="shared" si="2"/>
        <v>1</v>
      </c>
      <c r="Y10" s="17">
        <f t="shared" si="2"/>
        <v>5</v>
      </c>
      <c r="Z10" s="17">
        <f t="shared" si="2"/>
        <v>7</v>
      </c>
      <c r="AA10" s="17">
        <f t="shared" si="2"/>
        <v>0</v>
      </c>
      <c r="AB10" s="17">
        <f t="shared" si="2"/>
        <v>0</v>
      </c>
      <c r="AC10" s="17">
        <f t="shared" si="2"/>
        <v>126</v>
      </c>
      <c r="AD10" s="17">
        <f t="shared" si="2"/>
        <v>0</v>
      </c>
      <c r="AE10" s="31">
        <f t="shared" si="2"/>
        <v>268</v>
      </c>
      <c r="AF10" s="31">
        <f t="shared" si="2"/>
        <v>394</v>
      </c>
    </row>
    <row r="11" spans="1:32" s="6" customFormat="1" ht="23.1" customHeight="1" x14ac:dyDescent="0.25">
      <c r="B11" s="23" t="s">
        <v>38</v>
      </c>
      <c r="C11" s="50">
        <v>21</v>
      </c>
      <c r="D11" s="50">
        <v>8</v>
      </c>
      <c r="E11" s="50">
        <v>5</v>
      </c>
      <c r="F11" s="50">
        <v>15</v>
      </c>
      <c r="G11" s="50">
        <v>0</v>
      </c>
      <c r="H11" s="50">
        <v>0</v>
      </c>
      <c r="I11" s="50">
        <v>2</v>
      </c>
      <c r="J11" s="50">
        <v>2</v>
      </c>
      <c r="K11" s="50">
        <v>0</v>
      </c>
      <c r="L11" s="50">
        <v>0</v>
      </c>
      <c r="M11" s="50">
        <v>31</v>
      </c>
      <c r="N11" s="50">
        <v>0</v>
      </c>
      <c r="O11" s="17">
        <f t="shared" si="0"/>
        <v>53</v>
      </c>
      <c r="P11" s="17">
        <f t="shared" si="1"/>
        <v>84</v>
      </c>
      <c r="R11" s="1" t="s">
        <v>7</v>
      </c>
      <c r="S11" s="17">
        <f t="shared" ref="S11:AF11" si="3">SUM(C14:C17)</f>
        <v>132</v>
      </c>
      <c r="T11" s="17">
        <f t="shared" si="3"/>
        <v>46</v>
      </c>
      <c r="U11" s="17">
        <f t="shared" si="3"/>
        <v>25</v>
      </c>
      <c r="V11" s="17">
        <f t="shared" si="3"/>
        <v>71</v>
      </c>
      <c r="W11" s="17">
        <f t="shared" si="3"/>
        <v>5</v>
      </c>
      <c r="X11" s="17">
        <f t="shared" si="3"/>
        <v>0</v>
      </c>
      <c r="Y11" s="17">
        <f t="shared" si="3"/>
        <v>5</v>
      </c>
      <c r="Z11" s="17">
        <f t="shared" si="3"/>
        <v>6</v>
      </c>
      <c r="AA11" s="17">
        <f t="shared" si="3"/>
        <v>0</v>
      </c>
      <c r="AB11" s="17">
        <f t="shared" si="3"/>
        <v>0</v>
      </c>
      <c r="AC11" s="17">
        <f t="shared" si="3"/>
        <v>189</v>
      </c>
      <c r="AD11" s="17">
        <f t="shared" si="3"/>
        <v>0</v>
      </c>
      <c r="AE11" s="31">
        <f t="shared" si="3"/>
        <v>290</v>
      </c>
      <c r="AF11" s="31">
        <f t="shared" si="3"/>
        <v>479</v>
      </c>
    </row>
    <row r="12" spans="1:32" ht="23.1" customHeight="1" x14ac:dyDescent="0.25">
      <c r="B12" s="23" t="s">
        <v>39</v>
      </c>
      <c r="C12" s="50">
        <v>38</v>
      </c>
      <c r="D12" s="50">
        <v>18</v>
      </c>
      <c r="E12" s="50">
        <v>2</v>
      </c>
      <c r="F12" s="50">
        <v>19</v>
      </c>
      <c r="G12" s="50">
        <v>1</v>
      </c>
      <c r="H12" s="50">
        <v>0</v>
      </c>
      <c r="I12" s="50">
        <v>0</v>
      </c>
      <c r="J12" s="50">
        <v>3</v>
      </c>
      <c r="K12" s="50">
        <v>0</v>
      </c>
      <c r="L12" s="50">
        <v>0</v>
      </c>
      <c r="M12" s="50">
        <v>20</v>
      </c>
      <c r="N12" s="50">
        <v>0</v>
      </c>
      <c r="O12" s="17">
        <f t="shared" si="0"/>
        <v>81</v>
      </c>
      <c r="P12" s="17">
        <f t="shared" si="1"/>
        <v>101</v>
      </c>
      <c r="R12" s="1" t="s">
        <v>8</v>
      </c>
      <c r="S12" s="17">
        <f t="shared" ref="S12:AF12" si="4">SUM(C18:C21)</f>
        <v>106</v>
      </c>
      <c r="T12" s="17">
        <f t="shared" si="4"/>
        <v>35</v>
      </c>
      <c r="U12" s="17">
        <f t="shared" si="4"/>
        <v>26</v>
      </c>
      <c r="V12" s="17">
        <f t="shared" si="4"/>
        <v>51</v>
      </c>
      <c r="W12" s="17">
        <f t="shared" si="4"/>
        <v>7</v>
      </c>
      <c r="X12" s="17">
        <f t="shared" si="4"/>
        <v>0</v>
      </c>
      <c r="Y12" s="17">
        <f t="shared" si="4"/>
        <v>16</v>
      </c>
      <c r="Z12" s="17">
        <f t="shared" si="4"/>
        <v>4</v>
      </c>
      <c r="AA12" s="17">
        <f t="shared" si="4"/>
        <v>0</v>
      </c>
      <c r="AB12" s="17">
        <f t="shared" si="4"/>
        <v>1</v>
      </c>
      <c r="AC12" s="17">
        <f t="shared" si="4"/>
        <v>176</v>
      </c>
      <c r="AD12" s="17">
        <f t="shared" si="4"/>
        <v>0</v>
      </c>
      <c r="AE12" s="31">
        <f t="shared" si="4"/>
        <v>246</v>
      </c>
      <c r="AF12" s="31">
        <f t="shared" si="4"/>
        <v>422</v>
      </c>
    </row>
    <row r="13" spans="1:32" ht="23.1" customHeight="1" x14ac:dyDescent="0.25">
      <c r="B13" s="23" t="s">
        <v>40</v>
      </c>
      <c r="C13" s="50">
        <v>41</v>
      </c>
      <c r="D13" s="50">
        <v>12</v>
      </c>
      <c r="E13" s="50">
        <v>4</v>
      </c>
      <c r="F13" s="50">
        <v>11</v>
      </c>
      <c r="G13" s="50">
        <v>1</v>
      </c>
      <c r="H13" s="50">
        <v>1</v>
      </c>
      <c r="I13" s="50">
        <v>2</v>
      </c>
      <c r="J13" s="50">
        <v>1</v>
      </c>
      <c r="K13" s="50">
        <v>0</v>
      </c>
      <c r="L13" s="50">
        <v>0</v>
      </c>
      <c r="M13" s="50">
        <v>47</v>
      </c>
      <c r="N13" s="50">
        <v>0</v>
      </c>
      <c r="O13" s="17">
        <f t="shared" si="0"/>
        <v>73</v>
      </c>
      <c r="P13" s="17">
        <f t="shared" si="1"/>
        <v>120</v>
      </c>
      <c r="R13" s="1" t="s">
        <v>9</v>
      </c>
      <c r="S13" s="17">
        <f t="shared" ref="S13:AF13" si="5">SUM(C22:C25)</f>
        <v>133</v>
      </c>
      <c r="T13" s="17">
        <f t="shared" si="5"/>
        <v>32</v>
      </c>
      <c r="U13" s="17">
        <f t="shared" si="5"/>
        <v>26</v>
      </c>
      <c r="V13" s="17">
        <f t="shared" si="5"/>
        <v>46</v>
      </c>
      <c r="W13" s="17">
        <f t="shared" si="5"/>
        <v>5</v>
      </c>
      <c r="X13" s="17">
        <f t="shared" si="5"/>
        <v>0</v>
      </c>
      <c r="Y13" s="17">
        <f t="shared" si="5"/>
        <v>12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166</v>
      </c>
      <c r="AD13" s="17">
        <f t="shared" si="5"/>
        <v>0</v>
      </c>
      <c r="AE13" s="31">
        <f t="shared" si="5"/>
        <v>258</v>
      </c>
      <c r="AF13" s="31">
        <f t="shared" si="5"/>
        <v>424</v>
      </c>
    </row>
    <row r="14" spans="1:32" ht="23.1" customHeight="1" x14ac:dyDescent="0.25">
      <c r="B14" s="23" t="s">
        <v>41</v>
      </c>
      <c r="C14" s="50">
        <v>43</v>
      </c>
      <c r="D14" s="50">
        <v>11</v>
      </c>
      <c r="E14" s="50">
        <v>7</v>
      </c>
      <c r="F14" s="50">
        <v>21</v>
      </c>
      <c r="G14" s="50">
        <v>1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52</v>
      </c>
      <c r="N14" s="50">
        <v>0</v>
      </c>
      <c r="O14" s="17">
        <f t="shared" si="0"/>
        <v>84</v>
      </c>
      <c r="P14" s="17">
        <f t="shared" si="1"/>
        <v>136</v>
      </c>
      <c r="R14" s="1" t="s">
        <v>10</v>
      </c>
      <c r="S14" s="17">
        <f t="shared" ref="S14:AF14" si="6">SUM(C26:C29)</f>
        <v>110</v>
      </c>
      <c r="T14" s="17">
        <f t="shared" si="6"/>
        <v>44</v>
      </c>
      <c r="U14" s="17">
        <f t="shared" si="6"/>
        <v>26</v>
      </c>
      <c r="V14" s="17">
        <f t="shared" si="6"/>
        <v>43</v>
      </c>
      <c r="W14" s="17">
        <f t="shared" si="6"/>
        <v>1</v>
      </c>
      <c r="X14" s="17">
        <f t="shared" si="6"/>
        <v>0</v>
      </c>
      <c r="Y14" s="17">
        <f t="shared" si="6"/>
        <v>9</v>
      </c>
      <c r="Z14" s="17">
        <f t="shared" si="6"/>
        <v>9</v>
      </c>
      <c r="AA14" s="17">
        <f t="shared" si="6"/>
        <v>0</v>
      </c>
      <c r="AB14" s="17">
        <f t="shared" si="6"/>
        <v>0</v>
      </c>
      <c r="AC14" s="17">
        <f t="shared" si="6"/>
        <v>170</v>
      </c>
      <c r="AD14" s="17">
        <f t="shared" si="6"/>
        <v>0</v>
      </c>
      <c r="AE14" s="31">
        <f t="shared" si="6"/>
        <v>242</v>
      </c>
      <c r="AF14" s="31">
        <f t="shared" si="6"/>
        <v>412</v>
      </c>
    </row>
    <row r="15" spans="1:32" ht="23.1" customHeight="1" x14ac:dyDescent="0.25">
      <c r="B15" s="23" t="s">
        <v>42</v>
      </c>
      <c r="C15" s="50">
        <v>28</v>
      </c>
      <c r="D15" s="50">
        <v>9</v>
      </c>
      <c r="E15" s="50">
        <v>5</v>
      </c>
      <c r="F15" s="50">
        <v>20</v>
      </c>
      <c r="G15" s="50">
        <v>1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46</v>
      </c>
      <c r="N15" s="50">
        <v>0</v>
      </c>
      <c r="O15" s="17">
        <f>SUM(C15:L15,N15)</f>
        <v>66</v>
      </c>
      <c r="P15" s="17">
        <f>SUM(C15:N15)</f>
        <v>112</v>
      </c>
      <c r="R15" s="1" t="s">
        <v>11</v>
      </c>
      <c r="S15" s="17">
        <f t="shared" ref="S15:AF15" si="7">SUM(C30:C33)</f>
        <v>134</v>
      </c>
      <c r="T15" s="17">
        <f t="shared" si="7"/>
        <v>36</v>
      </c>
      <c r="U15" s="17">
        <f t="shared" si="7"/>
        <v>20</v>
      </c>
      <c r="V15" s="17">
        <f t="shared" si="7"/>
        <v>38</v>
      </c>
      <c r="W15" s="17">
        <f t="shared" si="7"/>
        <v>2</v>
      </c>
      <c r="X15" s="17">
        <f t="shared" si="7"/>
        <v>1</v>
      </c>
      <c r="Y15" s="17">
        <f t="shared" si="7"/>
        <v>12</v>
      </c>
      <c r="Z15" s="17">
        <f t="shared" si="7"/>
        <v>5</v>
      </c>
      <c r="AA15" s="17">
        <f t="shared" si="7"/>
        <v>1</v>
      </c>
      <c r="AB15" s="17">
        <f t="shared" si="7"/>
        <v>0</v>
      </c>
      <c r="AC15" s="17">
        <f t="shared" si="7"/>
        <v>173</v>
      </c>
      <c r="AD15" s="17">
        <f t="shared" si="7"/>
        <v>0</v>
      </c>
      <c r="AE15" s="31">
        <f t="shared" si="7"/>
        <v>249</v>
      </c>
      <c r="AF15" s="31">
        <f t="shared" si="7"/>
        <v>422</v>
      </c>
    </row>
    <row r="16" spans="1:32" ht="23.1" customHeight="1" x14ac:dyDescent="0.25">
      <c r="B16" s="23" t="s">
        <v>43</v>
      </c>
      <c r="C16" s="50">
        <v>31</v>
      </c>
      <c r="D16" s="50">
        <v>15</v>
      </c>
      <c r="E16" s="50">
        <v>10</v>
      </c>
      <c r="F16" s="50">
        <v>12</v>
      </c>
      <c r="G16" s="50">
        <v>2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48</v>
      </c>
      <c r="N16" s="50">
        <v>0</v>
      </c>
      <c r="O16" s="17">
        <f>SUM(C16:L16,N16)</f>
        <v>73</v>
      </c>
      <c r="P16" s="17">
        <f t="shared" si="1"/>
        <v>121</v>
      </c>
      <c r="R16" s="1" t="s">
        <v>12</v>
      </c>
      <c r="S16" s="17">
        <f t="shared" ref="S16:AF16" si="8">SUM(C34:C37)</f>
        <v>140</v>
      </c>
      <c r="T16" s="17">
        <f t="shared" si="8"/>
        <v>43</v>
      </c>
      <c r="U16" s="17">
        <f t="shared" si="8"/>
        <v>21</v>
      </c>
      <c r="V16" s="17">
        <f t="shared" si="8"/>
        <v>33</v>
      </c>
      <c r="W16" s="17">
        <f t="shared" si="8"/>
        <v>1</v>
      </c>
      <c r="X16" s="17">
        <f t="shared" si="8"/>
        <v>2</v>
      </c>
      <c r="Y16" s="17">
        <f t="shared" si="8"/>
        <v>7</v>
      </c>
      <c r="Z16" s="17">
        <f t="shared" si="8"/>
        <v>8</v>
      </c>
      <c r="AA16" s="17">
        <f t="shared" si="8"/>
        <v>1</v>
      </c>
      <c r="AB16" s="17">
        <f t="shared" si="8"/>
        <v>0</v>
      </c>
      <c r="AC16" s="17">
        <f t="shared" si="8"/>
        <v>153</v>
      </c>
      <c r="AD16" s="17">
        <f t="shared" si="8"/>
        <v>0</v>
      </c>
      <c r="AE16" s="31">
        <f t="shared" si="8"/>
        <v>256</v>
      </c>
      <c r="AF16" s="31">
        <f t="shared" si="8"/>
        <v>409</v>
      </c>
    </row>
    <row r="17" spans="2:32" ht="23.1" customHeight="1" x14ac:dyDescent="0.25">
      <c r="B17" s="23" t="s">
        <v>44</v>
      </c>
      <c r="C17" s="50">
        <v>30</v>
      </c>
      <c r="D17" s="50">
        <v>11</v>
      </c>
      <c r="E17" s="50">
        <v>3</v>
      </c>
      <c r="F17" s="50">
        <v>18</v>
      </c>
      <c r="G17" s="50">
        <v>1</v>
      </c>
      <c r="H17" s="50">
        <v>0</v>
      </c>
      <c r="I17" s="50">
        <v>1</v>
      </c>
      <c r="J17" s="50">
        <v>3</v>
      </c>
      <c r="K17" s="50">
        <v>0</v>
      </c>
      <c r="L17" s="50">
        <v>0</v>
      </c>
      <c r="M17" s="50">
        <v>43</v>
      </c>
      <c r="N17" s="50">
        <v>0</v>
      </c>
      <c r="O17" s="17">
        <f t="shared" si="0"/>
        <v>67</v>
      </c>
      <c r="P17" s="17">
        <f t="shared" si="1"/>
        <v>110</v>
      </c>
      <c r="R17" s="1" t="s">
        <v>13</v>
      </c>
      <c r="S17" s="17">
        <f t="shared" ref="S17:AF17" si="9">SUM(C38:C41)</f>
        <v>120</v>
      </c>
      <c r="T17" s="17">
        <f t="shared" si="9"/>
        <v>34</v>
      </c>
      <c r="U17" s="17">
        <f t="shared" si="9"/>
        <v>25</v>
      </c>
      <c r="V17" s="17">
        <f t="shared" si="9"/>
        <v>33</v>
      </c>
      <c r="W17" s="17">
        <f t="shared" si="9"/>
        <v>2</v>
      </c>
      <c r="X17" s="17">
        <f t="shared" si="9"/>
        <v>0</v>
      </c>
      <c r="Y17" s="17">
        <f t="shared" si="9"/>
        <v>8</v>
      </c>
      <c r="Z17" s="17">
        <f t="shared" si="9"/>
        <v>8</v>
      </c>
      <c r="AA17" s="17">
        <f t="shared" si="9"/>
        <v>1</v>
      </c>
      <c r="AB17" s="17">
        <f t="shared" si="9"/>
        <v>1</v>
      </c>
      <c r="AC17" s="17">
        <f t="shared" si="9"/>
        <v>135</v>
      </c>
      <c r="AD17" s="17">
        <f t="shared" si="9"/>
        <v>0</v>
      </c>
      <c r="AE17" s="31">
        <f t="shared" si="9"/>
        <v>232</v>
      </c>
      <c r="AF17" s="31">
        <f t="shared" si="9"/>
        <v>367</v>
      </c>
    </row>
    <row r="18" spans="2:32" ht="23.1" customHeight="1" x14ac:dyDescent="0.25">
      <c r="B18" s="23" t="s">
        <v>45</v>
      </c>
      <c r="C18" s="50">
        <v>25</v>
      </c>
      <c r="D18" s="50">
        <v>13</v>
      </c>
      <c r="E18" s="50">
        <v>5</v>
      </c>
      <c r="F18" s="50">
        <v>23</v>
      </c>
      <c r="G18" s="50">
        <v>1</v>
      </c>
      <c r="H18" s="50">
        <v>0</v>
      </c>
      <c r="I18" s="50">
        <v>5</v>
      </c>
      <c r="J18" s="50">
        <v>1</v>
      </c>
      <c r="K18" s="50">
        <v>0</v>
      </c>
      <c r="L18" s="50">
        <v>0</v>
      </c>
      <c r="M18" s="50">
        <v>53</v>
      </c>
      <c r="N18" s="50">
        <v>0</v>
      </c>
      <c r="O18" s="17">
        <f t="shared" si="0"/>
        <v>73</v>
      </c>
      <c r="P18" s="17">
        <f t="shared" si="1"/>
        <v>126</v>
      </c>
      <c r="R18" s="1" t="s">
        <v>14</v>
      </c>
      <c r="S18" s="17">
        <f t="shared" ref="S18:AF18" si="10">SUM(C42:C45)</f>
        <v>159</v>
      </c>
      <c r="T18" s="17">
        <f t="shared" si="10"/>
        <v>43</v>
      </c>
      <c r="U18" s="17">
        <f t="shared" si="10"/>
        <v>17</v>
      </c>
      <c r="V18" s="17">
        <f t="shared" si="10"/>
        <v>60</v>
      </c>
      <c r="W18" s="17">
        <f t="shared" si="10"/>
        <v>2</v>
      </c>
      <c r="X18" s="17">
        <f t="shared" si="10"/>
        <v>0</v>
      </c>
      <c r="Y18" s="17">
        <f t="shared" si="10"/>
        <v>10</v>
      </c>
      <c r="Z18" s="17">
        <f t="shared" si="10"/>
        <v>8</v>
      </c>
      <c r="AA18" s="17">
        <f t="shared" si="10"/>
        <v>1</v>
      </c>
      <c r="AB18" s="17">
        <f t="shared" si="10"/>
        <v>0</v>
      </c>
      <c r="AC18" s="17">
        <f t="shared" si="10"/>
        <v>136</v>
      </c>
      <c r="AD18" s="17">
        <f t="shared" si="10"/>
        <v>0</v>
      </c>
      <c r="AE18" s="31">
        <f t="shared" si="10"/>
        <v>300</v>
      </c>
      <c r="AF18" s="31">
        <f t="shared" si="10"/>
        <v>436</v>
      </c>
    </row>
    <row r="19" spans="2:32" ht="23.1" customHeight="1" x14ac:dyDescent="0.25">
      <c r="B19" s="23" t="s">
        <v>46</v>
      </c>
      <c r="C19" s="50">
        <v>28</v>
      </c>
      <c r="D19" s="50">
        <v>12</v>
      </c>
      <c r="E19" s="50">
        <v>12</v>
      </c>
      <c r="F19" s="50">
        <v>12</v>
      </c>
      <c r="G19" s="50">
        <v>2</v>
      </c>
      <c r="H19" s="50">
        <v>0</v>
      </c>
      <c r="I19" s="50">
        <v>3</v>
      </c>
      <c r="J19" s="50">
        <v>1</v>
      </c>
      <c r="K19" s="50">
        <v>0</v>
      </c>
      <c r="L19" s="50">
        <v>0</v>
      </c>
      <c r="M19" s="50">
        <v>48</v>
      </c>
      <c r="N19" s="50">
        <v>0</v>
      </c>
      <c r="O19" s="17">
        <f t="shared" si="0"/>
        <v>70</v>
      </c>
      <c r="P19" s="17">
        <f t="shared" si="1"/>
        <v>118</v>
      </c>
      <c r="R19" s="1" t="s">
        <v>15</v>
      </c>
      <c r="S19" s="17">
        <f t="shared" ref="S19:AF19" si="11">SUM(C46:C49)</f>
        <v>143</v>
      </c>
      <c r="T19" s="17">
        <f t="shared" si="11"/>
        <v>39</v>
      </c>
      <c r="U19" s="17">
        <f t="shared" si="11"/>
        <v>15</v>
      </c>
      <c r="V19" s="17">
        <f t="shared" si="11"/>
        <v>53</v>
      </c>
      <c r="W19" s="17">
        <f t="shared" si="11"/>
        <v>2</v>
      </c>
      <c r="X19" s="17">
        <f t="shared" si="11"/>
        <v>1</v>
      </c>
      <c r="Y19" s="17">
        <f t="shared" si="11"/>
        <v>9</v>
      </c>
      <c r="Z19" s="17">
        <f t="shared" si="11"/>
        <v>10</v>
      </c>
      <c r="AA19" s="17">
        <f t="shared" si="11"/>
        <v>0</v>
      </c>
      <c r="AB19" s="17">
        <f t="shared" si="11"/>
        <v>0</v>
      </c>
      <c r="AC19" s="17">
        <f t="shared" si="11"/>
        <v>156</v>
      </c>
      <c r="AD19" s="17">
        <f t="shared" si="11"/>
        <v>0</v>
      </c>
      <c r="AE19" s="31">
        <f t="shared" si="11"/>
        <v>272</v>
      </c>
      <c r="AF19" s="31">
        <f t="shared" si="11"/>
        <v>428</v>
      </c>
    </row>
    <row r="20" spans="2:32" ht="23.1" customHeight="1" x14ac:dyDescent="0.25">
      <c r="B20" s="23" t="s">
        <v>47</v>
      </c>
      <c r="C20" s="50">
        <v>30</v>
      </c>
      <c r="D20" s="50">
        <v>5</v>
      </c>
      <c r="E20" s="50">
        <v>5</v>
      </c>
      <c r="F20" s="50">
        <v>8</v>
      </c>
      <c r="G20" s="50">
        <v>2</v>
      </c>
      <c r="H20" s="50">
        <v>0</v>
      </c>
      <c r="I20" s="50">
        <v>5</v>
      </c>
      <c r="J20" s="50">
        <v>2</v>
      </c>
      <c r="K20" s="50">
        <v>0</v>
      </c>
      <c r="L20" s="50">
        <v>1</v>
      </c>
      <c r="M20" s="50">
        <v>40</v>
      </c>
      <c r="N20" s="50">
        <v>0</v>
      </c>
      <c r="O20" s="17">
        <f t="shared" si="0"/>
        <v>58</v>
      </c>
      <c r="P20" s="17">
        <f t="shared" si="1"/>
        <v>98</v>
      </c>
      <c r="R20" s="1" t="s">
        <v>16</v>
      </c>
      <c r="S20" s="17">
        <f t="shared" ref="S20:AF20" si="12">SUM(C50:C53)</f>
        <v>208</v>
      </c>
      <c r="T20" s="17">
        <f t="shared" si="12"/>
        <v>65</v>
      </c>
      <c r="U20" s="17">
        <f t="shared" si="12"/>
        <v>19</v>
      </c>
      <c r="V20" s="17">
        <f t="shared" si="12"/>
        <v>39</v>
      </c>
      <c r="W20" s="17">
        <f t="shared" si="12"/>
        <v>3</v>
      </c>
      <c r="X20" s="17">
        <f t="shared" si="12"/>
        <v>0</v>
      </c>
      <c r="Y20" s="17">
        <f t="shared" si="12"/>
        <v>8</v>
      </c>
      <c r="Z20" s="17">
        <f t="shared" si="12"/>
        <v>4</v>
      </c>
      <c r="AA20" s="17">
        <f t="shared" si="12"/>
        <v>3</v>
      </c>
      <c r="AB20" s="17">
        <f t="shared" si="12"/>
        <v>0</v>
      </c>
      <c r="AC20" s="17">
        <f t="shared" si="12"/>
        <v>169</v>
      </c>
      <c r="AD20" s="17">
        <f t="shared" si="12"/>
        <v>0</v>
      </c>
      <c r="AE20" s="31">
        <f t="shared" si="12"/>
        <v>349</v>
      </c>
      <c r="AF20" s="31">
        <f t="shared" si="12"/>
        <v>518</v>
      </c>
    </row>
    <row r="21" spans="2:32" ht="23.1" customHeight="1" x14ac:dyDescent="0.25">
      <c r="B21" s="23" t="s">
        <v>48</v>
      </c>
      <c r="C21" s="50">
        <v>23</v>
      </c>
      <c r="D21" s="50">
        <v>5</v>
      </c>
      <c r="E21" s="50">
        <v>4</v>
      </c>
      <c r="F21" s="50">
        <v>8</v>
      </c>
      <c r="G21" s="50">
        <v>2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35</v>
      </c>
      <c r="N21" s="50">
        <v>0</v>
      </c>
      <c r="O21" s="17">
        <f t="shared" si="0"/>
        <v>45</v>
      </c>
      <c r="P21" s="17">
        <f t="shared" si="1"/>
        <v>80</v>
      </c>
      <c r="R21" s="36" t="s">
        <v>20</v>
      </c>
      <c r="S21" s="34">
        <f t="shared" ref="S21:AF21" si="13">SUM(C54:C57)</f>
        <v>190</v>
      </c>
      <c r="T21" s="17">
        <f t="shared" si="13"/>
        <v>50</v>
      </c>
      <c r="U21" s="17">
        <f t="shared" si="13"/>
        <v>30</v>
      </c>
      <c r="V21" s="17">
        <f t="shared" si="13"/>
        <v>45</v>
      </c>
      <c r="W21" s="17">
        <f t="shared" si="13"/>
        <v>1</v>
      </c>
      <c r="X21" s="17">
        <f t="shared" si="13"/>
        <v>0</v>
      </c>
      <c r="Y21" s="17">
        <f t="shared" si="13"/>
        <v>10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235</v>
      </c>
      <c r="AD21" s="17">
        <f t="shared" si="13"/>
        <v>0</v>
      </c>
      <c r="AE21" s="31">
        <f t="shared" si="13"/>
        <v>330</v>
      </c>
      <c r="AF21" s="31">
        <f t="shared" si="13"/>
        <v>565</v>
      </c>
    </row>
    <row r="22" spans="2:32" ht="23.1" customHeight="1" x14ac:dyDescent="0.25">
      <c r="B22" s="23" t="s">
        <v>49</v>
      </c>
      <c r="C22" s="50">
        <v>22</v>
      </c>
      <c r="D22" s="50">
        <v>9</v>
      </c>
      <c r="E22" s="50">
        <v>10</v>
      </c>
      <c r="F22" s="50">
        <v>18</v>
      </c>
      <c r="G22" s="50">
        <v>2</v>
      </c>
      <c r="H22" s="50">
        <v>0</v>
      </c>
      <c r="I22" s="50">
        <v>4</v>
      </c>
      <c r="J22" s="50">
        <v>1</v>
      </c>
      <c r="K22" s="50">
        <v>0</v>
      </c>
      <c r="L22" s="50">
        <v>0</v>
      </c>
      <c r="M22" s="50">
        <v>40</v>
      </c>
      <c r="N22" s="50">
        <v>0</v>
      </c>
      <c r="O22" s="17">
        <f t="shared" si="0"/>
        <v>66</v>
      </c>
      <c r="P22" s="17">
        <f t="shared" si="1"/>
        <v>106</v>
      </c>
      <c r="R22" s="57" t="s">
        <v>90</v>
      </c>
      <c r="S22" s="58">
        <f>MAX(S10:S12)</f>
        <v>135</v>
      </c>
      <c r="T22" s="58">
        <f t="shared" ref="T22:AF22" si="14">MAX(T10:T12)</f>
        <v>46</v>
      </c>
      <c r="U22" s="58">
        <f t="shared" si="14"/>
        <v>26</v>
      </c>
      <c r="V22" s="58">
        <f t="shared" si="14"/>
        <v>71</v>
      </c>
      <c r="W22" s="58">
        <f t="shared" si="14"/>
        <v>7</v>
      </c>
      <c r="X22" s="58">
        <f t="shared" si="14"/>
        <v>1</v>
      </c>
      <c r="Y22" s="58">
        <f t="shared" si="14"/>
        <v>16</v>
      </c>
      <c r="Z22" s="58">
        <f t="shared" si="14"/>
        <v>7</v>
      </c>
      <c r="AA22" s="58">
        <f t="shared" si="14"/>
        <v>0</v>
      </c>
      <c r="AB22" s="58">
        <f t="shared" si="14"/>
        <v>1</v>
      </c>
      <c r="AC22" s="58">
        <f t="shared" si="14"/>
        <v>189</v>
      </c>
      <c r="AD22" s="58">
        <f t="shared" si="14"/>
        <v>0</v>
      </c>
      <c r="AE22" s="40">
        <f t="shared" si="14"/>
        <v>290</v>
      </c>
      <c r="AF22" s="40">
        <f t="shared" si="14"/>
        <v>479</v>
      </c>
    </row>
    <row r="23" spans="2:32" ht="23.1" customHeight="1" x14ac:dyDescent="0.25">
      <c r="B23" s="23" t="s">
        <v>50</v>
      </c>
      <c r="C23" s="50">
        <v>36</v>
      </c>
      <c r="D23" s="50">
        <v>5</v>
      </c>
      <c r="E23" s="50">
        <v>6</v>
      </c>
      <c r="F23" s="50">
        <v>13</v>
      </c>
      <c r="G23" s="50">
        <v>1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51</v>
      </c>
      <c r="N23" s="50">
        <v>0</v>
      </c>
      <c r="O23" s="17">
        <f t="shared" si="0"/>
        <v>64</v>
      </c>
      <c r="P23" s="17">
        <f t="shared" si="1"/>
        <v>115</v>
      </c>
      <c r="R23" s="57" t="s">
        <v>91</v>
      </c>
      <c r="S23" s="58">
        <f>MAX(S13:S18)</f>
        <v>159</v>
      </c>
      <c r="T23" s="58">
        <f t="shared" ref="T23:AF23" si="15">MAX(T13:T18)</f>
        <v>44</v>
      </c>
      <c r="U23" s="58">
        <f t="shared" si="15"/>
        <v>26</v>
      </c>
      <c r="V23" s="58">
        <f t="shared" si="15"/>
        <v>60</v>
      </c>
      <c r="W23" s="58">
        <f t="shared" si="15"/>
        <v>5</v>
      </c>
      <c r="X23" s="58">
        <f t="shared" si="15"/>
        <v>2</v>
      </c>
      <c r="Y23" s="58">
        <f t="shared" si="15"/>
        <v>12</v>
      </c>
      <c r="Z23" s="58">
        <f t="shared" si="15"/>
        <v>9</v>
      </c>
      <c r="AA23" s="58">
        <f t="shared" si="15"/>
        <v>1</v>
      </c>
      <c r="AB23" s="58">
        <f t="shared" si="15"/>
        <v>1</v>
      </c>
      <c r="AC23" s="58">
        <f t="shared" si="15"/>
        <v>173</v>
      </c>
      <c r="AD23" s="58">
        <f t="shared" si="15"/>
        <v>0</v>
      </c>
      <c r="AE23" s="40">
        <f t="shared" si="15"/>
        <v>300</v>
      </c>
      <c r="AF23" s="40">
        <f t="shared" si="15"/>
        <v>436</v>
      </c>
    </row>
    <row r="24" spans="2:32" ht="23.1" customHeight="1" x14ac:dyDescent="0.25">
      <c r="B24" s="23" t="s">
        <v>51</v>
      </c>
      <c r="C24" s="50">
        <v>36</v>
      </c>
      <c r="D24" s="50">
        <v>7</v>
      </c>
      <c r="E24" s="50">
        <v>4</v>
      </c>
      <c r="F24" s="50">
        <v>6</v>
      </c>
      <c r="G24" s="50">
        <v>2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28</v>
      </c>
      <c r="N24" s="50">
        <v>0</v>
      </c>
      <c r="O24" s="17">
        <f t="shared" si="0"/>
        <v>57</v>
      </c>
      <c r="P24" s="17">
        <f t="shared" si="1"/>
        <v>85</v>
      </c>
      <c r="R24" s="57" t="s">
        <v>92</v>
      </c>
      <c r="S24" s="58">
        <f>MAX(S19:S21)</f>
        <v>208</v>
      </c>
      <c r="T24" s="58">
        <f t="shared" ref="T24:AF24" si="16">MAX(T19:T21)</f>
        <v>65</v>
      </c>
      <c r="U24" s="58">
        <f t="shared" si="16"/>
        <v>30</v>
      </c>
      <c r="V24" s="58">
        <f t="shared" si="16"/>
        <v>53</v>
      </c>
      <c r="W24" s="58">
        <f t="shared" si="16"/>
        <v>3</v>
      </c>
      <c r="X24" s="58">
        <f t="shared" si="16"/>
        <v>1</v>
      </c>
      <c r="Y24" s="58">
        <f t="shared" si="16"/>
        <v>10</v>
      </c>
      <c r="Z24" s="58">
        <f t="shared" si="16"/>
        <v>10</v>
      </c>
      <c r="AA24" s="58">
        <f t="shared" si="16"/>
        <v>3</v>
      </c>
      <c r="AB24" s="58">
        <f t="shared" si="16"/>
        <v>0</v>
      </c>
      <c r="AC24" s="58">
        <f t="shared" si="16"/>
        <v>235</v>
      </c>
      <c r="AD24" s="58">
        <f t="shared" si="16"/>
        <v>0</v>
      </c>
      <c r="AE24" s="40">
        <f t="shared" si="16"/>
        <v>349</v>
      </c>
      <c r="AF24" s="40">
        <f t="shared" si="16"/>
        <v>565</v>
      </c>
    </row>
    <row r="25" spans="2:32" ht="23.1" customHeight="1" x14ac:dyDescent="0.25">
      <c r="B25" s="23" t="s">
        <v>52</v>
      </c>
      <c r="C25" s="50">
        <v>39</v>
      </c>
      <c r="D25" s="50">
        <v>11</v>
      </c>
      <c r="E25" s="50">
        <v>6</v>
      </c>
      <c r="F25" s="50">
        <v>9</v>
      </c>
      <c r="G25" s="50">
        <v>0</v>
      </c>
      <c r="H25" s="50">
        <v>0</v>
      </c>
      <c r="I25" s="50">
        <v>4</v>
      </c>
      <c r="J25" s="50">
        <v>2</v>
      </c>
      <c r="K25" s="50">
        <v>0</v>
      </c>
      <c r="L25" s="50">
        <v>0</v>
      </c>
      <c r="M25" s="50">
        <v>47</v>
      </c>
      <c r="N25" s="50">
        <v>0</v>
      </c>
      <c r="O25" s="17">
        <f t="shared" si="0"/>
        <v>71</v>
      </c>
      <c r="P25" s="17">
        <f t="shared" si="1"/>
        <v>118</v>
      </c>
      <c r="R25" s="37" t="s">
        <v>85</v>
      </c>
      <c r="S25" s="35">
        <f t="shared" ref="S25:AF25" si="17">SUM(S10:S12)</f>
        <v>373</v>
      </c>
      <c r="T25" s="16">
        <f t="shared" si="17"/>
        <v>125</v>
      </c>
      <c r="U25" s="16">
        <f t="shared" si="17"/>
        <v>65</v>
      </c>
      <c r="V25" s="16">
        <f t="shared" si="17"/>
        <v>181</v>
      </c>
      <c r="W25" s="16">
        <f t="shared" si="17"/>
        <v>15</v>
      </c>
      <c r="X25" s="16">
        <f t="shared" si="17"/>
        <v>1</v>
      </c>
      <c r="Y25" s="16">
        <f t="shared" si="17"/>
        <v>26</v>
      </c>
      <c r="Z25" s="16">
        <f t="shared" si="17"/>
        <v>17</v>
      </c>
      <c r="AA25" s="16">
        <f t="shared" si="17"/>
        <v>0</v>
      </c>
      <c r="AB25" s="16">
        <f t="shared" si="17"/>
        <v>1</v>
      </c>
      <c r="AC25" s="16">
        <f t="shared" si="17"/>
        <v>491</v>
      </c>
      <c r="AD25" s="16">
        <f t="shared" si="17"/>
        <v>0</v>
      </c>
      <c r="AE25" s="32">
        <f t="shared" si="17"/>
        <v>804</v>
      </c>
      <c r="AF25" s="32">
        <f t="shared" si="17"/>
        <v>1295</v>
      </c>
    </row>
    <row r="26" spans="2:32" ht="23.1" customHeight="1" x14ac:dyDescent="0.25">
      <c r="B26" s="23" t="s">
        <v>53</v>
      </c>
      <c r="C26" s="50">
        <v>26</v>
      </c>
      <c r="D26" s="50">
        <v>13</v>
      </c>
      <c r="E26" s="50">
        <v>3</v>
      </c>
      <c r="F26" s="50">
        <v>12</v>
      </c>
      <c r="G26" s="50">
        <v>1</v>
      </c>
      <c r="H26" s="50">
        <v>0</v>
      </c>
      <c r="I26" s="50">
        <v>2</v>
      </c>
      <c r="J26" s="50">
        <v>4</v>
      </c>
      <c r="K26" s="50">
        <v>0</v>
      </c>
      <c r="L26" s="50">
        <v>0</v>
      </c>
      <c r="M26" s="50">
        <v>42</v>
      </c>
      <c r="N26" s="50">
        <v>0</v>
      </c>
      <c r="O26" s="17">
        <f t="shared" si="0"/>
        <v>61</v>
      </c>
      <c r="P26" s="17">
        <f t="shared" si="1"/>
        <v>103</v>
      </c>
      <c r="R26" s="28" t="s">
        <v>86</v>
      </c>
      <c r="S26" s="16">
        <f t="shared" ref="S26:AF26" si="18">SUM(S13:S18)</f>
        <v>796</v>
      </c>
      <c r="T26" s="16">
        <f t="shared" si="18"/>
        <v>232</v>
      </c>
      <c r="U26" s="16">
        <f t="shared" si="18"/>
        <v>135</v>
      </c>
      <c r="V26" s="16">
        <f t="shared" si="18"/>
        <v>253</v>
      </c>
      <c r="W26" s="16">
        <f t="shared" si="18"/>
        <v>13</v>
      </c>
      <c r="X26" s="16">
        <f t="shared" si="18"/>
        <v>3</v>
      </c>
      <c r="Y26" s="16">
        <f t="shared" si="18"/>
        <v>58</v>
      </c>
      <c r="Z26" s="16">
        <f t="shared" si="18"/>
        <v>42</v>
      </c>
      <c r="AA26" s="16">
        <f t="shared" si="18"/>
        <v>4</v>
      </c>
      <c r="AB26" s="16">
        <f t="shared" si="18"/>
        <v>1</v>
      </c>
      <c r="AC26" s="16">
        <f t="shared" si="18"/>
        <v>933</v>
      </c>
      <c r="AD26" s="16">
        <f t="shared" si="18"/>
        <v>0</v>
      </c>
      <c r="AE26" s="32">
        <f t="shared" si="18"/>
        <v>1537</v>
      </c>
      <c r="AF26" s="32">
        <f t="shared" si="18"/>
        <v>2470</v>
      </c>
    </row>
    <row r="27" spans="2:32" ht="23.1" customHeight="1" x14ac:dyDescent="0.25">
      <c r="B27" s="23" t="s">
        <v>54</v>
      </c>
      <c r="C27" s="50">
        <v>21</v>
      </c>
      <c r="D27" s="50">
        <v>12</v>
      </c>
      <c r="E27" s="50">
        <v>8</v>
      </c>
      <c r="F27" s="50">
        <v>7</v>
      </c>
      <c r="G27" s="50">
        <v>0</v>
      </c>
      <c r="H27" s="50">
        <v>0</v>
      </c>
      <c r="I27" s="50">
        <v>1</v>
      </c>
      <c r="J27" s="50">
        <v>2</v>
      </c>
      <c r="K27" s="50">
        <v>0</v>
      </c>
      <c r="L27" s="50">
        <v>0</v>
      </c>
      <c r="M27" s="50">
        <v>35</v>
      </c>
      <c r="N27" s="50">
        <v>0</v>
      </c>
      <c r="O27" s="17">
        <f t="shared" si="0"/>
        <v>51</v>
      </c>
      <c r="P27" s="17">
        <f t="shared" si="1"/>
        <v>86</v>
      </c>
      <c r="R27" s="29" t="s">
        <v>87</v>
      </c>
      <c r="S27" s="16">
        <f t="shared" ref="S27:AF27" si="19">SUM(S19:S21)</f>
        <v>541</v>
      </c>
      <c r="T27" s="16">
        <f t="shared" si="19"/>
        <v>154</v>
      </c>
      <c r="U27" s="16">
        <f t="shared" si="19"/>
        <v>64</v>
      </c>
      <c r="V27" s="16">
        <f t="shared" si="19"/>
        <v>137</v>
      </c>
      <c r="W27" s="16">
        <f t="shared" si="19"/>
        <v>6</v>
      </c>
      <c r="X27" s="16">
        <f t="shared" si="19"/>
        <v>1</v>
      </c>
      <c r="Y27" s="16">
        <f t="shared" si="19"/>
        <v>27</v>
      </c>
      <c r="Z27" s="16">
        <f t="shared" si="19"/>
        <v>18</v>
      </c>
      <c r="AA27" s="16">
        <f t="shared" si="19"/>
        <v>3</v>
      </c>
      <c r="AB27" s="16">
        <f t="shared" si="19"/>
        <v>0</v>
      </c>
      <c r="AC27" s="16">
        <f t="shared" si="19"/>
        <v>560</v>
      </c>
      <c r="AD27" s="16">
        <f t="shared" si="19"/>
        <v>0</v>
      </c>
      <c r="AE27" s="32">
        <f t="shared" si="19"/>
        <v>951</v>
      </c>
      <c r="AF27" s="32">
        <f t="shared" si="19"/>
        <v>1511</v>
      </c>
    </row>
    <row r="28" spans="2:32" ht="23.1" customHeight="1" x14ac:dyDescent="0.25">
      <c r="B28" s="23" t="s">
        <v>55</v>
      </c>
      <c r="C28" s="50">
        <v>23</v>
      </c>
      <c r="D28" s="50">
        <v>8</v>
      </c>
      <c r="E28" s="50">
        <v>8</v>
      </c>
      <c r="F28" s="50">
        <v>15</v>
      </c>
      <c r="G28" s="50">
        <v>0</v>
      </c>
      <c r="H28" s="50">
        <v>0</v>
      </c>
      <c r="I28" s="50">
        <v>4</v>
      </c>
      <c r="J28" s="50">
        <v>0</v>
      </c>
      <c r="K28" s="50">
        <v>0</v>
      </c>
      <c r="L28" s="50">
        <v>0</v>
      </c>
      <c r="M28" s="50">
        <v>35</v>
      </c>
      <c r="N28" s="50">
        <v>0</v>
      </c>
      <c r="O28" s="17">
        <f t="shared" si="0"/>
        <v>58</v>
      </c>
      <c r="P28" s="17">
        <f t="shared" si="1"/>
        <v>93</v>
      </c>
      <c r="R28" s="5" t="s">
        <v>17</v>
      </c>
      <c r="S28" s="16">
        <f t="shared" ref="S28:AF28" si="20">SUM(S10:S21)</f>
        <v>1710</v>
      </c>
      <c r="T28" s="16">
        <f t="shared" si="20"/>
        <v>511</v>
      </c>
      <c r="U28" s="16">
        <f t="shared" si="20"/>
        <v>264</v>
      </c>
      <c r="V28" s="16">
        <f t="shared" si="20"/>
        <v>571</v>
      </c>
      <c r="W28" s="16">
        <f t="shared" si="20"/>
        <v>34</v>
      </c>
      <c r="X28" s="16">
        <f t="shared" si="20"/>
        <v>5</v>
      </c>
      <c r="Y28" s="16">
        <f t="shared" si="20"/>
        <v>111</v>
      </c>
      <c r="Z28" s="16">
        <f t="shared" si="20"/>
        <v>77</v>
      </c>
      <c r="AA28" s="16">
        <f t="shared" si="20"/>
        <v>7</v>
      </c>
      <c r="AB28" s="16">
        <f t="shared" si="20"/>
        <v>2</v>
      </c>
      <c r="AC28" s="16">
        <f t="shared" si="20"/>
        <v>1984</v>
      </c>
      <c r="AD28" s="16">
        <f t="shared" si="20"/>
        <v>0</v>
      </c>
      <c r="AE28" s="32">
        <f t="shared" si="20"/>
        <v>3292</v>
      </c>
      <c r="AF28" s="32">
        <f t="shared" si="20"/>
        <v>5276</v>
      </c>
    </row>
    <row r="29" spans="2:32" ht="23.1" customHeight="1" x14ac:dyDescent="0.25">
      <c r="B29" s="23" t="s">
        <v>56</v>
      </c>
      <c r="C29" s="50">
        <v>40</v>
      </c>
      <c r="D29" s="50">
        <v>11</v>
      </c>
      <c r="E29" s="50">
        <v>7</v>
      </c>
      <c r="F29" s="50">
        <v>9</v>
      </c>
      <c r="G29" s="50">
        <v>0</v>
      </c>
      <c r="H29" s="50">
        <v>0</v>
      </c>
      <c r="I29" s="50">
        <v>2</v>
      </c>
      <c r="J29" s="50">
        <v>3</v>
      </c>
      <c r="K29" s="50">
        <v>0</v>
      </c>
      <c r="L29" s="50">
        <v>0</v>
      </c>
      <c r="M29" s="50">
        <v>58</v>
      </c>
      <c r="N29" s="50">
        <v>0</v>
      </c>
      <c r="O29" s="17">
        <f t="shared" si="0"/>
        <v>72</v>
      </c>
      <c r="P29" s="17">
        <f t="shared" si="1"/>
        <v>130</v>
      </c>
      <c r="R29"/>
      <c r="S29" s="20"/>
      <c r="T29" s="19"/>
    </row>
    <row r="30" spans="2:32" ht="23.1" customHeight="1" x14ac:dyDescent="0.25">
      <c r="B30" s="23" t="s">
        <v>57</v>
      </c>
      <c r="C30" s="50">
        <v>38</v>
      </c>
      <c r="D30" s="50">
        <v>10</v>
      </c>
      <c r="E30" s="50">
        <v>8</v>
      </c>
      <c r="F30" s="50">
        <v>14</v>
      </c>
      <c r="G30" s="50">
        <v>0</v>
      </c>
      <c r="H30" s="50">
        <v>0</v>
      </c>
      <c r="I30" s="50">
        <v>6</v>
      </c>
      <c r="J30" s="50">
        <v>2</v>
      </c>
      <c r="K30" s="50">
        <v>0</v>
      </c>
      <c r="L30" s="50">
        <v>0</v>
      </c>
      <c r="M30" s="50">
        <v>52</v>
      </c>
      <c r="N30" s="50">
        <v>0</v>
      </c>
      <c r="O30" s="17">
        <f t="shared" si="0"/>
        <v>78</v>
      </c>
      <c r="P30" s="17">
        <f t="shared" si="1"/>
        <v>130</v>
      </c>
      <c r="R30"/>
      <c r="S30" s="19"/>
      <c r="T30" s="19"/>
    </row>
    <row r="31" spans="2:32" ht="23.1" customHeight="1" x14ac:dyDescent="0.25">
      <c r="B31" s="24" t="s">
        <v>58</v>
      </c>
      <c r="C31" s="50">
        <v>36</v>
      </c>
      <c r="D31" s="50">
        <v>5</v>
      </c>
      <c r="E31" s="50">
        <v>5</v>
      </c>
      <c r="F31" s="50">
        <v>12</v>
      </c>
      <c r="G31" s="50">
        <v>0</v>
      </c>
      <c r="H31" s="50">
        <v>0</v>
      </c>
      <c r="I31" s="50">
        <v>2</v>
      </c>
      <c r="J31" s="50">
        <v>3</v>
      </c>
      <c r="K31" s="50">
        <v>0</v>
      </c>
      <c r="L31" s="50">
        <v>0</v>
      </c>
      <c r="M31" s="50">
        <v>46</v>
      </c>
      <c r="N31" s="50">
        <v>0</v>
      </c>
      <c r="O31" s="17">
        <f t="shared" si="0"/>
        <v>63</v>
      </c>
      <c r="P31" s="17">
        <f t="shared" si="1"/>
        <v>109</v>
      </c>
      <c r="R31"/>
      <c r="S31" s="19"/>
      <c r="T31" s="19"/>
    </row>
    <row r="32" spans="2:32" ht="23.1" customHeight="1" x14ac:dyDescent="0.25">
      <c r="B32" s="24" t="s">
        <v>59</v>
      </c>
      <c r="C32" s="50">
        <v>31</v>
      </c>
      <c r="D32" s="50">
        <v>10</v>
      </c>
      <c r="E32" s="50">
        <v>3</v>
      </c>
      <c r="F32" s="50">
        <v>6</v>
      </c>
      <c r="G32" s="50">
        <v>0</v>
      </c>
      <c r="H32" s="50">
        <v>0</v>
      </c>
      <c r="I32" s="50">
        <v>3</v>
      </c>
      <c r="J32" s="50">
        <v>0</v>
      </c>
      <c r="K32" s="50">
        <v>1</v>
      </c>
      <c r="L32" s="50">
        <v>0</v>
      </c>
      <c r="M32" s="50">
        <v>40</v>
      </c>
      <c r="N32" s="50">
        <v>0</v>
      </c>
      <c r="O32" s="17">
        <f t="shared" si="0"/>
        <v>54</v>
      </c>
      <c r="P32" s="17">
        <f t="shared" si="1"/>
        <v>94</v>
      </c>
      <c r="R32"/>
      <c r="S32" s="19"/>
      <c r="T32" s="19"/>
    </row>
    <row r="33" spans="2:20" ht="23.1" customHeight="1" x14ac:dyDescent="0.25">
      <c r="B33" s="23" t="s">
        <v>60</v>
      </c>
      <c r="C33" s="50">
        <v>29</v>
      </c>
      <c r="D33" s="50">
        <v>11</v>
      </c>
      <c r="E33" s="50">
        <v>4</v>
      </c>
      <c r="F33" s="50">
        <v>6</v>
      </c>
      <c r="G33" s="50">
        <v>2</v>
      </c>
      <c r="H33" s="50">
        <v>1</v>
      </c>
      <c r="I33" s="50">
        <v>1</v>
      </c>
      <c r="J33" s="50">
        <v>0</v>
      </c>
      <c r="K33" s="50">
        <v>0</v>
      </c>
      <c r="L33" s="50">
        <v>0</v>
      </c>
      <c r="M33" s="50">
        <v>35</v>
      </c>
      <c r="N33" s="50">
        <v>0</v>
      </c>
      <c r="O33" s="17">
        <f t="shared" si="0"/>
        <v>54</v>
      </c>
      <c r="P33" s="17">
        <f t="shared" si="1"/>
        <v>89</v>
      </c>
      <c r="R33"/>
      <c r="S33" s="19"/>
      <c r="T33" s="19"/>
    </row>
    <row r="34" spans="2:20" ht="23.1" customHeight="1" x14ac:dyDescent="0.25">
      <c r="B34" s="24" t="s">
        <v>61</v>
      </c>
      <c r="C34" s="50">
        <v>46</v>
      </c>
      <c r="D34" s="50">
        <v>9</v>
      </c>
      <c r="E34" s="50">
        <v>2</v>
      </c>
      <c r="F34" s="50">
        <v>12</v>
      </c>
      <c r="G34" s="50">
        <v>1</v>
      </c>
      <c r="H34" s="50">
        <v>0</v>
      </c>
      <c r="I34" s="50">
        <v>2</v>
      </c>
      <c r="J34" s="50">
        <v>4</v>
      </c>
      <c r="K34" s="50">
        <v>1</v>
      </c>
      <c r="L34" s="50">
        <v>0</v>
      </c>
      <c r="M34" s="50">
        <v>30</v>
      </c>
      <c r="N34" s="50">
        <v>0</v>
      </c>
      <c r="O34" s="17">
        <f t="shared" si="0"/>
        <v>77</v>
      </c>
      <c r="P34" s="17">
        <f t="shared" si="1"/>
        <v>107</v>
      </c>
      <c r="R34"/>
      <c r="S34" s="19"/>
      <c r="T34" s="19"/>
    </row>
    <row r="35" spans="2:20" ht="23.1" customHeight="1" x14ac:dyDescent="0.25">
      <c r="B35" s="24" t="s">
        <v>62</v>
      </c>
      <c r="C35" s="50">
        <v>34</v>
      </c>
      <c r="D35" s="50">
        <v>11</v>
      </c>
      <c r="E35" s="50">
        <v>5</v>
      </c>
      <c r="F35" s="50">
        <v>10</v>
      </c>
      <c r="G35" s="50">
        <v>0</v>
      </c>
      <c r="H35" s="50">
        <v>1</v>
      </c>
      <c r="I35" s="50">
        <v>2</v>
      </c>
      <c r="J35" s="50">
        <v>3</v>
      </c>
      <c r="K35" s="50">
        <v>0</v>
      </c>
      <c r="L35" s="50">
        <v>0</v>
      </c>
      <c r="M35" s="50">
        <v>54</v>
      </c>
      <c r="N35" s="50"/>
      <c r="O35" s="17">
        <f t="shared" si="0"/>
        <v>66</v>
      </c>
      <c r="P35" s="17">
        <f t="shared" si="1"/>
        <v>120</v>
      </c>
      <c r="R35"/>
      <c r="S35" s="19"/>
      <c r="T35" s="19"/>
    </row>
    <row r="36" spans="2:20" ht="23.1" customHeight="1" x14ac:dyDescent="0.25">
      <c r="B36" s="24" t="s">
        <v>63</v>
      </c>
      <c r="C36" s="50">
        <v>35</v>
      </c>
      <c r="D36" s="50">
        <v>10</v>
      </c>
      <c r="E36" s="50">
        <v>9</v>
      </c>
      <c r="F36" s="50">
        <v>7</v>
      </c>
      <c r="G36" s="50">
        <v>0</v>
      </c>
      <c r="H36" s="50">
        <v>1</v>
      </c>
      <c r="I36" s="50">
        <v>2</v>
      </c>
      <c r="J36" s="50">
        <v>0</v>
      </c>
      <c r="K36" s="50">
        <v>0</v>
      </c>
      <c r="L36" s="50">
        <v>0</v>
      </c>
      <c r="M36" s="50">
        <v>43</v>
      </c>
      <c r="N36" s="50">
        <v>0</v>
      </c>
      <c r="O36" s="17">
        <f t="shared" si="0"/>
        <v>64</v>
      </c>
      <c r="P36" s="17">
        <f t="shared" si="1"/>
        <v>107</v>
      </c>
      <c r="R36"/>
      <c r="S36" s="19"/>
      <c r="T36" s="19"/>
    </row>
    <row r="37" spans="2:20" ht="23.1" customHeight="1" x14ac:dyDescent="0.25">
      <c r="B37" s="23" t="s">
        <v>64</v>
      </c>
      <c r="C37" s="50">
        <v>25</v>
      </c>
      <c r="D37" s="50">
        <v>13</v>
      </c>
      <c r="E37" s="50">
        <v>5</v>
      </c>
      <c r="F37" s="50">
        <v>4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0</v>
      </c>
      <c r="M37" s="50">
        <v>26</v>
      </c>
      <c r="N37" s="50">
        <v>0</v>
      </c>
      <c r="O37" s="17">
        <f t="shared" si="0"/>
        <v>49</v>
      </c>
      <c r="P37" s="17">
        <f t="shared" si="1"/>
        <v>75</v>
      </c>
      <c r="R37"/>
      <c r="S37" s="19"/>
      <c r="T37" s="19"/>
    </row>
    <row r="38" spans="2:20" ht="23.1" customHeight="1" x14ac:dyDescent="0.25">
      <c r="B38" s="24" t="s">
        <v>65</v>
      </c>
      <c r="C38" s="50">
        <v>27</v>
      </c>
      <c r="D38" s="50">
        <v>6</v>
      </c>
      <c r="E38" s="50">
        <v>7</v>
      </c>
      <c r="F38" s="50">
        <v>9</v>
      </c>
      <c r="G38" s="50">
        <v>0</v>
      </c>
      <c r="H38" s="50">
        <v>0</v>
      </c>
      <c r="I38" s="50">
        <v>1</v>
      </c>
      <c r="J38" s="50">
        <v>2</v>
      </c>
      <c r="K38" s="50">
        <v>0</v>
      </c>
      <c r="L38" s="50">
        <v>1</v>
      </c>
      <c r="M38" s="50">
        <v>30</v>
      </c>
      <c r="N38" s="50">
        <v>0</v>
      </c>
      <c r="O38" s="17">
        <f t="shared" si="0"/>
        <v>53</v>
      </c>
      <c r="P38" s="17">
        <f t="shared" si="1"/>
        <v>83</v>
      </c>
      <c r="R38"/>
      <c r="S38" s="19"/>
      <c r="T38" s="19"/>
    </row>
    <row r="39" spans="2:20" ht="23.1" customHeight="1" x14ac:dyDescent="0.25">
      <c r="B39" s="24" t="s">
        <v>66</v>
      </c>
      <c r="C39" s="50">
        <v>28</v>
      </c>
      <c r="D39" s="50">
        <v>5</v>
      </c>
      <c r="E39" s="50">
        <v>3</v>
      </c>
      <c r="F39" s="50">
        <v>5</v>
      </c>
      <c r="G39" s="50">
        <v>1</v>
      </c>
      <c r="H39" s="50">
        <v>0</v>
      </c>
      <c r="I39" s="50">
        <v>3</v>
      </c>
      <c r="J39" s="50">
        <v>1</v>
      </c>
      <c r="K39" s="50">
        <v>1</v>
      </c>
      <c r="L39" s="50">
        <v>0</v>
      </c>
      <c r="M39" s="50">
        <v>35</v>
      </c>
      <c r="N39" s="50">
        <v>0</v>
      </c>
      <c r="O39" s="17">
        <f t="shared" si="0"/>
        <v>47</v>
      </c>
      <c r="P39" s="17">
        <f t="shared" si="1"/>
        <v>82</v>
      </c>
      <c r="R39"/>
      <c r="S39" s="19"/>
      <c r="T39" s="19"/>
    </row>
    <row r="40" spans="2:20" ht="23.1" customHeight="1" x14ac:dyDescent="0.25">
      <c r="B40" s="24" t="s">
        <v>67</v>
      </c>
      <c r="C40" s="50">
        <v>33</v>
      </c>
      <c r="D40" s="50">
        <v>12</v>
      </c>
      <c r="E40" s="50">
        <v>6</v>
      </c>
      <c r="F40" s="50">
        <v>10</v>
      </c>
      <c r="G40" s="50">
        <v>1</v>
      </c>
      <c r="H40" s="50">
        <v>0</v>
      </c>
      <c r="I40" s="50">
        <v>1</v>
      </c>
      <c r="J40" s="50">
        <v>3</v>
      </c>
      <c r="K40" s="50">
        <v>0</v>
      </c>
      <c r="L40" s="50">
        <v>0</v>
      </c>
      <c r="M40" s="50">
        <v>30</v>
      </c>
      <c r="N40" s="50">
        <v>0</v>
      </c>
      <c r="O40" s="17">
        <f t="shared" si="0"/>
        <v>66</v>
      </c>
      <c r="P40" s="17">
        <f t="shared" si="1"/>
        <v>96</v>
      </c>
      <c r="R40"/>
      <c r="S40" s="19"/>
      <c r="T40" s="19"/>
    </row>
    <row r="41" spans="2:20" ht="23.1" customHeight="1" x14ac:dyDescent="0.25">
      <c r="B41" s="23" t="s">
        <v>68</v>
      </c>
      <c r="C41" s="50">
        <v>32</v>
      </c>
      <c r="D41" s="50">
        <v>11</v>
      </c>
      <c r="E41" s="50">
        <v>9</v>
      </c>
      <c r="F41" s="50">
        <v>9</v>
      </c>
      <c r="G41" s="50">
        <v>0</v>
      </c>
      <c r="H41" s="50">
        <v>0</v>
      </c>
      <c r="I41" s="50">
        <v>3</v>
      </c>
      <c r="J41" s="50">
        <v>2</v>
      </c>
      <c r="K41" s="50">
        <v>0</v>
      </c>
      <c r="L41" s="50">
        <v>0</v>
      </c>
      <c r="M41" s="50">
        <v>40</v>
      </c>
      <c r="N41" s="50">
        <v>0</v>
      </c>
      <c r="O41" s="17">
        <f t="shared" si="0"/>
        <v>66</v>
      </c>
      <c r="P41" s="17">
        <f t="shared" si="1"/>
        <v>106</v>
      </c>
      <c r="R41"/>
      <c r="S41" s="19"/>
      <c r="T41" s="19"/>
    </row>
    <row r="42" spans="2:20" ht="23.1" customHeight="1" x14ac:dyDescent="0.25">
      <c r="B42" s="24" t="s">
        <v>69</v>
      </c>
      <c r="C42" s="50">
        <v>35</v>
      </c>
      <c r="D42" s="50">
        <v>8</v>
      </c>
      <c r="E42" s="50">
        <v>5</v>
      </c>
      <c r="F42" s="50">
        <v>13</v>
      </c>
      <c r="G42" s="50">
        <v>0</v>
      </c>
      <c r="H42" s="50">
        <v>0</v>
      </c>
      <c r="I42" s="50">
        <v>2</v>
      </c>
      <c r="J42" s="50">
        <v>2</v>
      </c>
      <c r="K42" s="50">
        <v>0</v>
      </c>
      <c r="L42" s="50">
        <v>0</v>
      </c>
      <c r="M42" s="50">
        <v>40</v>
      </c>
      <c r="N42" s="50">
        <v>0</v>
      </c>
      <c r="O42" s="17">
        <f t="shared" si="0"/>
        <v>65</v>
      </c>
      <c r="P42" s="17">
        <f t="shared" si="1"/>
        <v>105</v>
      </c>
      <c r="R42"/>
      <c r="S42" s="19"/>
      <c r="T42" s="19"/>
    </row>
    <row r="43" spans="2:20" ht="23.1" customHeight="1" x14ac:dyDescent="0.25">
      <c r="B43" s="23" t="s">
        <v>70</v>
      </c>
      <c r="C43" s="50">
        <v>38</v>
      </c>
      <c r="D43" s="50">
        <v>10</v>
      </c>
      <c r="E43" s="50">
        <v>5</v>
      </c>
      <c r="F43" s="50">
        <v>18</v>
      </c>
      <c r="G43" s="50">
        <v>1</v>
      </c>
      <c r="H43" s="50">
        <v>0</v>
      </c>
      <c r="I43" s="50">
        <v>1</v>
      </c>
      <c r="J43" s="50">
        <v>2</v>
      </c>
      <c r="K43" s="50">
        <v>1</v>
      </c>
      <c r="L43" s="50">
        <v>0</v>
      </c>
      <c r="M43" s="50">
        <v>32</v>
      </c>
      <c r="N43" s="50">
        <v>0</v>
      </c>
      <c r="O43" s="17">
        <f t="shared" si="0"/>
        <v>76</v>
      </c>
      <c r="P43" s="17">
        <f t="shared" si="1"/>
        <v>108</v>
      </c>
      <c r="R43"/>
      <c r="S43" s="19"/>
      <c r="T43" s="19"/>
    </row>
    <row r="44" spans="2:20" ht="23.1" customHeight="1" x14ac:dyDescent="0.25">
      <c r="B44" s="25" t="s">
        <v>71</v>
      </c>
      <c r="C44" s="50">
        <v>44</v>
      </c>
      <c r="D44" s="50">
        <v>15</v>
      </c>
      <c r="E44" s="50">
        <v>2</v>
      </c>
      <c r="F44" s="50">
        <v>9</v>
      </c>
      <c r="G44" s="50">
        <v>0</v>
      </c>
      <c r="H44" s="50">
        <v>0</v>
      </c>
      <c r="I44" s="50">
        <v>5</v>
      </c>
      <c r="J44" s="50">
        <v>2</v>
      </c>
      <c r="K44" s="50">
        <v>0</v>
      </c>
      <c r="L44" s="50">
        <v>0</v>
      </c>
      <c r="M44" s="50">
        <v>34</v>
      </c>
      <c r="N44" s="50">
        <v>0</v>
      </c>
      <c r="O44" s="17">
        <f t="shared" si="0"/>
        <v>77</v>
      </c>
      <c r="P44" s="17">
        <f t="shared" si="1"/>
        <v>111</v>
      </c>
      <c r="R44"/>
      <c r="S44" s="19"/>
      <c r="T44" s="19"/>
    </row>
    <row r="45" spans="2:20" ht="23.1" customHeight="1" x14ac:dyDescent="0.25">
      <c r="B45" s="23" t="s">
        <v>72</v>
      </c>
      <c r="C45" s="50">
        <v>42</v>
      </c>
      <c r="D45" s="50">
        <v>10</v>
      </c>
      <c r="E45" s="50">
        <v>5</v>
      </c>
      <c r="F45" s="50">
        <v>20</v>
      </c>
      <c r="G45" s="50">
        <v>1</v>
      </c>
      <c r="H45" s="50">
        <v>0</v>
      </c>
      <c r="I45" s="50">
        <v>2</v>
      </c>
      <c r="J45" s="50">
        <v>2</v>
      </c>
      <c r="K45" s="50">
        <v>0</v>
      </c>
      <c r="L45" s="50">
        <v>0</v>
      </c>
      <c r="M45" s="50">
        <v>30</v>
      </c>
      <c r="N45" s="50">
        <v>0</v>
      </c>
      <c r="O45" s="17">
        <f t="shared" si="0"/>
        <v>82</v>
      </c>
      <c r="P45" s="17">
        <f t="shared" si="1"/>
        <v>112</v>
      </c>
      <c r="R45"/>
      <c r="S45" s="19"/>
      <c r="T45" s="19"/>
    </row>
    <row r="46" spans="2:20" ht="23.1" customHeight="1" x14ac:dyDescent="0.25">
      <c r="B46" s="24" t="s">
        <v>73</v>
      </c>
      <c r="C46" s="50">
        <v>33</v>
      </c>
      <c r="D46" s="50">
        <v>6</v>
      </c>
      <c r="E46" s="50">
        <v>6</v>
      </c>
      <c r="F46" s="50">
        <v>13</v>
      </c>
      <c r="G46" s="50">
        <v>1</v>
      </c>
      <c r="H46" s="50">
        <v>1</v>
      </c>
      <c r="I46" s="50">
        <v>2</v>
      </c>
      <c r="J46" s="50">
        <v>4</v>
      </c>
      <c r="K46" s="50">
        <v>0</v>
      </c>
      <c r="L46" s="50">
        <v>0</v>
      </c>
      <c r="M46" s="50">
        <v>30</v>
      </c>
      <c r="N46" s="50">
        <v>0</v>
      </c>
      <c r="O46" s="17">
        <f t="shared" si="0"/>
        <v>66</v>
      </c>
      <c r="P46" s="17">
        <f t="shared" si="1"/>
        <v>96</v>
      </c>
      <c r="R46" s="19"/>
      <c r="S46" s="19"/>
      <c r="T46"/>
    </row>
    <row r="47" spans="2:20" ht="23.1" customHeight="1" x14ac:dyDescent="0.25">
      <c r="B47" s="24" t="s">
        <v>74</v>
      </c>
      <c r="C47" s="50">
        <v>30</v>
      </c>
      <c r="D47" s="50">
        <v>7</v>
      </c>
      <c r="E47" s="50">
        <v>4</v>
      </c>
      <c r="F47" s="50">
        <v>13</v>
      </c>
      <c r="G47" s="50">
        <v>1</v>
      </c>
      <c r="H47" s="50">
        <v>0</v>
      </c>
      <c r="I47" s="50">
        <v>1</v>
      </c>
      <c r="J47" s="50">
        <v>3</v>
      </c>
      <c r="K47" s="50">
        <v>0</v>
      </c>
      <c r="L47" s="50">
        <v>0</v>
      </c>
      <c r="M47" s="50">
        <v>45</v>
      </c>
      <c r="N47" s="50">
        <v>0</v>
      </c>
      <c r="O47" s="17">
        <f t="shared" si="0"/>
        <v>59</v>
      </c>
      <c r="P47" s="17">
        <f t="shared" si="1"/>
        <v>104</v>
      </c>
      <c r="R47" s="19"/>
      <c r="S47" s="19"/>
      <c r="T47"/>
    </row>
    <row r="48" spans="2:20" ht="23.1" customHeight="1" x14ac:dyDescent="0.25">
      <c r="B48" s="24" t="s">
        <v>75</v>
      </c>
      <c r="C48" s="50">
        <v>49</v>
      </c>
      <c r="D48" s="50">
        <v>10</v>
      </c>
      <c r="E48" s="50">
        <v>5</v>
      </c>
      <c r="F48" s="50">
        <v>17</v>
      </c>
      <c r="G48" s="50">
        <v>0</v>
      </c>
      <c r="H48" s="50">
        <v>0</v>
      </c>
      <c r="I48" s="50">
        <v>4</v>
      </c>
      <c r="J48" s="50">
        <v>2</v>
      </c>
      <c r="K48" s="50">
        <v>0</v>
      </c>
      <c r="L48" s="50">
        <v>0</v>
      </c>
      <c r="M48" s="50">
        <v>41</v>
      </c>
      <c r="N48" s="50">
        <v>0</v>
      </c>
      <c r="O48" s="17">
        <f t="shared" si="0"/>
        <v>87</v>
      </c>
      <c r="P48" s="17">
        <f t="shared" si="1"/>
        <v>128</v>
      </c>
      <c r="R48" s="19"/>
      <c r="S48" s="19"/>
      <c r="T48"/>
    </row>
    <row r="49" spans="2:20" ht="23.1" customHeight="1" x14ac:dyDescent="0.25">
      <c r="B49" s="23" t="s">
        <v>76</v>
      </c>
      <c r="C49" s="50">
        <v>31</v>
      </c>
      <c r="D49" s="50">
        <v>16</v>
      </c>
      <c r="E49" s="50">
        <v>0</v>
      </c>
      <c r="F49" s="50">
        <v>10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0</v>
      </c>
      <c r="M49" s="50">
        <v>40</v>
      </c>
      <c r="N49" s="50">
        <v>0</v>
      </c>
      <c r="O49" s="17">
        <f t="shared" si="0"/>
        <v>60</v>
      </c>
      <c r="P49" s="17">
        <f t="shared" si="1"/>
        <v>100</v>
      </c>
      <c r="R49" s="19"/>
      <c r="S49" s="19"/>
      <c r="T49"/>
    </row>
    <row r="50" spans="2:20" ht="23.1" customHeight="1" x14ac:dyDescent="0.25">
      <c r="B50" s="24" t="s">
        <v>77</v>
      </c>
      <c r="C50" s="50">
        <v>63</v>
      </c>
      <c r="D50" s="50">
        <v>14</v>
      </c>
      <c r="E50" s="50">
        <v>5</v>
      </c>
      <c r="F50" s="50">
        <v>10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50</v>
      </c>
      <c r="N50" s="50">
        <v>0</v>
      </c>
      <c r="O50" s="17">
        <f t="shared" si="0"/>
        <v>94</v>
      </c>
      <c r="P50" s="17">
        <f t="shared" si="1"/>
        <v>144</v>
      </c>
      <c r="R50" s="19"/>
      <c r="S50" s="19"/>
      <c r="T50"/>
    </row>
    <row r="51" spans="2:20" ht="23.1" customHeight="1" x14ac:dyDescent="0.25">
      <c r="B51" s="24" t="s">
        <v>78</v>
      </c>
      <c r="C51" s="50">
        <v>47</v>
      </c>
      <c r="D51" s="50">
        <v>17</v>
      </c>
      <c r="E51" s="50">
        <v>5</v>
      </c>
      <c r="F51" s="50">
        <v>9</v>
      </c>
      <c r="G51" s="50">
        <v>2</v>
      </c>
      <c r="H51" s="50">
        <v>0</v>
      </c>
      <c r="I51" s="50">
        <v>2</v>
      </c>
      <c r="J51" s="50">
        <v>2</v>
      </c>
      <c r="K51" s="50">
        <v>0</v>
      </c>
      <c r="L51" s="50">
        <v>0</v>
      </c>
      <c r="M51" s="50">
        <v>38</v>
      </c>
      <c r="N51" s="50">
        <v>0</v>
      </c>
      <c r="O51" s="17">
        <f>SUM(C51:L51,N51)</f>
        <v>84</v>
      </c>
      <c r="P51" s="17">
        <f t="shared" si="1"/>
        <v>122</v>
      </c>
      <c r="R51" s="19"/>
      <c r="S51" s="19"/>
      <c r="T51"/>
    </row>
    <row r="52" spans="2:20" ht="23.1" customHeight="1" x14ac:dyDescent="0.25">
      <c r="B52" s="24" t="s">
        <v>79</v>
      </c>
      <c r="C52" s="50">
        <v>45</v>
      </c>
      <c r="D52" s="50">
        <v>20</v>
      </c>
      <c r="E52" s="50">
        <v>7</v>
      </c>
      <c r="F52" s="50">
        <v>11</v>
      </c>
      <c r="G52" s="50">
        <v>0</v>
      </c>
      <c r="H52" s="50">
        <v>0</v>
      </c>
      <c r="I52" s="50">
        <v>1</v>
      </c>
      <c r="J52" s="50">
        <v>2</v>
      </c>
      <c r="K52" s="50">
        <v>1</v>
      </c>
      <c r="L52" s="50">
        <v>0</v>
      </c>
      <c r="M52" s="50">
        <v>40</v>
      </c>
      <c r="N52" s="50">
        <v>0</v>
      </c>
      <c r="O52" s="17">
        <f t="shared" si="0"/>
        <v>87</v>
      </c>
      <c r="P52" s="17">
        <f t="shared" si="1"/>
        <v>127</v>
      </c>
      <c r="R52" s="19"/>
      <c r="S52" s="19"/>
      <c r="T52"/>
    </row>
    <row r="53" spans="2:20" ht="23.1" customHeight="1" x14ac:dyDescent="0.25">
      <c r="B53" s="23" t="s">
        <v>80</v>
      </c>
      <c r="C53" s="50">
        <v>53</v>
      </c>
      <c r="D53" s="50">
        <v>14</v>
      </c>
      <c r="E53" s="50">
        <v>2</v>
      </c>
      <c r="F53" s="50">
        <v>9</v>
      </c>
      <c r="G53" s="50">
        <v>1</v>
      </c>
      <c r="H53" s="50">
        <v>0</v>
      </c>
      <c r="I53" s="50">
        <v>3</v>
      </c>
      <c r="J53" s="50">
        <v>0</v>
      </c>
      <c r="K53" s="50">
        <v>2</v>
      </c>
      <c r="L53" s="50">
        <v>0</v>
      </c>
      <c r="M53" s="50">
        <v>41</v>
      </c>
      <c r="N53" s="50">
        <v>0</v>
      </c>
      <c r="O53" s="17">
        <f>SUM(C53:L53,N53)</f>
        <v>84</v>
      </c>
      <c r="P53" s="17">
        <f t="shared" si="1"/>
        <v>125</v>
      </c>
      <c r="R53" s="19"/>
      <c r="S53" s="19"/>
      <c r="T53"/>
    </row>
    <row r="54" spans="2:20" ht="23.1" customHeight="1" x14ac:dyDescent="0.25">
      <c r="B54" s="23" t="s">
        <v>81</v>
      </c>
      <c r="C54" s="50">
        <v>53</v>
      </c>
      <c r="D54" s="50">
        <v>12</v>
      </c>
      <c r="E54" s="50">
        <v>7</v>
      </c>
      <c r="F54" s="50">
        <v>10</v>
      </c>
      <c r="G54" s="50">
        <v>0</v>
      </c>
      <c r="H54" s="50">
        <v>0</v>
      </c>
      <c r="I54" s="50">
        <v>4</v>
      </c>
      <c r="J54" s="50">
        <v>2</v>
      </c>
      <c r="K54" s="50">
        <v>0</v>
      </c>
      <c r="L54" s="50">
        <v>0</v>
      </c>
      <c r="M54" s="50">
        <v>51</v>
      </c>
      <c r="N54" s="50">
        <v>0</v>
      </c>
      <c r="O54" s="17">
        <f t="shared" si="0"/>
        <v>88</v>
      </c>
      <c r="P54" s="17">
        <f t="shared" si="1"/>
        <v>139</v>
      </c>
      <c r="R54" s="19"/>
      <c r="S54" s="19"/>
      <c r="T54"/>
    </row>
    <row r="55" spans="2:20" ht="23.1" customHeight="1" x14ac:dyDescent="0.25">
      <c r="B55" s="23" t="s">
        <v>82</v>
      </c>
      <c r="C55" s="50">
        <v>50</v>
      </c>
      <c r="D55" s="50">
        <v>14</v>
      </c>
      <c r="E55" s="50">
        <v>10</v>
      </c>
      <c r="F55" s="50">
        <v>18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55</v>
      </c>
      <c r="N55" s="50">
        <v>0</v>
      </c>
      <c r="O55" s="17">
        <f t="shared" si="0"/>
        <v>92</v>
      </c>
      <c r="P55" s="17">
        <f t="shared" si="1"/>
        <v>147</v>
      </c>
      <c r="R55" s="19"/>
      <c r="S55" s="19"/>
      <c r="T55"/>
    </row>
    <row r="56" spans="2:20" ht="23.1" customHeight="1" x14ac:dyDescent="0.25">
      <c r="B56" s="23" t="s">
        <v>83</v>
      </c>
      <c r="C56" s="50">
        <v>42</v>
      </c>
      <c r="D56" s="50">
        <v>11</v>
      </c>
      <c r="E56" s="50">
        <v>8</v>
      </c>
      <c r="F56" s="50">
        <v>7</v>
      </c>
      <c r="G56" s="50">
        <v>0</v>
      </c>
      <c r="H56" s="50">
        <v>0</v>
      </c>
      <c r="I56" s="50">
        <v>3</v>
      </c>
      <c r="J56" s="50">
        <v>2</v>
      </c>
      <c r="K56" s="50">
        <v>0</v>
      </c>
      <c r="L56" s="50">
        <v>0</v>
      </c>
      <c r="M56" s="50">
        <v>60</v>
      </c>
      <c r="N56" s="50">
        <v>0</v>
      </c>
      <c r="O56" s="17">
        <f t="shared" si="0"/>
        <v>73</v>
      </c>
      <c r="P56" s="17">
        <f t="shared" si="1"/>
        <v>133</v>
      </c>
      <c r="R56" s="19"/>
      <c r="S56" s="19"/>
      <c r="T56"/>
    </row>
    <row r="57" spans="2:20" ht="23.1" customHeight="1" x14ac:dyDescent="0.25">
      <c r="B57" s="23" t="s">
        <v>84</v>
      </c>
      <c r="C57" s="50">
        <v>45</v>
      </c>
      <c r="D57" s="50">
        <v>13</v>
      </c>
      <c r="E57" s="50">
        <v>5</v>
      </c>
      <c r="F57" s="50">
        <v>10</v>
      </c>
      <c r="G57" s="50">
        <v>1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69</v>
      </c>
      <c r="N57" s="50">
        <v>0</v>
      </c>
      <c r="O57" s="17">
        <f t="shared" si="0"/>
        <v>77</v>
      </c>
      <c r="P57" s="17">
        <f t="shared" si="1"/>
        <v>146</v>
      </c>
      <c r="R57" s="19"/>
      <c r="S57" s="19"/>
      <c r="T57"/>
    </row>
    <row r="58" spans="2:20" ht="23.1" customHeight="1" x14ac:dyDescent="0.25">
      <c r="B58" s="59" t="s">
        <v>18</v>
      </c>
      <c r="C58" s="16">
        <f t="shared" ref="C58:P58" si="21">SUM(C10:C57)</f>
        <v>1710</v>
      </c>
      <c r="D58" s="16">
        <f t="shared" si="21"/>
        <v>511</v>
      </c>
      <c r="E58" s="16">
        <f t="shared" si="21"/>
        <v>264</v>
      </c>
      <c r="F58" s="16">
        <f t="shared" si="21"/>
        <v>571</v>
      </c>
      <c r="G58" s="16">
        <f t="shared" si="21"/>
        <v>34</v>
      </c>
      <c r="H58" s="16">
        <f t="shared" si="21"/>
        <v>5</v>
      </c>
      <c r="I58" s="16">
        <f t="shared" si="21"/>
        <v>111</v>
      </c>
      <c r="J58" s="16">
        <f t="shared" si="21"/>
        <v>77</v>
      </c>
      <c r="K58" s="16">
        <f t="shared" si="21"/>
        <v>7</v>
      </c>
      <c r="L58" s="16">
        <f t="shared" si="21"/>
        <v>2</v>
      </c>
      <c r="M58" s="16">
        <f t="shared" si="21"/>
        <v>1984</v>
      </c>
      <c r="N58" s="16">
        <f t="shared" si="21"/>
        <v>0</v>
      </c>
      <c r="O58" s="16">
        <f t="shared" si="21"/>
        <v>3292</v>
      </c>
      <c r="P58" s="16">
        <f t="shared" si="21"/>
        <v>5276</v>
      </c>
      <c r="R58" s="19"/>
      <c r="S58" s="19"/>
      <c r="T58"/>
    </row>
    <row r="59" spans="2:20" ht="23.1" customHeight="1" x14ac:dyDescent="0.25">
      <c r="B59" s="59" t="s">
        <v>93</v>
      </c>
      <c r="C59" s="43">
        <f t="shared" ref="C59:N59" si="22">C58/$P$58</f>
        <v>0.32410917361637603</v>
      </c>
      <c r="D59" s="43">
        <f t="shared" si="22"/>
        <v>9.685367702805156E-2</v>
      </c>
      <c r="E59" s="43">
        <f t="shared" si="22"/>
        <v>5.0037907505686124E-2</v>
      </c>
      <c r="F59" s="43">
        <f t="shared" si="22"/>
        <v>0.10822592873388931</v>
      </c>
      <c r="G59" s="43">
        <f t="shared" si="22"/>
        <v>6.4442759666413947E-3</v>
      </c>
      <c r="H59" s="43">
        <f t="shared" si="22"/>
        <v>9.4768764215314631E-4</v>
      </c>
      <c r="I59" s="43">
        <f t="shared" si="22"/>
        <v>2.103866565579985E-2</v>
      </c>
      <c r="J59" s="43">
        <f t="shared" si="22"/>
        <v>1.4594389689158454E-2</v>
      </c>
      <c r="K59" s="43">
        <f t="shared" si="22"/>
        <v>1.3267626990144049E-3</v>
      </c>
      <c r="L59" s="43">
        <f t="shared" si="22"/>
        <v>3.7907505686125853E-4</v>
      </c>
      <c r="M59" s="43">
        <f t="shared" si="22"/>
        <v>0.37604245640636846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60" t="s">
        <v>94</v>
      </c>
      <c r="C60" s="44">
        <f>C58/$O$58</f>
        <v>0.51944106925880928</v>
      </c>
      <c r="D60" s="44">
        <f t="shared" ref="D60:N60" si="23">D58/$O$58</f>
        <v>0.15522478736330497</v>
      </c>
      <c r="E60" s="44">
        <f t="shared" si="23"/>
        <v>8.0194410692588092E-2</v>
      </c>
      <c r="F60" s="44">
        <f t="shared" si="23"/>
        <v>0.17345078979343864</v>
      </c>
      <c r="G60" s="44">
        <f t="shared" si="23"/>
        <v>1.0328068043742407E-2</v>
      </c>
      <c r="H60" s="44">
        <f t="shared" si="23"/>
        <v>1.5188335358444715E-3</v>
      </c>
      <c r="I60" s="44">
        <f t="shared" si="23"/>
        <v>3.3718104495747268E-2</v>
      </c>
      <c r="J60" s="44">
        <f t="shared" si="23"/>
        <v>2.339003645200486E-2</v>
      </c>
      <c r="K60" s="44">
        <f t="shared" si="23"/>
        <v>2.1263669501822599E-3</v>
      </c>
      <c r="L60" s="44">
        <f t="shared" si="23"/>
        <v>6.0753341433778852E-4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9"/>
      <c r="T77" s="19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1:32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1:32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26"/>
  <sheetViews>
    <sheetView view="pageBreakPreview" topLeftCell="A46" zoomScale="60" workbookViewId="0">
      <selection activeCell="S56" sqref="S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1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1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1:32" ht="20.100000000000001" customHeight="1" x14ac:dyDescent="0.25">
      <c r="B3" s="22" t="s">
        <v>96</v>
      </c>
      <c r="C3" s="78" t="str">
        <f>'[1]24.09.2019 GGABA RD-MUNYONYO '!C3:G3</f>
        <v>MCC-C2-STN52-WAVAMUNNO</v>
      </c>
      <c r="D3" s="78"/>
      <c r="E3" s="78"/>
      <c r="F3" s="78"/>
      <c r="G3" s="78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1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1:32" ht="20.100000000000001" customHeight="1" x14ac:dyDescent="0.25">
      <c r="A5" s="51"/>
      <c r="B5" s="51"/>
      <c r="C5" s="52" t="s">
        <v>3</v>
      </c>
      <c r="D5" s="53" t="str">
        <f>'[1]24.09.2019 GGABA RD-MUNYONYO '!D5</f>
        <v>24.09.19</v>
      </c>
      <c r="E5" s="51"/>
      <c r="F5" s="54" t="s">
        <v>1</v>
      </c>
      <c r="G5" s="76" t="str">
        <f>'[1]24.09.2019 GGABA RD-MUNYONYO '!G5:H5</f>
        <v>FUSION AUTO SPA</v>
      </c>
      <c r="H5" s="77"/>
      <c r="I5" s="55"/>
      <c r="J5" s="52" t="s">
        <v>5</v>
      </c>
      <c r="K5" s="76" t="s">
        <v>177</v>
      </c>
      <c r="L5" s="77"/>
      <c r="M5" s="56"/>
      <c r="N5" s="56"/>
      <c r="O5" s="51"/>
      <c r="P5" s="51"/>
      <c r="Q5" s="51"/>
      <c r="R5" s="51"/>
      <c r="S5" s="56"/>
      <c r="T5" s="56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spans="1:32" ht="23.25" customHeight="1" x14ac:dyDescent="0.25">
      <c r="A6" s="51"/>
      <c r="B6" s="51"/>
      <c r="C6" s="52" t="s">
        <v>4</v>
      </c>
      <c r="D6" s="66" t="s">
        <v>166</v>
      </c>
      <c r="E6" s="67"/>
      <c r="F6" s="52" t="s">
        <v>2</v>
      </c>
      <c r="G6" s="66" t="s">
        <v>175</v>
      </c>
      <c r="H6" s="67"/>
      <c r="I6" s="51"/>
      <c r="J6" s="52" t="s">
        <v>21</v>
      </c>
      <c r="K6" s="76" t="str">
        <f>'[1]24.09.2019 GGABA RD-MUNYONYO '!K6:L6</f>
        <v>STEVEN</v>
      </c>
      <c r="L6" s="77"/>
      <c r="M6" s="56"/>
      <c r="N6" s="56"/>
      <c r="O6" s="51"/>
      <c r="P6" s="51"/>
      <c r="Q6" s="51"/>
      <c r="R6" s="51"/>
      <c r="S6" s="56"/>
      <c r="T6" s="56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spans="1:32" ht="20.100000000000001" customHeight="1" x14ac:dyDescent="0.25">
      <c r="B7" s="2"/>
      <c r="I7" s="2"/>
      <c r="R7"/>
      <c r="S7" s="19"/>
      <c r="T7" s="19"/>
    </row>
    <row r="8" spans="1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1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1:32" ht="23.1" customHeight="1" x14ac:dyDescent="0.25">
      <c r="B10" s="23" t="s">
        <v>37</v>
      </c>
      <c r="C10" s="50">
        <v>37</v>
      </c>
      <c r="D10" s="50">
        <v>18</v>
      </c>
      <c r="E10" s="50">
        <v>3</v>
      </c>
      <c r="F10" s="50">
        <v>11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31</v>
      </c>
      <c r="N10" s="50">
        <v>0</v>
      </c>
      <c r="O10" s="17">
        <f t="shared" ref="O10:O58" si="0">SUM(C10:L10,N10)</f>
        <v>70</v>
      </c>
      <c r="P10" s="17">
        <f t="shared" ref="P10:P57" si="1">SUM(C10:N10)</f>
        <v>101</v>
      </c>
      <c r="R10" s="1" t="s">
        <v>6</v>
      </c>
      <c r="S10" s="17">
        <f t="shared" ref="S10:AF10" si="2">SUM(C10:C13)</f>
        <v>100</v>
      </c>
      <c r="T10" s="17">
        <f t="shared" si="2"/>
        <v>71</v>
      </c>
      <c r="U10" s="17">
        <f t="shared" si="2"/>
        <v>10</v>
      </c>
      <c r="V10" s="17">
        <f t="shared" si="2"/>
        <v>45</v>
      </c>
      <c r="W10" s="17">
        <f t="shared" si="2"/>
        <v>1</v>
      </c>
      <c r="X10" s="17">
        <f t="shared" si="2"/>
        <v>0</v>
      </c>
      <c r="Y10" s="17">
        <f t="shared" si="2"/>
        <v>3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95</v>
      </c>
      <c r="AD10" s="17">
        <f t="shared" si="2"/>
        <v>0</v>
      </c>
      <c r="AE10" s="31">
        <f t="shared" si="2"/>
        <v>232</v>
      </c>
      <c r="AF10" s="31">
        <f t="shared" si="2"/>
        <v>327</v>
      </c>
    </row>
    <row r="11" spans="1:32" s="6" customFormat="1" ht="23.1" customHeight="1" x14ac:dyDescent="0.25">
      <c r="B11" s="23" t="s">
        <v>38</v>
      </c>
      <c r="C11" s="50">
        <v>25</v>
      </c>
      <c r="D11" s="50">
        <v>22</v>
      </c>
      <c r="E11" s="50">
        <v>6</v>
      </c>
      <c r="F11" s="50">
        <v>21</v>
      </c>
      <c r="G11" s="50">
        <v>1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28</v>
      </c>
      <c r="N11" s="50">
        <v>0</v>
      </c>
      <c r="O11" s="17">
        <f>SUM(C11:L11,N11)</f>
        <v>76</v>
      </c>
      <c r="P11" s="17">
        <f t="shared" si="1"/>
        <v>104</v>
      </c>
      <c r="R11" s="1" t="s">
        <v>7</v>
      </c>
      <c r="S11" s="17">
        <f t="shared" ref="S11:AF11" si="3">SUM(C14:C17)</f>
        <v>52</v>
      </c>
      <c r="T11" s="17">
        <f t="shared" si="3"/>
        <v>58</v>
      </c>
      <c r="U11" s="17">
        <f t="shared" si="3"/>
        <v>18</v>
      </c>
      <c r="V11" s="17">
        <f t="shared" si="3"/>
        <v>52</v>
      </c>
      <c r="W11" s="17">
        <f t="shared" si="3"/>
        <v>1</v>
      </c>
      <c r="X11" s="17">
        <f t="shared" si="3"/>
        <v>0</v>
      </c>
      <c r="Y11" s="17">
        <f t="shared" si="3"/>
        <v>6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102</v>
      </c>
      <c r="AD11" s="17">
        <f t="shared" si="3"/>
        <v>0</v>
      </c>
      <c r="AE11" s="31">
        <f t="shared" si="3"/>
        <v>190</v>
      </c>
      <c r="AF11" s="31">
        <f t="shared" si="3"/>
        <v>292</v>
      </c>
    </row>
    <row r="12" spans="1:32" ht="23.1" customHeight="1" x14ac:dyDescent="0.25">
      <c r="B12" s="23" t="s">
        <v>39</v>
      </c>
      <c r="C12" s="50">
        <v>20</v>
      </c>
      <c r="D12" s="50">
        <v>20</v>
      </c>
      <c r="E12" s="50">
        <v>1</v>
      </c>
      <c r="F12" s="50">
        <v>11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12</v>
      </c>
      <c r="N12" s="50">
        <v>0</v>
      </c>
      <c r="O12" s="17">
        <f>SUM(C12:L12,N12)</f>
        <v>54</v>
      </c>
      <c r="P12" s="17">
        <f t="shared" si="1"/>
        <v>66</v>
      </c>
      <c r="R12" s="1" t="s">
        <v>8</v>
      </c>
      <c r="S12" s="17">
        <f t="shared" ref="S12:AF12" si="4">SUM(C18:C21)</f>
        <v>39</v>
      </c>
      <c r="T12" s="17">
        <f t="shared" si="4"/>
        <v>53</v>
      </c>
      <c r="U12" s="17">
        <f t="shared" si="4"/>
        <v>17</v>
      </c>
      <c r="V12" s="17">
        <f t="shared" si="4"/>
        <v>57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5</v>
      </c>
      <c r="AA12" s="17">
        <f t="shared" si="4"/>
        <v>1</v>
      </c>
      <c r="AB12" s="17">
        <f t="shared" si="4"/>
        <v>0</v>
      </c>
      <c r="AC12" s="17">
        <f t="shared" si="4"/>
        <v>89</v>
      </c>
      <c r="AD12" s="17">
        <f t="shared" si="4"/>
        <v>0</v>
      </c>
      <c r="AE12" s="31">
        <f t="shared" si="4"/>
        <v>179</v>
      </c>
      <c r="AF12" s="31">
        <f t="shared" si="4"/>
        <v>268</v>
      </c>
    </row>
    <row r="13" spans="1:32" ht="23.1" customHeight="1" x14ac:dyDescent="0.25">
      <c r="B13" s="23" t="s">
        <v>40</v>
      </c>
      <c r="C13" s="50">
        <v>18</v>
      </c>
      <c r="D13" s="50">
        <v>11</v>
      </c>
      <c r="E13" s="50">
        <v>0</v>
      </c>
      <c r="F13" s="50">
        <v>2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24</v>
      </c>
      <c r="N13" s="50">
        <v>0</v>
      </c>
      <c r="O13" s="17">
        <f t="shared" si="0"/>
        <v>32</v>
      </c>
      <c r="P13" s="17">
        <f t="shared" si="1"/>
        <v>56</v>
      </c>
      <c r="R13" s="1" t="s">
        <v>9</v>
      </c>
      <c r="S13" s="17">
        <f t="shared" ref="S13:AF13" si="5">SUM(C22:C25)</f>
        <v>53</v>
      </c>
      <c r="T13" s="17">
        <f t="shared" si="5"/>
        <v>57</v>
      </c>
      <c r="U13" s="17">
        <f t="shared" si="5"/>
        <v>4</v>
      </c>
      <c r="V13" s="17">
        <f t="shared" si="5"/>
        <v>42</v>
      </c>
      <c r="W13" s="17">
        <f t="shared" si="5"/>
        <v>2</v>
      </c>
      <c r="X13" s="17">
        <f t="shared" si="5"/>
        <v>1</v>
      </c>
      <c r="Y13" s="17">
        <f t="shared" si="5"/>
        <v>5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68</v>
      </c>
      <c r="AD13" s="17">
        <f t="shared" si="5"/>
        <v>0</v>
      </c>
      <c r="AE13" s="31">
        <f t="shared" si="5"/>
        <v>168</v>
      </c>
      <c r="AF13" s="31">
        <f t="shared" si="5"/>
        <v>236</v>
      </c>
    </row>
    <row r="14" spans="1:32" ht="23.1" customHeight="1" x14ac:dyDescent="0.25">
      <c r="B14" s="23" t="s">
        <v>41</v>
      </c>
      <c r="C14" s="50">
        <v>11</v>
      </c>
      <c r="D14" s="50">
        <v>26</v>
      </c>
      <c r="E14" s="50">
        <v>3</v>
      </c>
      <c r="F14" s="50">
        <v>10</v>
      </c>
      <c r="G14" s="50">
        <v>1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28</v>
      </c>
      <c r="N14" s="50">
        <v>0</v>
      </c>
      <c r="O14" s="17">
        <f t="shared" si="0"/>
        <v>53</v>
      </c>
      <c r="P14" s="17">
        <f t="shared" si="1"/>
        <v>81</v>
      </c>
      <c r="R14" s="1" t="s">
        <v>10</v>
      </c>
      <c r="S14" s="17">
        <f t="shared" ref="S14:AF14" si="6">SUM(C26:C29)</f>
        <v>48</v>
      </c>
      <c r="T14" s="17">
        <f t="shared" si="6"/>
        <v>67</v>
      </c>
      <c r="U14" s="17">
        <f t="shared" si="6"/>
        <v>4</v>
      </c>
      <c r="V14" s="17">
        <f t="shared" si="6"/>
        <v>33</v>
      </c>
      <c r="W14" s="17">
        <f t="shared" si="6"/>
        <v>1</v>
      </c>
      <c r="X14" s="17">
        <f t="shared" si="6"/>
        <v>0</v>
      </c>
      <c r="Y14" s="17">
        <f t="shared" si="6"/>
        <v>8</v>
      </c>
      <c r="Z14" s="17">
        <f t="shared" si="6"/>
        <v>1</v>
      </c>
      <c r="AA14" s="17">
        <f t="shared" si="6"/>
        <v>0</v>
      </c>
      <c r="AB14" s="17">
        <f t="shared" si="6"/>
        <v>1</v>
      </c>
      <c r="AC14" s="17">
        <f t="shared" si="6"/>
        <v>92</v>
      </c>
      <c r="AD14" s="17">
        <f t="shared" si="6"/>
        <v>0</v>
      </c>
      <c r="AE14" s="31">
        <f t="shared" si="6"/>
        <v>163</v>
      </c>
      <c r="AF14" s="31">
        <f t="shared" si="6"/>
        <v>255</v>
      </c>
    </row>
    <row r="15" spans="1:32" ht="23.1" customHeight="1" x14ac:dyDescent="0.25">
      <c r="B15" s="23" t="s">
        <v>42</v>
      </c>
      <c r="C15" s="50">
        <v>18</v>
      </c>
      <c r="D15" s="50">
        <v>11</v>
      </c>
      <c r="E15" s="50">
        <v>8</v>
      </c>
      <c r="F15" s="50">
        <v>12</v>
      </c>
      <c r="G15" s="50">
        <v>0</v>
      </c>
      <c r="H15" s="50">
        <v>0</v>
      </c>
      <c r="I15" s="50">
        <v>0</v>
      </c>
      <c r="J15" s="50">
        <v>2</v>
      </c>
      <c r="K15" s="50">
        <v>1</v>
      </c>
      <c r="L15" s="50">
        <v>0</v>
      </c>
      <c r="M15" s="50">
        <v>25</v>
      </c>
      <c r="N15" s="50">
        <v>0</v>
      </c>
      <c r="O15" s="17">
        <f t="shared" si="0"/>
        <v>52</v>
      </c>
      <c r="P15" s="17">
        <f t="shared" si="1"/>
        <v>77</v>
      </c>
      <c r="R15" s="1" t="s">
        <v>11</v>
      </c>
      <c r="S15" s="17">
        <f t="shared" ref="S15:AF15" si="7">SUM(C30:C33)</f>
        <v>44</v>
      </c>
      <c r="T15" s="17">
        <f t="shared" si="7"/>
        <v>55</v>
      </c>
      <c r="U15" s="17">
        <f t="shared" si="7"/>
        <v>19</v>
      </c>
      <c r="V15" s="17">
        <f t="shared" si="7"/>
        <v>52</v>
      </c>
      <c r="W15" s="17">
        <f t="shared" si="7"/>
        <v>2</v>
      </c>
      <c r="X15" s="17">
        <f t="shared" si="7"/>
        <v>0</v>
      </c>
      <c r="Y15" s="17">
        <f t="shared" si="7"/>
        <v>6</v>
      </c>
      <c r="Z15" s="17">
        <f t="shared" si="7"/>
        <v>6</v>
      </c>
      <c r="AA15" s="17">
        <f t="shared" si="7"/>
        <v>0</v>
      </c>
      <c r="AB15" s="17">
        <f t="shared" si="7"/>
        <v>0</v>
      </c>
      <c r="AC15" s="17">
        <f t="shared" si="7"/>
        <v>92</v>
      </c>
      <c r="AD15" s="17">
        <f t="shared" si="7"/>
        <v>0</v>
      </c>
      <c r="AE15" s="31">
        <f t="shared" si="7"/>
        <v>184</v>
      </c>
      <c r="AF15" s="31">
        <f t="shared" si="7"/>
        <v>276</v>
      </c>
    </row>
    <row r="16" spans="1:32" ht="23.1" customHeight="1" x14ac:dyDescent="0.25">
      <c r="B16" s="23" t="s">
        <v>43</v>
      </c>
      <c r="C16" s="50">
        <v>13</v>
      </c>
      <c r="D16" s="50">
        <v>13</v>
      </c>
      <c r="E16" s="50">
        <v>3</v>
      </c>
      <c r="F16" s="50">
        <v>10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21</v>
      </c>
      <c r="N16" s="50">
        <v>0</v>
      </c>
      <c r="O16" s="17">
        <f t="shared" si="0"/>
        <v>42</v>
      </c>
      <c r="P16" s="17">
        <f t="shared" si="1"/>
        <v>63</v>
      </c>
      <c r="R16" s="1" t="s">
        <v>12</v>
      </c>
      <c r="S16" s="17">
        <f t="shared" ref="S16:AC16" si="8">SUM(C34:C38)</f>
        <v>52</v>
      </c>
      <c r="T16" s="17">
        <f t="shared" si="8"/>
        <v>49</v>
      </c>
      <c r="U16" s="17">
        <f t="shared" si="8"/>
        <v>16</v>
      </c>
      <c r="V16" s="17">
        <f t="shared" si="8"/>
        <v>45</v>
      </c>
      <c r="W16" s="17">
        <f t="shared" si="8"/>
        <v>3</v>
      </c>
      <c r="X16" s="17">
        <f t="shared" si="8"/>
        <v>0</v>
      </c>
      <c r="Y16" s="17">
        <f t="shared" si="8"/>
        <v>6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131</v>
      </c>
      <c r="AD16" s="17">
        <f t="shared" ref="AD16:AF16" si="9">SUM(N34:N37)</f>
        <v>0</v>
      </c>
      <c r="AE16" s="31">
        <f t="shared" si="9"/>
        <v>136</v>
      </c>
      <c r="AF16" s="31">
        <f t="shared" si="9"/>
        <v>245</v>
      </c>
    </row>
    <row r="17" spans="2:32" ht="23.1" customHeight="1" x14ac:dyDescent="0.25">
      <c r="B17" s="23" t="s">
        <v>44</v>
      </c>
      <c r="C17" s="50">
        <v>10</v>
      </c>
      <c r="D17" s="50">
        <v>8</v>
      </c>
      <c r="E17" s="50">
        <v>4</v>
      </c>
      <c r="F17" s="50">
        <v>20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28</v>
      </c>
      <c r="N17" s="50">
        <v>0</v>
      </c>
      <c r="O17" s="17">
        <f t="shared" si="0"/>
        <v>43</v>
      </c>
      <c r="P17" s="17">
        <f t="shared" si="1"/>
        <v>71</v>
      </c>
      <c r="R17" s="1" t="s">
        <v>13</v>
      </c>
      <c r="S17" s="17">
        <f t="shared" ref="S17:AC17" si="10">SUM(C39:C42)</f>
        <v>57</v>
      </c>
      <c r="T17" s="17">
        <f t="shared" si="10"/>
        <v>50</v>
      </c>
      <c r="U17" s="17">
        <f t="shared" si="10"/>
        <v>11</v>
      </c>
      <c r="V17" s="17">
        <f t="shared" si="10"/>
        <v>29</v>
      </c>
      <c r="W17" s="17">
        <f t="shared" si="10"/>
        <v>3</v>
      </c>
      <c r="X17" s="17">
        <f t="shared" si="10"/>
        <v>0</v>
      </c>
      <c r="Y17" s="17">
        <f t="shared" si="10"/>
        <v>11</v>
      </c>
      <c r="Z17" s="17">
        <f t="shared" si="10"/>
        <v>4</v>
      </c>
      <c r="AA17" s="17">
        <f t="shared" si="10"/>
        <v>0</v>
      </c>
      <c r="AB17" s="17">
        <f t="shared" si="10"/>
        <v>0</v>
      </c>
      <c r="AC17" s="17">
        <f t="shared" si="10"/>
        <v>112</v>
      </c>
      <c r="AD17" s="17">
        <f t="shared" ref="AD17:AF17" si="11">SUM(N38:N41)</f>
        <v>0</v>
      </c>
      <c r="AE17" s="31">
        <f t="shared" si="11"/>
        <v>141</v>
      </c>
      <c r="AF17" s="31">
        <f t="shared" si="11"/>
        <v>244</v>
      </c>
    </row>
    <row r="18" spans="2:32" ht="23.1" customHeight="1" x14ac:dyDescent="0.25">
      <c r="B18" s="23" t="s">
        <v>45</v>
      </c>
      <c r="C18" s="50">
        <v>12</v>
      </c>
      <c r="D18" s="50">
        <v>17</v>
      </c>
      <c r="E18" s="50">
        <v>6</v>
      </c>
      <c r="F18" s="50">
        <v>11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31</v>
      </c>
      <c r="N18" s="50">
        <v>0</v>
      </c>
      <c r="O18" s="17">
        <f t="shared" si="0"/>
        <v>47</v>
      </c>
      <c r="P18" s="17">
        <f t="shared" si="1"/>
        <v>78</v>
      </c>
      <c r="R18" s="1" t="s">
        <v>14</v>
      </c>
      <c r="S18" s="17">
        <f t="shared" ref="S18:AC18" si="12">SUM(C43:C46)</f>
        <v>42</v>
      </c>
      <c r="T18" s="17">
        <f t="shared" si="12"/>
        <v>56</v>
      </c>
      <c r="U18" s="17">
        <f t="shared" si="12"/>
        <v>6</v>
      </c>
      <c r="V18" s="17">
        <f t="shared" si="12"/>
        <v>49</v>
      </c>
      <c r="W18" s="17">
        <f t="shared" si="12"/>
        <v>0</v>
      </c>
      <c r="X18" s="17">
        <f t="shared" si="12"/>
        <v>0</v>
      </c>
      <c r="Y18" s="17">
        <f t="shared" si="12"/>
        <v>10</v>
      </c>
      <c r="Z18" s="17">
        <f t="shared" si="12"/>
        <v>2</v>
      </c>
      <c r="AA18" s="17">
        <f t="shared" si="12"/>
        <v>2</v>
      </c>
      <c r="AB18" s="17">
        <f t="shared" si="12"/>
        <v>0</v>
      </c>
      <c r="AC18" s="17">
        <f t="shared" si="12"/>
        <v>98</v>
      </c>
      <c r="AD18" s="17">
        <f t="shared" ref="AD18:AF18" si="13">SUM(N42:N45)</f>
        <v>0</v>
      </c>
      <c r="AE18" s="31">
        <f t="shared" si="13"/>
        <v>175</v>
      </c>
      <c r="AF18" s="31">
        <f t="shared" si="13"/>
        <v>280</v>
      </c>
    </row>
    <row r="19" spans="2:32" ht="23.1" customHeight="1" x14ac:dyDescent="0.25">
      <c r="B19" s="23" t="s">
        <v>46</v>
      </c>
      <c r="C19" s="50">
        <v>9</v>
      </c>
      <c r="D19" s="50">
        <v>14</v>
      </c>
      <c r="E19" s="50">
        <v>9</v>
      </c>
      <c r="F19" s="50">
        <v>22</v>
      </c>
      <c r="G19" s="50">
        <v>0</v>
      </c>
      <c r="H19" s="50">
        <v>0</v>
      </c>
      <c r="I19" s="50">
        <v>4</v>
      </c>
      <c r="J19" s="50">
        <v>3</v>
      </c>
      <c r="K19" s="50">
        <v>1</v>
      </c>
      <c r="L19" s="50">
        <v>0</v>
      </c>
      <c r="M19" s="50">
        <v>24</v>
      </c>
      <c r="N19" s="50">
        <v>0</v>
      </c>
      <c r="O19" s="17">
        <f t="shared" si="0"/>
        <v>62</v>
      </c>
      <c r="P19" s="17">
        <f t="shared" si="1"/>
        <v>86</v>
      </c>
      <c r="R19" s="1" t="s">
        <v>15</v>
      </c>
      <c r="S19" s="17">
        <f t="shared" ref="S19:AC19" si="14">SUM(C47:C50)</f>
        <v>44</v>
      </c>
      <c r="T19" s="17">
        <f t="shared" si="14"/>
        <v>57</v>
      </c>
      <c r="U19" s="17">
        <f t="shared" si="14"/>
        <v>16</v>
      </c>
      <c r="V19" s="17">
        <f t="shared" si="14"/>
        <v>53</v>
      </c>
      <c r="W19" s="17">
        <f t="shared" si="14"/>
        <v>0</v>
      </c>
      <c r="X19" s="17">
        <f t="shared" si="14"/>
        <v>0</v>
      </c>
      <c r="Y19" s="17">
        <f t="shared" si="14"/>
        <v>2</v>
      </c>
      <c r="Z19" s="17">
        <f t="shared" si="14"/>
        <v>0</v>
      </c>
      <c r="AA19" s="17">
        <f t="shared" si="14"/>
        <v>0</v>
      </c>
      <c r="AB19" s="17">
        <f t="shared" si="14"/>
        <v>0</v>
      </c>
      <c r="AC19" s="17">
        <f t="shared" si="14"/>
        <v>101</v>
      </c>
      <c r="AD19" s="17">
        <f t="shared" ref="AD19:AF19" si="15">SUM(N46:N49)</f>
        <v>0</v>
      </c>
      <c r="AE19" s="31">
        <f t="shared" si="15"/>
        <v>193</v>
      </c>
      <c r="AF19" s="31">
        <f t="shared" si="15"/>
        <v>303</v>
      </c>
    </row>
    <row r="20" spans="2:32" ht="23.1" customHeight="1" x14ac:dyDescent="0.25">
      <c r="B20" s="23" t="s">
        <v>47</v>
      </c>
      <c r="C20" s="50">
        <v>9</v>
      </c>
      <c r="D20" s="50">
        <v>11</v>
      </c>
      <c r="E20" s="50">
        <v>2</v>
      </c>
      <c r="F20" s="50">
        <v>8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18</v>
      </c>
      <c r="N20" s="50">
        <v>0</v>
      </c>
      <c r="O20" s="17">
        <f>SUM(C20:L20,N20)</f>
        <v>32</v>
      </c>
      <c r="P20" s="17">
        <f t="shared" si="1"/>
        <v>50</v>
      </c>
      <c r="R20" s="1" t="s">
        <v>16</v>
      </c>
      <c r="S20" s="17">
        <f t="shared" ref="S20:AC20" si="16">SUM(C51:C53)</f>
        <v>26</v>
      </c>
      <c r="T20" s="17">
        <f t="shared" si="16"/>
        <v>45</v>
      </c>
      <c r="U20" s="17">
        <f t="shared" si="16"/>
        <v>4</v>
      </c>
      <c r="V20" s="17">
        <f t="shared" si="16"/>
        <v>23</v>
      </c>
      <c r="W20" s="17">
        <f t="shared" si="16"/>
        <v>2</v>
      </c>
      <c r="X20" s="17">
        <f t="shared" si="16"/>
        <v>0</v>
      </c>
      <c r="Y20" s="17">
        <f t="shared" si="16"/>
        <v>4</v>
      </c>
      <c r="Z20" s="17">
        <f t="shared" si="16"/>
        <v>2</v>
      </c>
      <c r="AA20" s="17">
        <f t="shared" si="16"/>
        <v>1</v>
      </c>
      <c r="AB20" s="17">
        <f t="shared" si="16"/>
        <v>0</v>
      </c>
      <c r="AC20" s="17">
        <f t="shared" si="16"/>
        <v>70</v>
      </c>
      <c r="AD20" s="17">
        <f t="shared" ref="AD20:AF20" si="17">SUM(N50:N53)</f>
        <v>0</v>
      </c>
      <c r="AE20" s="31">
        <f t="shared" si="17"/>
        <v>138</v>
      </c>
      <c r="AF20" s="31">
        <f t="shared" si="17"/>
        <v>223</v>
      </c>
    </row>
    <row r="21" spans="2:32" ht="23.1" customHeight="1" x14ac:dyDescent="0.25">
      <c r="B21" s="23" t="s">
        <v>48</v>
      </c>
      <c r="C21" s="50">
        <v>9</v>
      </c>
      <c r="D21" s="50">
        <v>11</v>
      </c>
      <c r="E21" s="50">
        <v>0</v>
      </c>
      <c r="F21" s="50">
        <v>16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16</v>
      </c>
      <c r="N21" s="50">
        <v>0</v>
      </c>
      <c r="O21" s="17">
        <f>SUM(C21:L21,N21)</f>
        <v>38</v>
      </c>
      <c r="P21" s="17">
        <f t="shared" si="1"/>
        <v>54</v>
      </c>
      <c r="R21" s="36" t="s">
        <v>20</v>
      </c>
      <c r="S21" s="34">
        <f t="shared" ref="S21:AF21" si="18">SUM(C54:C57)</f>
        <v>44</v>
      </c>
      <c r="T21" s="17">
        <f t="shared" si="18"/>
        <v>51</v>
      </c>
      <c r="U21" s="17">
        <f t="shared" si="18"/>
        <v>35</v>
      </c>
      <c r="V21" s="17">
        <f t="shared" si="18"/>
        <v>73</v>
      </c>
      <c r="W21" s="17">
        <f t="shared" si="18"/>
        <v>1</v>
      </c>
      <c r="X21" s="17">
        <f t="shared" si="18"/>
        <v>1</v>
      </c>
      <c r="Y21" s="17">
        <f t="shared" si="18"/>
        <v>6</v>
      </c>
      <c r="Z21" s="17">
        <f t="shared" si="18"/>
        <v>2</v>
      </c>
      <c r="AA21" s="17">
        <f t="shared" si="18"/>
        <v>2</v>
      </c>
      <c r="AB21" s="17">
        <f t="shared" si="18"/>
        <v>0</v>
      </c>
      <c r="AC21" s="17">
        <f t="shared" si="18"/>
        <v>128</v>
      </c>
      <c r="AD21" s="17">
        <f t="shared" si="18"/>
        <v>0</v>
      </c>
      <c r="AE21" s="31">
        <f t="shared" si="18"/>
        <v>215</v>
      </c>
      <c r="AF21" s="31">
        <f t="shared" si="18"/>
        <v>343</v>
      </c>
    </row>
    <row r="22" spans="2:32" ht="23.1" customHeight="1" x14ac:dyDescent="0.25">
      <c r="B22" s="23" t="s">
        <v>49</v>
      </c>
      <c r="C22" s="50">
        <v>11</v>
      </c>
      <c r="D22" s="50">
        <v>5</v>
      </c>
      <c r="E22" s="50">
        <v>1</v>
      </c>
      <c r="F22" s="50">
        <v>16</v>
      </c>
      <c r="G22" s="50">
        <v>0</v>
      </c>
      <c r="H22" s="50">
        <v>0</v>
      </c>
      <c r="I22" s="50">
        <v>1</v>
      </c>
      <c r="J22" s="50">
        <v>2</v>
      </c>
      <c r="K22" s="50">
        <v>0</v>
      </c>
      <c r="L22" s="50">
        <v>0</v>
      </c>
      <c r="M22" s="50">
        <v>17</v>
      </c>
      <c r="N22" s="50">
        <v>0</v>
      </c>
      <c r="O22" s="17">
        <f t="shared" si="0"/>
        <v>36</v>
      </c>
      <c r="P22" s="17">
        <f t="shared" si="1"/>
        <v>53</v>
      </c>
      <c r="R22" s="57" t="s">
        <v>90</v>
      </c>
      <c r="S22" s="58">
        <f>MAX(S10:S12)</f>
        <v>100</v>
      </c>
      <c r="T22" s="58">
        <f t="shared" ref="T22:AF22" si="19">MAX(T10:T12)</f>
        <v>71</v>
      </c>
      <c r="U22" s="58">
        <f t="shared" si="19"/>
        <v>18</v>
      </c>
      <c r="V22" s="58">
        <f t="shared" si="19"/>
        <v>57</v>
      </c>
      <c r="W22" s="58">
        <f t="shared" si="19"/>
        <v>1</v>
      </c>
      <c r="X22" s="58">
        <f t="shared" si="19"/>
        <v>0</v>
      </c>
      <c r="Y22" s="58">
        <f t="shared" si="19"/>
        <v>7</v>
      </c>
      <c r="Z22" s="58">
        <f t="shared" si="19"/>
        <v>5</v>
      </c>
      <c r="AA22" s="58">
        <f t="shared" si="19"/>
        <v>1</v>
      </c>
      <c r="AB22" s="58">
        <f t="shared" si="19"/>
        <v>0</v>
      </c>
      <c r="AC22" s="58">
        <f t="shared" si="19"/>
        <v>102</v>
      </c>
      <c r="AD22" s="58">
        <f t="shared" si="19"/>
        <v>0</v>
      </c>
      <c r="AE22" s="40">
        <f t="shared" si="19"/>
        <v>232</v>
      </c>
      <c r="AF22" s="40">
        <f t="shared" si="19"/>
        <v>327</v>
      </c>
    </row>
    <row r="23" spans="2:32" ht="23.1" customHeight="1" x14ac:dyDescent="0.25">
      <c r="B23" s="23" t="s">
        <v>50</v>
      </c>
      <c r="C23" s="50">
        <v>14</v>
      </c>
      <c r="D23" s="50">
        <v>15</v>
      </c>
      <c r="E23" s="50">
        <v>0</v>
      </c>
      <c r="F23" s="50">
        <v>5</v>
      </c>
      <c r="G23" s="50">
        <v>2</v>
      </c>
      <c r="H23" s="50">
        <v>1</v>
      </c>
      <c r="I23" s="50">
        <v>3</v>
      </c>
      <c r="J23" s="50">
        <v>1</v>
      </c>
      <c r="K23" s="50">
        <v>0</v>
      </c>
      <c r="L23" s="50">
        <v>0</v>
      </c>
      <c r="M23" s="50">
        <v>14</v>
      </c>
      <c r="N23" s="50">
        <v>0</v>
      </c>
      <c r="O23" s="17">
        <f t="shared" si="0"/>
        <v>41</v>
      </c>
      <c r="P23" s="17">
        <f t="shared" si="1"/>
        <v>55</v>
      </c>
      <c r="R23" s="57" t="s">
        <v>91</v>
      </c>
      <c r="S23" s="58">
        <f>MAX(S13:S18)</f>
        <v>57</v>
      </c>
      <c r="T23" s="58">
        <f t="shared" ref="T23:AF23" si="20">MAX(T13:T18)</f>
        <v>67</v>
      </c>
      <c r="U23" s="58">
        <f t="shared" si="20"/>
        <v>19</v>
      </c>
      <c r="V23" s="58">
        <f t="shared" si="20"/>
        <v>52</v>
      </c>
      <c r="W23" s="58">
        <f t="shared" si="20"/>
        <v>3</v>
      </c>
      <c r="X23" s="58">
        <f t="shared" si="20"/>
        <v>1</v>
      </c>
      <c r="Y23" s="58">
        <f t="shared" si="20"/>
        <v>11</v>
      </c>
      <c r="Z23" s="58">
        <f t="shared" si="20"/>
        <v>6</v>
      </c>
      <c r="AA23" s="58">
        <f t="shared" si="20"/>
        <v>2</v>
      </c>
      <c r="AB23" s="58">
        <f t="shared" si="20"/>
        <v>1</v>
      </c>
      <c r="AC23" s="58">
        <f t="shared" si="20"/>
        <v>131</v>
      </c>
      <c r="AD23" s="58">
        <f t="shared" si="20"/>
        <v>0</v>
      </c>
      <c r="AE23" s="40">
        <f t="shared" si="20"/>
        <v>184</v>
      </c>
      <c r="AF23" s="40">
        <f t="shared" si="20"/>
        <v>280</v>
      </c>
    </row>
    <row r="24" spans="2:32" ht="23.1" customHeight="1" x14ac:dyDescent="0.25">
      <c r="B24" s="23" t="s">
        <v>51</v>
      </c>
      <c r="C24" s="50">
        <v>11</v>
      </c>
      <c r="D24" s="50">
        <v>21</v>
      </c>
      <c r="E24" s="50">
        <v>3</v>
      </c>
      <c r="F24" s="50">
        <v>5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25</v>
      </c>
      <c r="N24" s="50">
        <v>0</v>
      </c>
      <c r="O24" s="17">
        <f t="shared" si="0"/>
        <v>41</v>
      </c>
      <c r="P24" s="17">
        <f t="shared" si="1"/>
        <v>66</v>
      </c>
      <c r="R24" s="57" t="s">
        <v>92</v>
      </c>
      <c r="S24" s="58">
        <f>MAX(S19:S21)</f>
        <v>44</v>
      </c>
      <c r="T24" s="58">
        <f t="shared" ref="T24:AF24" si="21">MAX(T19:T21)</f>
        <v>57</v>
      </c>
      <c r="U24" s="58">
        <f t="shared" si="21"/>
        <v>35</v>
      </c>
      <c r="V24" s="58">
        <f t="shared" si="21"/>
        <v>73</v>
      </c>
      <c r="W24" s="58">
        <f t="shared" si="21"/>
        <v>2</v>
      </c>
      <c r="X24" s="58">
        <f t="shared" si="21"/>
        <v>1</v>
      </c>
      <c r="Y24" s="58">
        <f t="shared" si="21"/>
        <v>6</v>
      </c>
      <c r="Z24" s="58">
        <f t="shared" si="21"/>
        <v>2</v>
      </c>
      <c r="AA24" s="58">
        <f t="shared" si="21"/>
        <v>2</v>
      </c>
      <c r="AB24" s="58">
        <f t="shared" si="21"/>
        <v>0</v>
      </c>
      <c r="AC24" s="58">
        <f t="shared" si="21"/>
        <v>128</v>
      </c>
      <c r="AD24" s="58">
        <f t="shared" si="21"/>
        <v>0</v>
      </c>
      <c r="AE24" s="40">
        <f t="shared" si="21"/>
        <v>215</v>
      </c>
      <c r="AF24" s="40">
        <f t="shared" si="21"/>
        <v>343</v>
      </c>
    </row>
    <row r="25" spans="2:32" ht="23.1" customHeight="1" x14ac:dyDescent="0.25">
      <c r="B25" s="23" t="s">
        <v>52</v>
      </c>
      <c r="C25" s="50">
        <v>17</v>
      </c>
      <c r="D25" s="50">
        <v>16</v>
      </c>
      <c r="E25" s="50">
        <v>0</v>
      </c>
      <c r="F25" s="50">
        <v>16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12</v>
      </c>
      <c r="N25" s="50">
        <v>0</v>
      </c>
      <c r="O25" s="17">
        <f t="shared" si="0"/>
        <v>50</v>
      </c>
      <c r="P25" s="17">
        <f t="shared" si="1"/>
        <v>62</v>
      </c>
      <c r="R25" s="37" t="s">
        <v>85</v>
      </c>
      <c r="S25" s="35">
        <f t="shared" ref="S25:AF25" si="22">SUM(S10:S12)</f>
        <v>191</v>
      </c>
      <c r="T25" s="16">
        <f t="shared" si="22"/>
        <v>182</v>
      </c>
      <c r="U25" s="16">
        <f t="shared" si="22"/>
        <v>45</v>
      </c>
      <c r="V25" s="16">
        <f t="shared" si="22"/>
        <v>154</v>
      </c>
      <c r="W25" s="16">
        <f t="shared" si="22"/>
        <v>2</v>
      </c>
      <c r="X25" s="16">
        <f t="shared" si="22"/>
        <v>0</v>
      </c>
      <c r="Y25" s="16">
        <f t="shared" si="22"/>
        <v>16</v>
      </c>
      <c r="Z25" s="16">
        <f t="shared" si="22"/>
        <v>9</v>
      </c>
      <c r="AA25" s="16">
        <f t="shared" si="22"/>
        <v>2</v>
      </c>
      <c r="AB25" s="16">
        <f t="shared" si="22"/>
        <v>0</v>
      </c>
      <c r="AC25" s="16">
        <f t="shared" si="22"/>
        <v>286</v>
      </c>
      <c r="AD25" s="16">
        <f t="shared" si="22"/>
        <v>0</v>
      </c>
      <c r="AE25" s="32">
        <f t="shared" si="22"/>
        <v>601</v>
      </c>
      <c r="AF25" s="32">
        <f t="shared" si="22"/>
        <v>887</v>
      </c>
    </row>
    <row r="26" spans="2:32" ht="23.1" customHeight="1" x14ac:dyDescent="0.25">
      <c r="B26" s="23" t="s">
        <v>53</v>
      </c>
      <c r="C26" s="50">
        <v>8</v>
      </c>
      <c r="D26" s="50">
        <v>18</v>
      </c>
      <c r="E26" s="50">
        <v>1</v>
      </c>
      <c r="F26" s="50">
        <v>10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16</v>
      </c>
      <c r="N26" s="50">
        <v>0</v>
      </c>
      <c r="O26" s="17">
        <f>SUM(C26:L26,N26)</f>
        <v>37</v>
      </c>
      <c r="P26" s="17">
        <f t="shared" si="1"/>
        <v>53</v>
      </c>
      <c r="R26" s="28" t="s">
        <v>86</v>
      </c>
      <c r="S26" s="16">
        <f t="shared" ref="S26:AF26" si="23">SUM(S13:S18)</f>
        <v>296</v>
      </c>
      <c r="T26" s="16">
        <f t="shared" si="23"/>
        <v>334</v>
      </c>
      <c r="U26" s="16">
        <f t="shared" si="23"/>
        <v>60</v>
      </c>
      <c r="V26" s="16">
        <f t="shared" si="23"/>
        <v>250</v>
      </c>
      <c r="W26" s="16">
        <f t="shared" si="23"/>
        <v>11</v>
      </c>
      <c r="X26" s="16">
        <f t="shared" si="23"/>
        <v>1</v>
      </c>
      <c r="Y26" s="16">
        <f t="shared" si="23"/>
        <v>46</v>
      </c>
      <c r="Z26" s="16">
        <f t="shared" si="23"/>
        <v>18</v>
      </c>
      <c r="AA26" s="16">
        <f t="shared" si="23"/>
        <v>2</v>
      </c>
      <c r="AB26" s="16">
        <f t="shared" si="23"/>
        <v>1</v>
      </c>
      <c r="AC26" s="16">
        <f t="shared" si="23"/>
        <v>593</v>
      </c>
      <c r="AD26" s="16">
        <f t="shared" si="23"/>
        <v>0</v>
      </c>
      <c r="AE26" s="32">
        <f t="shared" si="23"/>
        <v>967</v>
      </c>
      <c r="AF26" s="32">
        <f t="shared" si="23"/>
        <v>1536</v>
      </c>
    </row>
    <row r="27" spans="2:32" ht="23.1" customHeight="1" x14ac:dyDescent="0.25">
      <c r="B27" s="23" t="s">
        <v>54</v>
      </c>
      <c r="C27" s="50">
        <v>14</v>
      </c>
      <c r="D27" s="50">
        <v>19</v>
      </c>
      <c r="E27" s="50">
        <v>1</v>
      </c>
      <c r="F27" s="50">
        <v>7</v>
      </c>
      <c r="G27" s="50">
        <v>1</v>
      </c>
      <c r="H27" s="50">
        <v>0</v>
      </c>
      <c r="I27" s="50">
        <v>2</v>
      </c>
      <c r="J27" s="50">
        <v>0</v>
      </c>
      <c r="K27" s="50">
        <v>0</v>
      </c>
      <c r="L27" s="50">
        <v>1</v>
      </c>
      <c r="M27" s="50">
        <v>34</v>
      </c>
      <c r="N27" s="50">
        <v>0</v>
      </c>
      <c r="O27" s="17">
        <f>SUM(C27:L27,N27)</f>
        <v>45</v>
      </c>
      <c r="P27" s="17">
        <f t="shared" si="1"/>
        <v>79</v>
      </c>
      <c r="R27" s="29" t="s">
        <v>87</v>
      </c>
      <c r="S27" s="16">
        <f t="shared" ref="S27:AF27" si="24">SUM(S19:S21)</f>
        <v>114</v>
      </c>
      <c r="T27" s="16">
        <f t="shared" si="24"/>
        <v>153</v>
      </c>
      <c r="U27" s="16">
        <f t="shared" si="24"/>
        <v>55</v>
      </c>
      <c r="V27" s="16">
        <f t="shared" si="24"/>
        <v>149</v>
      </c>
      <c r="W27" s="16">
        <f t="shared" si="24"/>
        <v>3</v>
      </c>
      <c r="X27" s="16">
        <f t="shared" si="24"/>
        <v>1</v>
      </c>
      <c r="Y27" s="16">
        <f t="shared" si="24"/>
        <v>12</v>
      </c>
      <c r="Z27" s="16">
        <f t="shared" si="24"/>
        <v>4</v>
      </c>
      <c r="AA27" s="16">
        <f t="shared" si="24"/>
        <v>3</v>
      </c>
      <c r="AB27" s="16">
        <f t="shared" si="24"/>
        <v>0</v>
      </c>
      <c r="AC27" s="16">
        <f t="shared" si="24"/>
        <v>299</v>
      </c>
      <c r="AD27" s="16">
        <f t="shared" si="24"/>
        <v>0</v>
      </c>
      <c r="AE27" s="32">
        <f t="shared" si="24"/>
        <v>546</v>
      </c>
      <c r="AF27" s="32">
        <f t="shared" si="24"/>
        <v>869</v>
      </c>
    </row>
    <row r="28" spans="2:32" ht="23.1" customHeight="1" x14ac:dyDescent="0.25">
      <c r="B28" s="23" t="s">
        <v>55</v>
      </c>
      <c r="C28" s="50">
        <v>9</v>
      </c>
      <c r="D28" s="50">
        <v>12</v>
      </c>
      <c r="E28" s="50">
        <v>2</v>
      </c>
      <c r="F28" s="50">
        <v>7</v>
      </c>
      <c r="G28" s="50">
        <v>0</v>
      </c>
      <c r="H28" s="50">
        <v>0</v>
      </c>
      <c r="I28" s="50">
        <v>5</v>
      </c>
      <c r="J28" s="50">
        <v>1</v>
      </c>
      <c r="K28" s="50">
        <v>0</v>
      </c>
      <c r="L28" s="50">
        <v>0</v>
      </c>
      <c r="M28" s="50">
        <v>22</v>
      </c>
      <c r="N28" s="50">
        <v>0</v>
      </c>
      <c r="O28" s="17">
        <f t="shared" si="0"/>
        <v>36</v>
      </c>
      <c r="P28" s="17">
        <f t="shared" si="1"/>
        <v>58</v>
      </c>
      <c r="R28" s="5" t="s">
        <v>17</v>
      </c>
      <c r="S28" s="16">
        <f t="shared" ref="S28:AF28" si="25">SUM(S10:S21)</f>
        <v>601</v>
      </c>
      <c r="T28" s="16">
        <f t="shared" si="25"/>
        <v>669</v>
      </c>
      <c r="U28" s="16">
        <f t="shared" si="25"/>
        <v>160</v>
      </c>
      <c r="V28" s="16">
        <f t="shared" si="25"/>
        <v>553</v>
      </c>
      <c r="W28" s="16">
        <f t="shared" si="25"/>
        <v>16</v>
      </c>
      <c r="X28" s="16">
        <f t="shared" si="25"/>
        <v>2</v>
      </c>
      <c r="Y28" s="16">
        <f t="shared" si="25"/>
        <v>74</v>
      </c>
      <c r="Z28" s="16">
        <f t="shared" si="25"/>
        <v>31</v>
      </c>
      <c r="AA28" s="16">
        <f t="shared" si="25"/>
        <v>7</v>
      </c>
      <c r="AB28" s="16">
        <f t="shared" si="25"/>
        <v>1</v>
      </c>
      <c r="AC28" s="16">
        <f t="shared" si="25"/>
        <v>1178</v>
      </c>
      <c r="AD28" s="16">
        <f t="shared" si="25"/>
        <v>0</v>
      </c>
      <c r="AE28" s="32">
        <f t="shared" si="25"/>
        <v>2114</v>
      </c>
      <c r="AF28" s="32">
        <f t="shared" si="25"/>
        <v>3292</v>
      </c>
    </row>
    <row r="29" spans="2:32" ht="23.1" customHeight="1" x14ac:dyDescent="0.25">
      <c r="B29" s="23" t="s">
        <v>56</v>
      </c>
      <c r="C29" s="50">
        <v>17</v>
      </c>
      <c r="D29" s="50">
        <v>18</v>
      </c>
      <c r="E29" s="50">
        <v>0</v>
      </c>
      <c r="F29" s="50">
        <v>9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20</v>
      </c>
      <c r="N29" s="50">
        <v>0</v>
      </c>
      <c r="O29" s="17">
        <f t="shared" si="0"/>
        <v>45</v>
      </c>
      <c r="P29" s="17">
        <f t="shared" si="1"/>
        <v>65</v>
      </c>
      <c r="R29"/>
      <c r="S29" s="20"/>
      <c r="T29" s="19"/>
    </row>
    <row r="30" spans="2:32" ht="23.1" customHeight="1" x14ac:dyDescent="0.25">
      <c r="B30" s="23" t="s">
        <v>57</v>
      </c>
      <c r="C30" s="50">
        <v>13</v>
      </c>
      <c r="D30" s="50">
        <v>16</v>
      </c>
      <c r="E30" s="50">
        <v>3</v>
      </c>
      <c r="F30" s="50">
        <v>8</v>
      </c>
      <c r="G30" s="50">
        <v>0</v>
      </c>
      <c r="H30" s="50">
        <v>0</v>
      </c>
      <c r="I30" s="50">
        <v>2</v>
      </c>
      <c r="J30" s="50">
        <v>2</v>
      </c>
      <c r="K30" s="50">
        <v>0</v>
      </c>
      <c r="L30" s="50">
        <v>0</v>
      </c>
      <c r="M30" s="50">
        <v>28</v>
      </c>
      <c r="N30" s="50">
        <v>0</v>
      </c>
      <c r="O30" s="17">
        <f t="shared" si="0"/>
        <v>44</v>
      </c>
      <c r="P30" s="17">
        <f t="shared" si="1"/>
        <v>72</v>
      </c>
      <c r="R30"/>
      <c r="S30" s="19"/>
      <c r="T30" s="19"/>
    </row>
    <row r="31" spans="2:32" ht="23.1" customHeight="1" x14ac:dyDescent="0.25">
      <c r="B31" s="24" t="s">
        <v>58</v>
      </c>
      <c r="C31" s="50">
        <v>13</v>
      </c>
      <c r="D31" s="50">
        <v>21</v>
      </c>
      <c r="E31" s="50">
        <v>6</v>
      </c>
      <c r="F31" s="50">
        <v>12</v>
      </c>
      <c r="G31" s="50">
        <v>0</v>
      </c>
      <c r="H31" s="50">
        <v>0</v>
      </c>
      <c r="I31" s="50">
        <v>1</v>
      </c>
      <c r="J31" s="50">
        <v>2</v>
      </c>
      <c r="K31" s="50">
        <v>0</v>
      </c>
      <c r="L31" s="50">
        <v>0</v>
      </c>
      <c r="M31" s="50">
        <v>27</v>
      </c>
      <c r="N31" s="50">
        <v>0</v>
      </c>
      <c r="O31" s="17">
        <f t="shared" si="0"/>
        <v>55</v>
      </c>
      <c r="P31" s="17">
        <f t="shared" si="1"/>
        <v>82</v>
      </c>
      <c r="R31"/>
      <c r="S31" s="19"/>
      <c r="T31" s="19"/>
    </row>
    <row r="32" spans="2:32" ht="23.1" customHeight="1" x14ac:dyDescent="0.25">
      <c r="B32" s="24" t="s">
        <v>59</v>
      </c>
      <c r="C32" s="50">
        <v>8</v>
      </c>
      <c r="D32" s="50">
        <v>7</v>
      </c>
      <c r="E32" s="50">
        <v>6</v>
      </c>
      <c r="F32" s="50">
        <v>16</v>
      </c>
      <c r="G32" s="50">
        <v>2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21</v>
      </c>
      <c r="N32" s="50">
        <v>0</v>
      </c>
      <c r="O32" s="17">
        <f t="shared" si="0"/>
        <v>39</v>
      </c>
      <c r="P32" s="17">
        <f t="shared" si="1"/>
        <v>60</v>
      </c>
      <c r="R32"/>
      <c r="S32" s="19"/>
      <c r="T32" s="19"/>
    </row>
    <row r="33" spans="2:20" ht="23.1" customHeight="1" x14ac:dyDescent="0.25">
      <c r="B33" s="23" t="s">
        <v>60</v>
      </c>
      <c r="C33" s="50">
        <v>10</v>
      </c>
      <c r="D33" s="50">
        <v>11</v>
      </c>
      <c r="E33" s="50">
        <v>4</v>
      </c>
      <c r="F33" s="50">
        <v>16</v>
      </c>
      <c r="G33" s="50">
        <v>0</v>
      </c>
      <c r="H33" s="50">
        <v>0</v>
      </c>
      <c r="I33" s="50">
        <v>3</v>
      </c>
      <c r="J33" s="50">
        <v>2</v>
      </c>
      <c r="K33" s="50">
        <v>0</v>
      </c>
      <c r="L33" s="50">
        <v>0</v>
      </c>
      <c r="M33" s="50">
        <v>16</v>
      </c>
      <c r="N33" s="50">
        <v>0</v>
      </c>
      <c r="O33" s="17">
        <f t="shared" si="0"/>
        <v>46</v>
      </c>
      <c r="P33" s="17">
        <f t="shared" si="1"/>
        <v>62</v>
      </c>
      <c r="R33"/>
      <c r="S33" s="19"/>
      <c r="T33" s="19"/>
    </row>
    <row r="34" spans="2:20" ht="23.1" customHeight="1" x14ac:dyDescent="0.25">
      <c r="B34" s="24" t="s">
        <v>61</v>
      </c>
      <c r="C34" s="50">
        <v>13</v>
      </c>
      <c r="D34" s="50">
        <v>6</v>
      </c>
      <c r="E34" s="50">
        <v>1</v>
      </c>
      <c r="F34" s="50">
        <v>11</v>
      </c>
      <c r="G34" s="50">
        <v>3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16</v>
      </c>
      <c r="N34" s="50">
        <v>0</v>
      </c>
      <c r="O34" s="17">
        <f t="shared" si="0"/>
        <v>34</v>
      </c>
      <c r="P34" s="17">
        <f t="shared" si="1"/>
        <v>50</v>
      </c>
      <c r="R34"/>
      <c r="S34" s="19"/>
      <c r="T34" s="19"/>
    </row>
    <row r="35" spans="2:20" ht="23.1" customHeight="1" x14ac:dyDescent="0.25">
      <c r="B35" s="24" t="s">
        <v>62</v>
      </c>
      <c r="C35" s="50">
        <v>8</v>
      </c>
      <c r="D35" s="50">
        <v>13</v>
      </c>
      <c r="E35" s="50">
        <v>3</v>
      </c>
      <c r="F35" s="50">
        <v>18</v>
      </c>
      <c r="G35" s="50">
        <v>0</v>
      </c>
      <c r="H35" s="50">
        <v>0</v>
      </c>
      <c r="I35" s="50">
        <v>1</v>
      </c>
      <c r="J35" s="50">
        <v>1</v>
      </c>
      <c r="K35" s="50">
        <v>0</v>
      </c>
      <c r="L35" s="50">
        <v>0</v>
      </c>
      <c r="M35" s="50">
        <v>28</v>
      </c>
      <c r="N35" s="50">
        <v>0</v>
      </c>
      <c r="O35" s="17">
        <f t="shared" si="0"/>
        <v>44</v>
      </c>
      <c r="P35" s="17">
        <f t="shared" si="1"/>
        <v>72</v>
      </c>
      <c r="R35"/>
      <c r="S35" s="19"/>
      <c r="T35" s="19"/>
    </row>
    <row r="36" spans="2:20" ht="23.1" customHeight="1" x14ac:dyDescent="0.25">
      <c r="B36" s="24" t="s">
        <v>63</v>
      </c>
      <c r="C36" s="50">
        <v>11</v>
      </c>
      <c r="D36" s="50">
        <v>8</v>
      </c>
      <c r="E36" s="50">
        <v>5</v>
      </c>
      <c r="F36" s="50">
        <v>1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36</v>
      </c>
      <c r="N36" s="50">
        <v>0</v>
      </c>
      <c r="O36" s="17">
        <f t="shared" si="0"/>
        <v>27</v>
      </c>
      <c r="P36" s="17">
        <f t="shared" si="1"/>
        <v>63</v>
      </c>
      <c r="R36"/>
      <c r="S36" s="19"/>
      <c r="T36" s="19"/>
    </row>
    <row r="37" spans="2:20" ht="23.1" customHeight="1" x14ac:dyDescent="0.25">
      <c r="B37" s="23" t="s">
        <v>64</v>
      </c>
      <c r="C37" s="50">
        <v>7</v>
      </c>
      <c r="D37" s="50">
        <v>13</v>
      </c>
      <c r="E37" s="50">
        <v>4</v>
      </c>
      <c r="F37" s="50">
        <v>5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29</v>
      </c>
      <c r="N37" s="50">
        <v>0</v>
      </c>
      <c r="O37" s="17">
        <f t="shared" si="0"/>
        <v>31</v>
      </c>
      <c r="P37" s="17">
        <f t="shared" si="1"/>
        <v>60</v>
      </c>
      <c r="R37"/>
      <c r="S37" s="19"/>
      <c r="T37" s="19"/>
    </row>
    <row r="38" spans="2:20" ht="23.1" customHeight="1" x14ac:dyDescent="0.25">
      <c r="B38" s="24" t="s">
        <v>65</v>
      </c>
      <c r="C38" s="50">
        <v>13</v>
      </c>
      <c r="D38" s="50">
        <v>9</v>
      </c>
      <c r="E38" s="50">
        <v>3</v>
      </c>
      <c r="F38" s="50">
        <v>10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22</v>
      </c>
      <c r="N38" s="50">
        <v>0</v>
      </c>
      <c r="O38" s="17">
        <f t="shared" si="0"/>
        <v>36</v>
      </c>
      <c r="P38" s="17">
        <f t="shared" si="1"/>
        <v>58</v>
      </c>
      <c r="R38"/>
      <c r="S38" s="19"/>
      <c r="T38" s="19"/>
    </row>
    <row r="39" spans="2:20" ht="23.1" customHeight="1" x14ac:dyDescent="0.25">
      <c r="B39" s="24" t="s">
        <v>66</v>
      </c>
      <c r="C39" s="50">
        <v>15</v>
      </c>
      <c r="D39" s="50">
        <v>9</v>
      </c>
      <c r="E39" s="50">
        <v>3</v>
      </c>
      <c r="F39" s="50">
        <v>4</v>
      </c>
      <c r="G39" s="50">
        <v>2</v>
      </c>
      <c r="H39" s="50">
        <v>0</v>
      </c>
      <c r="I39" s="50">
        <v>3</v>
      </c>
      <c r="J39" s="50">
        <v>2</v>
      </c>
      <c r="K39" s="50">
        <v>0</v>
      </c>
      <c r="L39" s="50">
        <v>0</v>
      </c>
      <c r="M39" s="50">
        <v>26</v>
      </c>
      <c r="N39" s="50">
        <v>0</v>
      </c>
      <c r="O39" s="17">
        <f t="shared" si="0"/>
        <v>38</v>
      </c>
      <c r="P39" s="17">
        <f t="shared" si="1"/>
        <v>64</v>
      </c>
      <c r="R39"/>
      <c r="S39" s="19"/>
      <c r="T39" s="19"/>
    </row>
    <row r="40" spans="2:20" ht="23.1" customHeight="1" x14ac:dyDescent="0.25">
      <c r="B40" s="24" t="s">
        <v>67</v>
      </c>
      <c r="C40" s="50">
        <v>7</v>
      </c>
      <c r="D40" s="50">
        <v>14</v>
      </c>
      <c r="E40" s="50">
        <v>1</v>
      </c>
      <c r="F40" s="50">
        <v>7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23</v>
      </c>
      <c r="N40" s="50">
        <v>0</v>
      </c>
      <c r="O40" s="17">
        <f t="shared" si="0"/>
        <v>32</v>
      </c>
      <c r="P40" s="17">
        <f t="shared" si="1"/>
        <v>55</v>
      </c>
      <c r="R40"/>
      <c r="S40" s="19"/>
      <c r="T40" s="19"/>
    </row>
    <row r="41" spans="2:20" ht="23.1" customHeight="1" x14ac:dyDescent="0.25">
      <c r="B41" s="23" t="s">
        <v>68</v>
      </c>
      <c r="C41" s="50">
        <v>8</v>
      </c>
      <c r="D41" s="50">
        <v>18</v>
      </c>
      <c r="E41" s="50">
        <v>4</v>
      </c>
      <c r="F41" s="50">
        <v>2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32</v>
      </c>
      <c r="N41" s="50">
        <v>0</v>
      </c>
      <c r="O41" s="17">
        <f t="shared" si="0"/>
        <v>35</v>
      </c>
      <c r="P41" s="17">
        <f t="shared" si="1"/>
        <v>67</v>
      </c>
      <c r="R41"/>
      <c r="S41" s="19"/>
      <c r="T41" s="19"/>
    </row>
    <row r="42" spans="2:20" ht="23.1" customHeight="1" x14ac:dyDescent="0.25">
      <c r="B42" s="24" t="s">
        <v>69</v>
      </c>
      <c r="C42" s="50">
        <v>27</v>
      </c>
      <c r="D42" s="50">
        <v>9</v>
      </c>
      <c r="E42" s="50">
        <v>3</v>
      </c>
      <c r="F42" s="50">
        <v>16</v>
      </c>
      <c r="G42" s="50">
        <v>1</v>
      </c>
      <c r="H42" s="50">
        <v>0</v>
      </c>
      <c r="I42" s="50">
        <v>2</v>
      </c>
      <c r="J42" s="50">
        <v>2</v>
      </c>
      <c r="K42" s="50">
        <v>0</v>
      </c>
      <c r="L42" s="50">
        <v>0</v>
      </c>
      <c r="M42" s="50">
        <v>31</v>
      </c>
      <c r="N42" s="50">
        <v>0</v>
      </c>
      <c r="O42" s="17">
        <f t="shared" si="0"/>
        <v>60</v>
      </c>
      <c r="P42" s="17">
        <f t="shared" si="1"/>
        <v>91</v>
      </c>
      <c r="R42"/>
      <c r="S42" s="19"/>
      <c r="T42" s="19"/>
    </row>
    <row r="43" spans="2:20" ht="23.1" customHeight="1" x14ac:dyDescent="0.25">
      <c r="B43" s="23" t="s">
        <v>70</v>
      </c>
      <c r="C43" s="50">
        <v>14</v>
      </c>
      <c r="D43" s="50">
        <v>6</v>
      </c>
      <c r="E43" s="50">
        <v>4</v>
      </c>
      <c r="F43" s="50">
        <v>11</v>
      </c>
      <c r="G43" s="50">
        <v>0</v>
      </c>
      <c r="H43" s="50">
        <v>0</v>
      </c>
      <c r="I43" s="50">
        <v>3</v>
      </c>
      <c r="J43" s="50">
        <v>1</v>
      </c>
      <c r="K43" s="50">
        <v>2</v>
      </c>
      <c r="L43" s="50">
        <v>0</v>
      </c>
      <c r="M43" s="50">
        <v>27</v>
      </c>
      <c r="N43" s="50">
        <v>0</v>
      </c>
      <c r="O43" s="17">
        <f t="shared" si="0"/>
        <v>41</v>
      </c>
      <c r="P43" s="17">
        <f t="shared" si="1"/>
        <v>68</v>
      </c>
      <c r="R43"/>
      <c r="S43" s="19"/>
      <c r="T43" s="19"/>
    </row>
    <row r="44" spans="2:20" ht="23.1" customHeight="1" x14ac:dyDescent="0.25">
      <c r="B44" s="25" t="s">
        <v>71</v>
      </c>
      <c r="C44" s="50">
        <v>11</v>
      </c>
      <c r="D44" s="50">
        <v>14</v>
      </c>
      <c r="E44" s="50">
        <v>0</v>
      </c>
      <c r="F44" s="50">
        <v>8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24</v>
      </c>
      <c r="N44" s="50">
        <v>0</v>
      </c>
      <c r="O44" s="17">
        <f t="shared" si="0"/>
        <v>34</v>
      </c>
      <c r="P44" s="17">
        <f t="shared" si="1"/>
        <v>58</v>
      </c>
      <c r="R44"/>
      <c r="S44" s="19"/>
      <c r="T44" s="19"/>
    </row>
    <row r="45" spans="2:20" ht="23.1" customHeight="1" x14ac:dyDescent="0.25">
      <c r="B45" s="23" t="s">
        <v>72</v>
      </c>
      <c r="C45" s="50">
        <v>6</v>
      </c>
      <c r="D45" s="50">
        <v>13</v>
      </c>
      <c r="E45" s="50">
        <v>0</v>
      </c>
      <c r="F45" s="50">
        <v>17</v>
      </c>
      <c r="G45" s="50">
        <v>0</v>
      </c>
      <c r="H45" s="50">
        <v>0</v>
      </c>
      <c r="I45" s="50">
        <v>3</v>
      </c>
      <c r="J45" s="50">
        <v>1</v>
      </c>
      <c r="K45" s="50">
        <v>0</v>
      </c>
      <c r="L45" s="50">
        <v>0</v>
      </c>
      <c r="M45" s="50">
        <v>23</v>
      </c>
      <c r="N45" s="50">
        <v>0</v>
      </c>
      <c r="O45" s="17">
        <f t="shared" si="0"/>
        <v>40</v>
      </c>
      <c r="P45" s="17">
        <f t="shared" si="1"/>
        <v>63</v>
      </c>
      <c r="R45"/>
      <c r="S45" s="19"/>
      <c r="T45" s="19"/>
    </row>
    <row r="46" spans="2:20" ht="23.1" customHeight="1" x14ac:dyDescent="0.25">
      <c r="B46" s="24" t="s">
        <v>73</v>
      </c>
      <c r="C46" s="50">
        <v>11</v>
      </c>
      <c r="D46" s="50">
        <v>23</v>
      </c>
      <c r="E46" s="50">
        <v>2</v>
      </c>
      <c r="F46" s="50">
        <v>13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24</v>
      </c>
      <c r="N46" s="50">
        <v>0</v>
      </c>
      <c r="O46" s="17">
        <f t="shared" si="0"/>
        <v>52</v>
      </c>
      <c r="P46" s="17">
        <f t="shared" si="1"/>
        <v>76</v>
      </c>
      <c r="R46" s="19"/>
      <c r="S46" s="19"/>
      <c r="T46"/>
    </row>
    <row r="47" spans="2:20" ht="23.1" customHeight="1" x14ac:dyDescent="0.25">
      <c r="B47" s="24" t="s">
        <v>74</v>
      </c>
      <c r="C47" s="50">
        <v>10</v>
      </c>
      <c r="D47" s="50">
        <v>13</v>
      </c>
      <c r="E47" s="50">
        <v>2</v>
      </c>
      <c r="F47" s="50">
        <v>14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18</v>
      </c>
      <c r="N47" s="50">
        <v>0</v>
      </c>
      <c r="O47" s="17">
        <f t="shared" si="0"/>
        <v>39</v>
      </c>
      <c r="P47" s="17">
        <f t="shared" si="1"/>
        <v>57</v>
      </c>
      <c r="R47" s="19"/>
      <c r="S47" s="19"/>
      <c r="T47"/>
    </row>
    <row r="48" spans="2:20" ht="23.1" customHeight="1" x14ac:dyDescent="0.25">
      <c r="B48" s="24" t="s">
        <v>75</v>
      </c>
      <c r="C48" s="50">
        <v>17</v>
      </c>
      <c r="D48" s="50">
        <v>19</v>
      </c>
      <c r="E48" s="50">
        <v>7</v>
      </c>
      <c r="F48" s="50">
        <v>18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37</v>
      </c>
      <c r="N48" s="50">
        <v>0</v>
      </c>
      <c r="O48" s="17">
        <f t="shared" si="0"/>
        <v>62</v>
      </c>
      <c r="P48" s="17">
        <f t="shared" si="1"/>
        <v>99</v>
      </c>
      <c r="R48" s="19"/>
      <c r="S48" s="19"/>
      <c r="T48"/>
    </row>
    <row r="49" spans="2:20" ht="23.1" customHeight="1" x14ac:dyDescent="0.25">
      <c r="B49" s="23" t="s">
        <v>76</v>
      </c>
      <c r="C49" s="50">
        <v>8</v>
      </c>
      <c r="D49" s="50">
        <v>16</v>
      </c>
      <c r="E49" s="50">
        <v>3</v>
      </c>
      <c r="F49" s="50">
        <v>12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31</v>
      </c>
      <c r="N49" s="50">
        <v>0</v>
      </c>
      <c r="O49" s="17">
        <f t="shared" si="0"/>
        <v>40</v>
      </c>
      <c r="P49" s="17">
        <f t="shared" si="1"/>
        <v>71</v>
      </c>
      <c r="R49" s="19"/>
      <c r="S49" s="19"/>
      <c r="T49"/>
    </row>
    <row r="50" spans="2:20" ht="23.1" customHeight="1" x14ac:dyDescent="0.25">
      <c r="B50" s="24" t="s">
        <v>77</v>
      </c>
      <c r="C50" s="50">
        <v>9</v>
      </c>
      <c r="D50" s="50">
        <v>9</v>
      </c>
      <c r="E50" s="50">
        <v>4</v>
      </c>
      <c r="F50" s="50">
        <v>9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15</v>
      </c>
      <c r="N50" s="50">
        <v>0</v>
      </c>
      <c r="O50" s="17">
        <f t="shared" si="0"/>
        <v>31</v>
      </c>
      <c r="P50" s="17">
        <f t="shared" si="1"/>
        <v>46</v>
      </c>
      <c r="R50" s="19"/>
      <c r="S50" s="19"/>
      <c r="T50"/>
    </row>
    <row r="51" spans="2:20" ht="23.1" customHeight="1" x14ac:dyDescent="0.25">
      <c r="B51" s="24" t="s">
        <v>78</v>
      </c>
      <c r="C51" s="50">
        <v>11</v>
      </c>
      <c r="D51" s="50">
        <v>10</v>
      </c>
      <c r="E51" s="50">
        <v>2</v>
      </c>
      <c r="F51" s="50">
        <v>5</v>
      </c>
      <c r="G51" s="50">
        <v>0</v>
      </c>
      <c r="H51" s="50">
        <v>0</v>
      </c>
      <c r="I51" s="50">
        <v>1</v>
      </c>
      <c r="J51" s="50">
        <v>0</v>
      </c>
      <c r="K51" s="50">
        <v>1</v>
      </c>
      <c r="L51" s="50">
        <v>0</v>
      </c>
      <c r="M51" s="50">
        <v>30</v>
      </c>
      <c r="N51" s="50">
        <v>0</v>
      </c>
      <c r="O51" s="17">
        <f t="shared" si="0"/>
        <v>30</v>
      </c>
      <c r="P51" s="17">
        <f t="shared" si="1"/>
        <v>60</v>
      </c>
      <c r="R51" s="19"/>
      <c r="S51" s="19"/>
      <c r="T51"/>
    </row>
    <row r="52" spans="2:20" ht="23.1" customHeight="1" x14ac:dyDescent="0.25">
      <c r="B52" s="24" t="s">
        <v>79</v>
      </c>
      <c r="C52" s="50">
        <v>9</v>
      </c>
      <c r="D52" s="50">
        <v>22</v>
      </c>
      <c r="E52" s="50">
        <v>1</v>
      </c>
      <c r="F52" s="50">
        <v>9</v>
      </c>
      <c r="G52" s="50">
        <v>1</v>
      </c>
      <c r="H52" s="50">
        <v>0</v>
      </c>
      <c r="I52" s="50">
        <v>2</v>
      </c>
      <c r="J52" s="50">
        <v>2</v>
      </c>
      <c r="K52" s="50">
        <v>0</v>
      </c>
      <c r="L52" s="50">
        <v>0</v>
      </c>
      <c r="M52" s="50">
        <v>22</v>
      </c>
      <c r="N52" s="50">
        <v>0</v>
      </c>
      <c r="O52" s="17">
        <f>SUM(C52:L52,N52)</f>
        <v>46</v>
      </c>
      <c r="P52" s="17">
        <f t="shared" si="1"/>
        <v>68</v>
      </c>
      <c r="R52" s="19"/>
      <c r="S52" s="19"/>
      <c r="T52"/>
    </row>
    <row r="53" spans="2:20" ht="23.1" customHeight="1" x14ac:dyDescent="0.25">
      <c r="B53" s="23" t="s">
        <v>80</v>
      </c>
      <c r="C53" s="50">
        <v>6</v>
      </c>
      <c r="D53" s="50">
        <v>13</v>
      </c>
      <c r="E53" s="50">
        <v>1</v>
      </c>
      <c r="F53" s="50">
        <v>9</v>
      </c>
      <c r="G53" s="50">
        <v>1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18</v>
      </c>
      <c r="N53" s="50">
        <v>0</v>
      </c>
      <c r="O53" s="17">
        <f t="shared" si="0"/>
        <v>31</v>
      </c>
      <c r="P53" s="17">
        <f>SUM(C53:N53)</f>
        <v>49</v>
      </c>
      <c r="R53" s="19"/>
      <c r="S53" s="19"/>
      <c r="T53"/>
    </row>
    <row r="54" spans="2:20" ht="23.1" customHeight="1" x14ac:dyDescent="0.25">
      <c r="B54" s="23" t="s">
        <v>81</v>
      </c>
      <c r="C54" s="50">
        <v>10</v>
      </c>
      <c r="D54" s="50">
        <v>13</v>
      </c>
      <c r="E54" s="50">
        <v>11</v>
      </c>
      <c r="F54" s="50">
        <v>27</v>
      </c>
      <c r="G54" s="50">
        <v>0</v>
      </c>
      <c r="H54" s="50">
        <v>0</v>
      </c>
      <c r="I54" s="50">
        <v>1</v>
      </c>
      <c r="J54" s="50">
        <v>2</v>
      </c>
      <c r="K54" s="50">
        <v>0</v>
      </c>
      <c r="L54" s="50">
        <v>0</v>
      </c>
      <c r="M54" s="50">
        <v>24</v>
      </c>
      <c r="N54" s="50">
        <v>0</v>
      </c>
      <c r="O54" s="17">
        <f t="shared" si="0"/>
        <v>64</v>
      </c>
      <c r="P54" s="17">
        <f t="shared" si="1"/>
        <v>88</v>
      </c>
      <c r="R54" s="19"/>
      <c r="S54" s="19"/>
      <c r="T54"/>
    </row>
    <row r="55" spans="2:20" ht="23.1" customHeight="1" x14ac:dyDescent="0.25">
      <c r="B55" s="23" t="s">
        <v>82</v>
      </c>
      <c r="C55" s="50">
        <v>6</v>
      </c>
      <c r="D55" s="50">
        <v>20</v>
      </c>
      <c r="E55" s="50">
        <v>8</v>
      </c>
      <c r="F55" s="50">
        <v>22</v>
      </c>
      <c r="G55" s="50">
        <v>1</v>
      </c>
      <c r="H55" s="50">
        <v>1</v>
      </c>
      <c r="I55" s="50">
        <v>3</v>
      </c>
      <c r="J55" s="50">
        <v>0</v>
      </c>
      <c r="K55" s="50">
        <v>0</v>
      </c>
      <c r="L55" s="50">
        <v>0</v>
      </c>
      <c r="M55" s="50">
        <v>33</v>
      </c>
      <c r="N55" s="50">
        <v>0</v>
      </c>
      <c r="O55" s="17">
        <f t="shared" si="0"/>
        <v>61</v>
      </c>
      <c r="P55" s="17">
        <f t="shared" si="1"/>
        <v>94</v>
      </c>
      <c r="R55" s="19"/>
      <c r="S55" s="19"/>
      <c r="T55"/>
    </row>
    <row r="56" spans="2:20" ht="23.1" customHeight="1" x14ac:dyDescent="0.25">
      <c r="B56" s="23" t="s">
        <v>83</v>
      </c>
      <c r="C56" s="50">
        <v>17</v>
      </c>
      <c r="D56" s="50">
        <v>7</v>
      </c>
      <c r="E56" s="50">
        <v>6</v>
      </c>
      <c r="F56" s="50">
        <v>11</v>
      </c>
      <c r="G56" s="50">
        <v>0</v>
      </c>
      <c r="H56" s="50">
        <v>0</v>
      </c>
      <c r="I56" s="50">
        <v>0</v>
      </c>
      <c r="J56" s="50">
        <v>0</v>
      </c>
      <c r="K56" s="50">
        <v>2</v>
      </c>
      <c r="L56" s="50">
        <v>0</v>
      </c>
      <c r="M56" s="50">
        <v>37</v>
      </c>
      <c r="N56" s="50">
        <v>0</v>
      </c>
      <c r="O56" s="17">
        <f t="shared" si="0"/>
        <v>43</v>
      </c>
      <c r="P56" s="17">
        <f t="shared" si="1"/>
        <v>80</v>
      </c>
      <c r="R56" s="19"/>
      <c r="S56" s="19"/>
      <c r="T56"/>
    </row>
    <row r="57" spans="2:20" ht="23.1" customHeight="1" x14ac:dyDescent="0.25">
      <c r="B57" s="23" t="s">
        <v>84</v>
      </c>
      <c r="C57" s="50">
        <v>11</v>
      </c>
      <c r="D57" s="50">
        <v>11</v>
      </c>
      <c r="E57" s="50">
        <v>10</v>
      </c>
      <c r="F57" s="50">
        <v>13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34</v>
      </c>
      <c r="N57" s="50">
        <v>0</v>
      </c>
      <c r="O57" s="17">
        <f t="shared" si="0"/>
        <v>47</v>
      </c>
      <c r="P57" s="17">
        <f t="shared" si="1"/>
        <v>81</v>
      </c>
      <c r="R57" s="19"/>
      <c r="S57" s="19"/>
      <c r="T57"/>
    </row>
    <row r="58" spans="2:20" ht="23.1" customHeight="1" x14ac:dyDescent="0.25">
      <c r="B58" s="59" t="s">
        <v>18</v>
      </c>
      <c r="C58" s="16">
        <f t="shared" ref="C58:P58" si="26">SUM(C10:C57)</f>
        <v>601</v>
      </c>
      <c r="D58" s="16">
        <f t="shared" si="26"/>
        <v>669</v>
      </c>
      <c r="E58" s="16">
        <f t="shared" si="26"/>
        <v>160</v>
      </c>
      <c r="F58" s="16">
        <f t="shared" si="26"/>
        <v>553</v>
      </c>
      <c r="G58" s="16">
        <f t="shared" si="26"/>
        <v>16</v>
      </c>
      <c r="H58" s="16">
        <f t="shared" si="26"/>
        <v>2</v>
      </c>
      <c r="I58" s="16">
        <f t="shared" si="26"/>
        <v>74</v>
      </c>
      <c r="J58" s="16">
        <f t="shared" si="26"/>
        <v>31</v>
      </c>
      <c r="K58" s="16">
        <f t="shared" si="26"/>
        <v>7</v>
      </c>
      <c r="L58" s="16">
        <f t="shared" si="26"/>
        <v>1</v>
      </c>
      <c r="M58" s="16">
        <f t="shared" si="26"/>
        <v>1178</v>
      </c>
      <c r="N58" s="16">
        <f t="shared" si="26"/>
        <v>0</v>
      </c>
      <c r="O58" s="17">
        <f t="shared" si="0"/>
        <v>2114</v>
      </c>
      <c r="P58" s="16">
        <f t="shared" si="26"/>
        <v>3292</v>
      </c>
      <c r="R58" s="19"/>
      <c r="S58" s="19"/>
      <c r="T58"/>
    </row>
    <row r="59" spans="2:20" ht="23.1" customHeight="1" x14ac:dyDescent="0.25">
      <c r="B59" s="59" t="s">
        <v>93</v>
      </c>
      <c r="C59" s="43">
        <f t="shared" ref="C59:N59" si="27">C58/$P$58</f>
        <v>0.18256379100850548</v>
      </c>
      <c r="D59" s="43">
        <f t="shared" si="27"/>
        <v>0.20321992709599027</v>
      </c>
      <c r="E59" s="43">
        <f t="shared" si="27"/>
        <v>4.8602673147023087E-2</v>
      </c>
      <c r="F59" s="43">
        <f t="shared" si="27"/>
        <v>0.16798298906439854</v>
      </c>
      <c r="G59" s="43">
        <f t="shared" si="27"/>
        <v>4.8602673147023082E-3</v>
      </c>
      <c r="H59" s="43">
        <f t="shared" si="27"/>
        <v>6.0753341433778852E-4</v>
      </c>
      <c r="I59" s="43">
        <f t="shared" si="27"/>
        <v>2.2478736330498177E-2</v>
      </c>
      <c r="J59" s="43">
        <f t="shared" si="27"/>
        <v>9.4167679222357231E-3</v>
      </c>
      <c r="K59" s="43">
        <f t="shared" si="27"/>
        <v>2.1263669501822599E-3</v>
      </c>
      <c r="L59" s="43">
        <f t="shared" si="27"/>
        <v>3.0376670716889426E-4</v>
      </c>
      <c r="M59" s="43">
        <f t="shared" si="27"/>
        <v>0.35783718104495749</v>
      </c>
      <c r="N59" s="43">
        <f t="shared" si="27"/>
        <v>0</v>
      </c>
      <c r="R59" s="19"/>
      <c r="S59" s="19"/>
      <c r="T59"/>
    </row>
    <row r="60" spans="2:20" ht="23.1" customHeight="1" x14ac:dyDescent="0.25">
      <c r="B60" s="60" t="s">
        <v>94</v>
      </c>
      <c r="C60" s="44">
        <f>C58/$O$58</f>
        <v>0.28429517502365187</v>
      </c>
      <c r="D60" s="44">
        <f t="shared" ref="D60:N60" si="28">D58/$O$58</f>
        <v>0.31646168401135288</v>
      </c>
      <c r="E60" s="44">
        <f t="shared" si="28"/>
        <v>7.5685903500473037E-2</v>
      </c>
      <c r="F60" s="44">
        <f t="shared" si="28"/>
        <v>0.26158940397350994</v>
      </c>
      <c r="G60" s="44">
        <f t="shared" si="28"/>
        <v>7.5685903500473037E-3</v>
      </c>
      <c r="H60" s="44">
        <f t="shared" si="28"/>
        <v>9.4607379375591296E-4</v>
      </c>
      <c r="I60" s="44">
        <f t="shared" si="28"/>
        <v>3.5004730368968777E-2</v>
      </c>
      <c r="J60" s="44">
        <f t="shared" si="28"/>
        <v>1.466414380321665E-2</v>
      </c>
      <c r="K60" s="44">
        <f t="shared" si="28"/>
        <v>3.3112582781456954E-3</v>
      </c>
      <c r="L60" s="44">
        <f t="shared" si="28"/>
        <v>4.7303689687795648E-4</v>
      </c>
      <c r="M60" s="44"/>
      <c r="N60" s="44">
        <f t="shared" si="28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1:32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1:32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1:32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1:32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1:32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1:32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1:32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1:32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1:32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1:32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topLeftCell="A40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'23.09.19 Gaba -Munyonyo'!C3:G3</f>
        <v>MCC-C2-STNO 52-Wavamuno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76" t="str">
        <f>'23.09.19 Gaba -Munyonyo'!G5:H5</f>
        <v>Wavamuno</v>
      </c>
      <c r="H5" s="77"/>
      <c r="I5" s="14"/>
      <c r="J5" s="2" t="s">
        <v>5</v>
      </c>
      <c r="K5" s="76" t="str">
        <f>'23.09.19 Gaba -Munyonyo'!K5:L5</f>
        <v>Andrew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'23.09.19 Gaba -Munyonyo'!D6:E6</f>
        <v>GABA</v>
      </c>
      <c r="E6" s="77"/>
      <c r="F6" s="2" t="s">
        <v>2</v>
      </c>
      <c r="G6" s="76" t="str">
        <f>'23.09.19 Gaba -Munyonyo'!G6:H6</f>
        <v>MUNYONYO</v>
      </c>
      <c r="H6" s="77"/>
      <c r="J6" s="2" t="s">
        <v>21</v>
      </c>
      <c r="K6" s="76" t="str">
        <f>'23.09.19 Gaba -Munyonyo'!K6:L6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29</v>
      </c>
      <c r="D10" s="50">
        <v>7</v>
      </c>
      <c r="E10" s="50">
        <v>7</v>
      </c>
      <c r="F10" s="50">
        <v>11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22</v>
      </c>
      <c r="N10" s="50">
        <v>0</v>
      </c>
      <c r="O10" s="15">
        <f t="shared" ref="O10:O57" si="0">SUM(C10:L10,N10)</f>
        <v>55</v>
      </c>
      <c r="P10" s="15">
        <f t="shared" ref="P10:P57" si="1">SUM(C10:N10)</f>
        <v>77</v>
      </c>
      <c r="R10" s="1" t="s">
        <v>6</v>
      </c>
      <c r="S10" s="17">
        <f t="shared" ref="S10:AF10" si="2">SUM(C10:C13)</f>
        <v>136</v>
      </c>
      <c r="T10" s="17">
        <f t="shared" si="2"/>
        <v>36</v>
      </c>
      <c r="U10" s="17">
        <f t="shared" si="2"/>
        <v>16</v>
      </c>
      <c r="V10" s="17">
        <f t="shared" si="2"/>
        <v>63</v>
      </c>
      <c r="W10" s="17">
        <f t="shared" si="2"/>
        <v>2</v>
      </c>
      <c r="X10" s="17">
        <f t="shared" si="2"/>
        <v>0</v>
      </c>
      <c r="Y10" s="17">
        <f t="shared" si="2"/>
        <v>7</v>
      </c>
      <c r="Z10" s="17">
        <f t="shared" si="2"/>
        <v>7</v>
      </c>
      <c r="AA10" s="17">
        <f t="shared" si="2"/>
        <v>0</v>
      </c>
      <c r="AB10" s="17">
        <f t="shared" si="2"/>
        <v>0</v>
      </c>
      <c r="AC10" s="17">
        <f t="shared" si="2"/>
        <v>136</v>
      </c>
      <c r="AD10" s="17">
        <f t="shared" si="2"/>
        <v>0</v>
      </c>
      <c r="AE10" s="31">
        <f t="shared" si="2"/>
        <v>267</v>
      </c>
      <c r="AF10" s="31">
        <f t="shared" si="2"/>
        <v>403</v>
      </c>
    </row>
    <row r="11" spans="2:32" s="6" customFormat="1" ht="23.1" customHeight="1" x14ac:dyDescent="0.25">
      <c r="B11" s="23" t="s">
        <v>38</v>
      </c>
      <c r="C11" s="50">
        <v>40</v>
      </c>
      <c r="D11" s="50">
        <v>12</v>
      </c>
      <c r="E11" s="50">
        <v>1</v>
      </c>
      <c r="F11" s="50">
        <v>15</v>
      </c>
      <c r="G11" s="50">
        <v>2</v>
      </c>
      <c r="H11" s="50">
        <v>0</v>
      </c>
      <c r="I11" s="50">
        <v>1</v>
      </c>
      <c r="J11" s="50">
        <v>2</v>
      </c>
      <c r="K11" s="50">
        <v>0</v>
      </c>
      <c r="L11" s="50">
        <v>0</v>
      </c>
      <c r="M11" s="50">
        <v>28</v>
      </c>
      <c r="N11" s="50">
        <v>0</v>
      </c>
      <c r="O11" s="15">
        <f t="shared" si="0"/>
        <v>73</v>
      </c>
      <c r="P11" s="15">
        <f t="shared" si="1"/>
        <v>101</v>
      </c>
      <c r="R11" s="1" t="s">
        <v>7</v>
      </c>
      <c r="S11" s="17">
        <f t="shared" ref="S11:AF11" si="3">SUM(C14:C17)</f>
        <v>99</v>
      </c>
      <c r="T11" s="17">
        <f t="shared" si="3"/>
        <v>34</v>
      </c>
      <c r="U11" s="17">
        <f t="shared" si="3"/>
        <v>21</v>
      </c>
      <c r="V11" s="17">
        <f t="shared" si="3"/>
        <v>62</v>
      </c>
      <c r="W11" s="17">
        <f t="shared" si="3"/>
        <v>3</v>
      </c>
      <c r="X11" s="17">
        <f t="shared" si="3"/>
        <v>0</v>
      </c>
      <c r="Y11" s="17">
        <f t="shared" si="3"/>
        <v>4</v>
      </c>
      <c r="Z11" s="17">
        <f t="shared" si="3"/>
        <v>9</v>
      </c>
      <c r="AA11" s="17">
        <f t="shared" si="3"/>
        <v>0</v>
      </c>
      <c r="AB11" s="17">
        <f t="shared" si="3"/>
        <v>0</v>
      </c>
      <c r="AC11" s="17">
        <f t="shared" si="3"/>
        <v>103</v>
      </c>
      <c r="AD11" s="17">
        <f t="shared" si="3"/>
        <v>0</v>
      </c>
      <c r="AE11" s="31">
        <f t="shared" si="3"/>
        <v>232</v>
      </c>
      <c r="AF11" s="31">
        <f t="shared" si="3"/>
        <v>335</v>
      </c>
    </row>
    <row r="12" spans="2:32" ht="23.1" customHeight="1" x14ac:dyDescent="0.25">
      <c r="B12" s="23" t="s">
        <v>39</v>
      </c>
      <c r="C12" s="50">
        <v>31</v>
      </c>
      <c r="D12" s="50">
        <v>6</v>
      </c>
      <c r="E12" s="50">
        <v>3</v>
      </c>
      <c r="F12" s="50">
        <v>14</v>
      </c>
      <c r="G12" s="50">
        <v>0</v>
      </c>
      <c r="H12" s="50">
        <v>0</v>
      </c>
      <c r="I12" s="50">
        <v>0</v>
      </c>
      <c r="J12" s="50">
        <v>2</v>
      </c>
      <c r="K12" s="50">
        <v>0</v>
      </c>
      <c r="L12" s="50">
        <v>0</v>
      </c>
      <c r="M12" s="50">
        <v>36</v>
      </c>
      <c r="N12" s="50">
        <v>0</v>
      </c>
      <c r="O12" s="15">
        <f t="shared" si="0"/>
        <v>56</v>
      </c>
      <c r="P12" s="15">
        <f t="shared" si="1"/>
        <v>92</v>
      </c>
      <c r="R12" s="1" t="s">
        <v>8</v>
      </c>
      <c r="S12" s="17">
        <f t="shared" ref="S12:AF12" si="4">SUM(C18:C21)</f>
        <v>101</v>
      </c>
      <c r="T12" s="17">
        <f t="shared" si="4"/>
        <v>29</v>
      </c>
      <c r="U12" s="17">
        <f t="shared" si="4"/>
        <v>21</v>
      </c>
      <c r="V12" s="17">
        <f t="shared" si="4"/>
        <v>43</v>
      </c>
      <c r="W12" s="17">
        <f t="shared" si="4"/>
        <v>2</v>
      </c>
      <c r="X12" s="17">
        <f t="shared" si="4"/>
        <v>1</v>
      </c>
      <c r="Y12" s="17">
        <f t="shared" si="4"/>
        <v>9</v>
      </c>
      <c r="Z12" s="17">
        <f t="shared" si="4"/>
        <v>8</v>
      </c>
      <c r="AA12" s="17">
        <f t="shared" si="4"/>
        <v>0</v>
      </c>
      <c r="AB12" s="17">
        <f t="shared" si="4"/>
        <v>0</v>
      </c>
      <c r="AC12" s="17">
        <f t="shared" si="4"/>
        <v>183</v>
      </c>
      <c r="AD12" s="17">
        <f t="shared" si="4"/>
        <v>0</v>
      </c>
      <c r="AE12" s="31">
        <f t="shared" si="4"/>
        <v>214</v>
      </c>
      <c r="AF12" s="31">
        <f t="shared" si="4"/>
        <v>397</v>
      </c>
    </row>
    <row r="13" spans="2:32" ht="23.1" customHeight="1" x14ac:dyDescent="0.25">
      <c r="B13" s="23" t="s">
        <v>40</v>
      </c>
      <c r="C13" s="50">
        <v>36</v>
      </c>
      <c r="D13" s="50">
        <v>11</v>
      </c>
      <c r="E13" s="50">
        <v>5</v>
      </c>
      <c r="F13" s="50">
        <v>23</v>
      </c>
      <c r="G13" s="50">
        <v>0</v>
      </c>
      <c r="H13" s="50">
        <v>0</v>
      </c>
      <c r="I13" s="50">
        <v>5</v>
      </c>
      <c r="J13" s="50">
        <v>3</v>
      </c>
      <c r="K13" s="50">
        <v>0</v>
      </c>
      <c r="L13" s="50">
        <v>0</v>
      </c>
      <c r="M13" s="50">
        <v>50</v>
      </c>
      <c r="N13" s="50">
        <v>0</v>
      </c>
      <c r="O13" s="15">
        <f t="shared" si="0"/>
        <v>83</v>
      </c>
      <c r="P13" s="15">
        <f t="shared" si="1"/>
        <v>133</v>
      </c>
      <c r="R13" s="1" t="s">
        <v>9</v>
      </c>
      <c r="S13" s="17">
        <f t="shared" ref="S13:AF13" si="5">SUM(C22:C25)</f>
        <v>102</v>
      </c>
      <c r="T13" s="17">
        <f t="shared" si="5"/>
        <v>28</v>
      </c>
      <c r="U13" s="17">
        <f t="shared" si="5"/>
        <v>22</v>
      </c>
      <c r="V13" s="17">
        <f t="shared" si="5"/>
        <v>40</v>
      </c>
      <c r="W13" s="17">
        <f t="shared" si="5"/>
        <v>7</v>
      </c>
      <c r="X13" s="17">
        <f t="shared" si="5"/>
        <v>0</v>
      </c>
      <c r="Y13" s="17">
        <f t="shared" si="5"/>
        <v>10</v>
      </c>
      <c r="Z13" s="17">
        <f t="shared" si="5"/>
        <v>7</v>
      </c>
      <c r="AA13" s="17">
        <f t="shared" si="5"/>
        <v>0</v>
      </c>
      <c r="AB13" s="17">
        <f t="shared" si="5"/>
        <v>1</v>
      </c>
      <c r="AC13" s="17">
        <f t="shared" si="5"/>
        <v>162</v>
      </c>
      <c r="AD13" s="17">
        <f t="shared" si="5"/>
        <v>0</v>
      </c>
      <c r="AE13" s="31">
        <f t="shared" si="5"/>
        <v>217</v>
      </c>
      <c r="AF13" s="31">
        <f t="shared" si="5"/>
        <v>379</v>
      </c>
    </row>
    <row r="14" spans="2:32" ht="23.1" customHeight="1" x14ac:dyDescent="0.25">
      <c r="B14" s="23" t="s">
        <v>41</v>
      </c>
      <c r="C14" s="50">
        <v>37</v>
      </c>
      <c r="D14" s="50">
        <v>9</v>
      </c>
      <c r="E14" s="50">
        <v>8</v>
      </c>
      <c r="F14" s="50">
        <v>15</v>
      </c>
      <c r="G14" s="50">
        <v>0</v>
      </c>
      <c r="H14" s="50">
        <v>0</v>
      </c>
      <c r="I14" s="50">
        <v>1</v>
      </c>
      <c r="J14" s="50">
        <v>2</v>
      </c>
      <c r="K14" s="50">
        <v>0</v>
      </c>
      <c r="L14" s="50">
        <v>0</v>
      </c>
      <c r="M14" s="50">
        <v>23</v>
      </c>
      <c r="N14" s="50">
        <v>0</v>
      </c>
      <c r="O14" s="15">
        <f t="shared" si="0"/>
        <v>72</v>
      </c>
      <c r="P14" s="15">
        <f t="shared" si="1"/>
        <v>95</v>
      </c>
      <c r="R14" s="1" t="s">
        <v>10</v>
      </c>
      <c r="S14" s="17">
        <f t="shared" ref="S14:AF14" si="6">SUM(C26:C29)</f>
        <v>120</v>
      </c>
      <c r="T14" s="17">
        <f t="shared" si="6"/>
        <v>29</v>
      </c>
      <c r="U14" s="17">
        <f t="shared" si="6"/>
        <v>15</v>
      </c>
      <c r="V14" s="17">
        <f t="shared" si="6"/>
        <v>38</v>
      </c>
      <c r="W14" s="17">
        <f t="shared" si="6"/>
        <v>1</v>
      </c>
      <c r="X14" s="17">
        <f t="shared" si="6"/>
        <v>0</v>
      </c>
      <c r="Y14" s="17">
        <f t="shared" si="6"/>
        <v>14</v>
      </c>
      <c r="Z14" s="17">
        <f t="shared" si="6"/>
        <v>6</v>
      </c>
      <c r="AA14" s="17">
        <f t="shared" si="6"/>
        <v>1</v>
      </c>
      <c r="AB14" s="17">
        <f t="shared" si="6"/>
        <v>0</v>
      </c>
      <c r="AC14" s="17">
        <f t="shared" si="6"/>
        <v>184</v>
      </c>
      <c r="AD14" s="17">
        <f t="shared" si="6"/>
        <v>0</v>
      </c>
      <c r="AE14" s="31">
        <f t="shared" si="6"/>
        <v>224</v>
      </c>
      <c r="AF14" s="31">
        <f t="shared" si="6"/>
        <v>408</v>
      </c>
    </row>
    <row r="15" spans="2:32" ht="23.1" customHeight="1" x14ac:dyDescent="0.25">
      <c r="B15" s="23" t="s">
        <v>42</v>
      </c>
      <c r="C15" s="50">
        <v>20</v>
      </c>
      <c r="D15" s="50">
        <v>8</v>
      </c>
      <c r="E15" s="50">
        <v>5</v>
      </c>
      <c r="F15" s="50">
        <v>17</v>
      </c>
      <c r="G15" s="50">
        <v>2</v>
      </c>
      <c r="H15" s="50">
        <v>0</v>
      </c>
      <c r="I15" s="50">
        <v>1</v>
      </c>
      <c r="J15" s="50">
        <v>3</v>
      </c>
      <c r="K15" s="50">
        <v>0</v>
      </c>
      <c r="L15" s="50">
        <v>0</v>
      </c>
      <c r="M15" s="50">
        <v>27</v>
      </c>
      <c r="N15" s="50">
        <v>0</v>
      </c>
      <c r="O15" s="15">
        <f t="shared" si="0"/>
        <v>56</v>
      </c>
      <c r="P15" s="15">
        <f t="shared" si="1"/>
        <v>83</v>
      </c>
      <c r="R15" s="1" t="s">
        <v>11</v>
      </c>
      <c r="S15" s="17">
        <f t="shared" ref="S15:AF15" si="7">SUM(C30:C33)</f>
        <v>129</v>
      </c>
      <c r="T15" s="17">
        <f t="shared" si="7"/>
        <v>35</v>
      </c>
      <c r="U15" s="17">
        <f t="shared" si="7"/>
        <v>21</v>
      </c>
      <c r="V15" s="17">
        <f t="shared" si="7"/>
        <v>44</v>
      </c>
      <c r="W15" s="17">
        <f t="shared" si="7"/>
        <v>1</v>
      </c>
      <c r="X15" s="17">
        <f t="shared" si="7"/>
        <v>0</v>
      </c>
      <c r="Y15" s="17">
        <f t="shared" si="7"/>
        <v>16</v>
      </c>
      <c r="Z15" s="17">
        <f t="shared" si="7"/>
        <v>11</v>
      </c>
      <c r="AA15" s="17">
        <f t="shared" si="7"/>
        <v>0</v>
      </c>
      <c r="AB15" s="17">
        <f t="shared" si="7"/>
        <v>0</v>
      </c>
      <c r="AC15" s="17">
        <f t="shared" si="7"/>
        <v>202</v>
      </c>
      <c r="AD15" s="17">
        <f t="shared" si="7"/>
        <v>0</v>
      </c>
      <c r="AE15" s="31">
        <f t="shared" si="7"/>
        <v>257</v>
      </c>
      <c r="AF15" s="31">
        <f t="shared" si="7"/>
        <v>459</v>
      </c>
    </row>
    <row r="16" spans="2:32" ht="23.1" customHeight="1" x14ac:dyDescent="0.25">
      <c r="B16" s="23" t="s">
        <v>43</v>
      </c>
      <c r="C16" s="50">
        <v>23</v>
      </c>
      <c r="D16" s="50">
        <v>8</v>
      </c>
      <c r="E16" s="50">
        <v>2</v>
      </c>
      <c r="F16" s="50">
        <v>13</v>
      </c>
      <c r="G16" s="50">
        <v>1</v>
      </c>
      <c r="H16" s="50">
        <v>0</v>
      </c>
      <c r="I16" s="50">
        <v>1</v>
      </c>
      <c r="J16" s="50">
        <v>4</v>
      </c>
      <c r="K16" s="50">
        <v>0</v>
      </c>
      <c r="L16" s="50">
        <v>0</v>
      </c>
      <c r="M16" s="50">
        <v>19</v>
      </c>
      <c r="N16" s="50">
        <v>0</v>
      </c>
      <c r="O16" s="15">
        <f t="shared" si="0"/>
        <v>52</v>
      </c>
      <c r="P16" s="15">
        <f t="shared" si="1"/>
        <v>71</v>
      </c>
      <c r="R16" s="1" t="s">
        <v>12</v>
      </c>
      <c r="S16" s="17">
        <f t="shared" ref="S16:AF16" si="8">SUM(C34:C37)</f>
        <v>143</v>
      </c>
      <c r="T16" s="17">
        <f t="shared" si="8"/>
        <v>38</v>
      </c>
      <c r="U16" s="17">
        <f t="shared" si="8"/>
        <v>16</v>
      </c>
      <c r="V16" s="17">
        <f t="shared" si="8"/>
        <v>40</v>
      </c>
      <c r="W16" s="17">
        <f t="shared" si="8"/>
        <v>0</v>
      </c>
      <c r="X16" s="17">
        <f t="shared" si="8"/>
        <v>0</v>
      </c>
      <c r="Y16" s="17">
        <f t="shared" si="8"/>
        <v>9</v>
      </c>
      <c r="Z16" s="17">
        <f t="shared" si="8"/>
        <v>12</v>
      </c>
      <c r="AA16" s="17">
        <f t="shared" si="8"/>
        <v>1</v>
      </c>
      <c r="AB16" s="17">
        <f t="shared" si="8"/>
        <v>0</v>
      </c>
      <c r="AC16" s="17">
        <f t="shared" si="8"/>
        <v>192</v>
      </c>
      <c r="AD16" s="17">
        <f t="shared" si="8"/>
        <v>0</v>
      </c>
      <c r="AE16" s="31">
        <f t="shared" si="8"/>
        <v>259</v>
      </c>
      <c r="AF16" s="31">
        <f t="shared" si="8"/>
        <v>451</v>
      </c>
    </row>
    <row r="17" spans="2:32" ht="23.1" customHeight="1" x14ac:dyDescent="0.25">
      <c r="B17" s="23" t="s">
        <v>44</v>
      </c>
      <c r="C17" s="50">
        <v>19</v>
      </c>
      <c r="D17" s="50">
        <v>9</v>
      </c>
      <c r="E17" s="50">
        <v>6</v>
      </c>
      <c r="F17" s="50">
        <v>17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34</v>
      </c>
      <c r="N17" s="50">
        <v>0</v>
      </c>
      <c r="O17" s="15">
        <f t="shared" si="0"/>
        <v>52</v>
      </c>
      <c r="P17" s="15">
        <f t="shared" si="1"/>
        <v>86</v>
      </c>
      <c r="R17" s="1" t="s">
        <v>13</v>
      </c>
      <c r="S17" s="17">
        <f t="shared" ref="S17:AF17" si="9">SUM(C38:C41)</f>
        <v>146</v>
      </c>
      <c r="T17" s="17">
        <f t="shared" si="9"/>
        <v>42</v>
      </c>
      <c r="U17" s="17">
        <f t="shared" si="9"/>
        <v>20</v>
      </c>
      <c r="V17" s="17">
        <f t="shared" si="9"/>
        <v>30</v>
      </c>
      <c r="W17" s="17">
        <f t="shared" si="9"/>
        <v>1</v>
      </c>
      <c r="X17" s="17">
        <f t="shared" si="9"/>
        <v>0</v>
      </c>
      <c r="Y17" s="17">
        <f t="shared" si="9"/>
        <v>7</v>
      </c>
      <c r="Z17" s="17">
        <f t="shared" si="9"/>
        <v>11</v>
      </c>
      <c r="AA17" s="17">
        <f t="shared" si="9"/>
        <v>0</v>
      </c>
      <c r="AB17" s="17">
        <f t="shared" si="9"/>
        <v>1</v>
      </c>
      <c r="AC17" s="17">
        <f t="shared" si="9"/>
        <v>193</v>
      </c>
      <c r="AD17" s="17">
        <f t="shared" si="9"/>
        <v>0</v>
      </c>
      <c r="AE17" s="31">
        <f t="shared" si="9"/>
        <v>258</v>
      </c>
      <c r="AF17" s="31">
        <f t="shared" si="9"/>
        <v>451</v>
      </c>
    </row>
    <row r="18" spans="2:32" ht="23.1" customHeight="1" x14ac:dyDescent="0.25">
      <c r="B18" s="23" t="s">
        <v>45</v>
      </c>
      <c r="C18" s="50">
        <v>22</v>
      </c>
      <c r="D18" s="50">
        <v>8</v>
      </c>
      <c r="E18" s="50">
        <v>9</v>
      </c>
      <c r="F18" s="50">
        <v>9</v>
      </c>
      <c r="G18" s="50">
        <v>1</v>
      </c>
      <c r="H18" s="50">
        <v>0</v>
      </c>
      <c r="I18" s="50">
        <v>2</v>
      </c>
      <c r="J18" s="50">
        <v>5</v>
      </c>
      <c r="K18" s="50">
        <v>0</v>
      </c>
      <c r="L18" s="50">
        <v>0</v>
      </c>
      <c r="M18" s="50">
        <v>45</v>
      </c>
      <c r="N18" s="50">
        <v>0</v>
      </c>
      <c r="O18" s="15">
        <f t="shared" si="0"/>
        <v>56</v>
      </c>
      <c r="P18" s="15">
        <f t="shared" si="1"/>
        <v>101</v>
      </c>
      <c r="R18" s="1" t="s">
        <v>14</v>
      </c>
      <c r="S18" s="17">
        <f t="shared" ref="S18:AF18" si="10">SUM(C42:C45)</f>
        <v>183</v>
      </c>
      <c r="T18" s="17">
        <f t="shared" si="10"/>
        <v>46</v>
      </c>
      <c r="U18" s="17">
        <f t="shared" si="10"/>
        <v>16</v>
      </c>
      <c r="V18" s="17">
        <f t="shared" si="10"/>
        <v>39</v>
      </c>
      <c r="W18" s="17">
        <f t="shared" si="10"/>
        <v>1</v>
      </c>
      <c r="X18" s="17">
        <f t="shared" si="10"/>
        <v>0</v>
      </c>
      <c r="Y18" s="17">
        <f t="shared" si="10"/>
        <v>11</v>
      </c>
      <c r="Z18" s="17">
        <f t="shared" si="10"/>
        <v>9</v>
      </c>
      <c r="AA18" s="17">
        <f t="shared" si="10"/>
        <v>0</v>
      </c>
      <c r="AB18" s="17">
        <f t="shared" si="10"/>
        <v>0</v>
      </c>
      <c r="AC18" s="17">
        <f t="shared" si="10"/>
        <v>187</v>
      </c>
      <c r="AD18" s="17">
        <f t="shared" si="10"/>
        <v>0</v>
      </c>
      <c r="AE18" s="31">
        <f t="shared" si="10"/>
        <v>305</v>
      </c>
      <c r="AF18" s="31">
        <f t="shared" si="10"/>
        <v>492</v>
      </c>
    </row>
    <row r="19" spans="2:32" ht="23.1" customHeight="1" x14ac:dyDescent="0.25">
      <c r="B19" s="23" t="s">
        <v>46</v>
      </c>
      <c r="C19" s="50">
        <v>27</v>
      </c>
      <c r="D19" s="50">
        <v>6</v>
      </c>
      <c r="E19" s="50">
        <v>6</v>
      </c>
      <c r="F19" s="50">
        <v>21</v>
      </c>
      <c r="G19" s="50">
        <v>0</v>
      </c>
      <c r="H19" s="50">
        <v>0</v>
      </c>
      <c r="I19" s="50">
        <v>4</v>
      </c>
      <c r="J19" s="50">
        <v>2</v>
      </c>
      <c r="K19" s="50">
        <v>0</v>
      </c>
      <c r="L19" s="50">
        <v>0</v>
      </c>
      <c r="M19" s="50">
        <v>47</v>
      </c>
      <c r="N19" s="50">
        <v>0</v>
      </c>
      <c r="O19" s="15">
        <f t="shared" si="0"/>
        <v>66</v>
      </c>
      <c r="P19" s="15">
        <f t="shared" si="1"/>
        <v>113</v>
      </c>
      <c r="R19" s="1" t="s">
        <v>15</v>
      </c>
      <c r="S19" s="17">
        <f t="shared" ref="S19:AF19" si="11">SUM(C46:C49)</f>
        <v>188</v>
      </c>
      <c r="T19" s="17">
        <f t="shared" si="11"/>
        <v>55</v>
      </c>
      <c r="U19" s="17">
        <f t="shared" si="11"/>
        <v>21</v>
      </c>
      <c r="V19" s="17">
        <f t="shared" si="11"/>
        <v>54</v>
      </c>
      <c r="W19" s="17">
        <f t="shared" si="11"/>
        <v>2</v>
      </c>
      <c r="X19" s="17">
        <f t="shared" si="11"/>
        <v>0</v>
      </c>
      <c r="Y19" s="17">
        <f t="shared" si="11"/>
        <v>7</v>
      </c>
      <c r="Z19" s="17">
        <f t="shared" si="11"/>
        <v>6</v>
      </c>
      <c r="AA19" s="17">
        <f t="shared" si="11"/>
        <v>1</v>
      </c>
      <c r="AB19" s="17">
        <f t="shared" si="11"/>
        <v>0</v>
      </c>
      <c r="AC19" s="17">
        <f t="shared" si="11"/>
        <v>222</v>
      </c>
      <c r="AD19" s="17">
        <f t="shared" si="11"/>
        <v>0</v>
      </c>
      <c r="AE19" s="31">
        <f t="shared" si="11"/>
        <v>334</v>
      </c>
      <c r="AF19" s="31">
        <f t="shared" si="11"/>
        <v>556</v>
      </c>
    </row>
    <row r="20" spans="2:32" ht="23.1" customHeight="1" x14ac:dyDescent="0.25">
      <c r="B20" s="23" t="s">
        <v>47</v>
      </c>
      <c r="C20" s="50">
        <v>34</v>
      </c>
      <c r="D20" s="50">
        <v>11</v>
      </c>
      <c r="E20" s="50">
        <v>2</v>
      </c>
      <c r="F20" s="50">
        <v>6</v>
      </c>
      <c r="G20" s="50">
        <v>1</v>
      </c>
      <c r="H20" s="50">
        <v>1</v>
      </c>
      <c r="I20" s="50">
        <v>2</v>
      </c>
      <c r="J20" s="50">
        <v>0</v>
      </c>
      <c r="K20" s="50">
        <v>0</v>
      </c>
      <c r="L20" s="50">
        <v>0</v>
      </c>
      <c r="M20" s="50">
        <v>52</v>
      </c>
      <c r="N20" s="50">
        <v>0</v>
      </c>
      <c r="O20" s="15">
        <f t="shared" si="0"/>
        <v>57</v>
      </c>
      <c r="P20" s="15">
        <f t="shared" si="1"/>
        <v>109</v>
      </c>
      <c r="R20" s="1" t="s">
        <v>16</v>
      </c>
      <c r="S20" s="17">
        <f t="shared" ref="S20:AF20" si="12">SUM(C50:C53)</f>
        <v>226</v>
      </c>
      <c r="T20" s="17">
        <f t="shared" si="12"/>
        <v>66</v>
      </c>
      <c r="U20" s="17">
        <f t="shared" si="12"/>
        <v>11</v>
      </c>
      <c r="V20" s="17">
        <f t="shared" si="12"/>
        <v>65</v>
      </c>
      <c r="W20" s="17">
        <f t="shared" si="12"/>
        <v>1</v>
      </c>
      <c r="X20" s="17">
        <f t="shared" si="12"/>
        <v>0</v>
      </c>
      <c r="Y20" s="17">
        <f t="shared" si="12"/>
        <v>12</v>
      </c>
      <c r="Z20" s="17">
        <f t="shared" si="12"/>
        <v>10</v>
      </c>
      <c r="AA20" s="17">
        <f t="shared" si="12"/>
        <v>1</v>
      </c>
      <c r="AB20" s="17">
        <f t="shared" si="12"/>
        <v>0</v>
      </c>
      <c r="AC20" s="17">
        <f t="shared" si="12"/>
        <v>262</v>
      </c>
      <c r="AD20" s="17">
        <f t="shared" si="12"/>
        <v>0</v>
      </c>
      <c r="AE20" s="31">
        <f t="shared" si="12"/>
        <v>392</v>
      </c>
      <c r="AF20" s="31">
        <f t="shared" si="12"/>
        <v>654</v>
      </c>
    </row>
    <row r="21" spans="2:32" ht="23.1" customHeight="1" x14ac:dyDescent="0.25">
      <c r="B21" s="23" t="s">
        <v>48</v>
      </c>
      <c r="C21" s="50">
        <v>18</v>
      </c>
      <c r="D21" s="50">
        <v>4</v>
      </c>
      <c r="E21" s="50">
        <v>4</v>
      </c>
      <c r="F21" s="50">
        <v>7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39</v>
      </c>
      <c r="N21" s="50">
        <v>0</v>
      </c>
      <c r="O21" s="15">
        <f t="shared" si="0"/>
        <v>35</v>
      </c>
      <c r="P21" s="15">
        <f t="shared" si="1"/>
        <v>74</v>
      </c>
      <c r="R21" s="36" t="s">
        <v>20</v>
      </c>
      <c r="S21" s="34">
        <f t="shared" ref="S21:AF21" si="13">SUM(C54:C57)</f>
        <v>204</v>
      </c>
      <c r="T21" s="17">
        <f t="shared" si="13"/>
        <v>60</v>
      </c>
      <c r="U21" s="17">
        <f t="shared" si="13"/>
        <v>24</v>
      </c>
      <c r="V21" s="17">
        <f t="shared" si="13"/>
        <v>38</v>
      </c>
      <c r="W21" s="17">
        <f t="shared" si="13"/>
        <v>3</v>
      </c>
      <c r="X21" s="17">
        <f t="shared" si="13"/>
        <v>0</v>
      </c>
      <c r="Y21" s="17">
        <f t="shared" si="13"/>
        <v>10</v>
      </c>
      <c r="Z21" s="17">
        <f t="shared" si="13"/>
        <v>9</v>
      </c>
      <c r="AA21" s="17">
        <f t="shared" si="13"/>
        <v>1</v>
      </c>
      <c r="AB21" s="17">
        <f t="shared" si="13"/>
        <v>0</v>
      </c>
      <c r="AC21" s="17">
        <f t="shared" si="13"/>
        <v>249</v>
      </c>
      <c r="AD21" s="17">
        <f t="shared" si="13"/>
        <v>0</v>
      </c>
      <c r="AE21" s="31">
        <f t="shared" si="13"/>
        <v>349</v>
      </c>
      <c r="AF21" s="31">
        <f t="shared" si="13"/>
        <v>598</v>
      </c>
    </row>
    <row r="22" spans="2:32" ht="23.1" customHeight="1" x14ac:dyDescent="0.25">
      <c r="B22" s="23" t="s">
        <v>49</v>
      </c>
      <c r="C22" s="50">
        <v>26</v>
      </c>
      <c r="D22" s="50">
        <v>8</v>
      </c>
      <c r="E22" s="50">
        <v>11</v>
      </c>
      <c r="F22" s="50">
        <v>13</v>
      </c>
      <c r="G22" s="50">
        <v>3</v>
      </c>
      <c r="H22" s="50">
        <v>0</v>
      </c>
      <c r="I22" s="50">
        <v>1</v>
      </c>
      <c r="J22" s="50">
        <v>2</v>
      </c>
      <c r="K22" s="50">
        <v>0</v>
      </c>
      <c r="L22" s="50">
        <v>1</v>
      </c>
      <c r="M22" s="50">
        <v>31</v>
      </c>
      <c r="N22" s="50">
        <v>0</v>
      </c>
      <c r="O22" s="15">
        <f t="shared" si="0"/>
        <v>65</v>
      </c>
      <c r="P22" s="15">
        <f t="shared" si="1"/>
        <v>96</v>
      </c>
      <c r="R22" s="38" t="s">
        <v>90</v>
      </c>
      <c r="S22" s="39">
        <f>MAX(S10:S12)</f>
        <v>136</v>
      </c>
      <c r="T22" s="39">
        <f t="shared" ref="T22:AF22" si="14">MAX(T10:T12)</f>
        <v>36</v>
      </c>
      <c r="U22" s="39">
        <f t="shared" si="14"/>
        <v>21</v>
      </c>
      <c r="V22" s="39">
        <f t="shared" si="14"/>
        <v>63</v>
      </c>
      <c r="W22" s="39">
        <f t="shared" si="14"/>
        <v>3</v>
      </c>
      <c r="X22" s="39">
        <f t="shared" si="14"/>
        <v>1</v>
      </c>
      <c r="Y22" s="39">
        <f t="shared" si="14"/>
        <v>9</v>
      </c>
      <c r="Z22" s="39">
        <f t="shared" si="14"/>
        <v>9</v>
      </c>
      <c r="AA22" s="39">
        <f t="shared" si="14"/>
        <v>0</v>
      </c>
      <c r="AB22" s="39">
        <f t="shared" si="14"/>
        <v>0</v>
      </c>
      <c r="AC22" s="39">
        <f t="shared" si="14"/>
        <v>183</v>
      </c>
      <c r="AD22" s="39">
        <f t="shared" si="14"/>
        <v>0</v>
      </c>
      <c r="AE22" s="40">
        <f t="shared" si="14"/>
        <v>267</v>
      </c>
      <c r="AF22" s="40">
        <f t="shared" si="14"/>
        <v>403</v>
      </c>
    </row>
    <row r="23" spans="2:32" ht="23.1" customHeight="1" x14ac:dyDescent="0.25">
      <c r="B23" s="23" t="s">
        <v>50</v>
      </c>
      <c r="C23" s="50">
        <v>23</v>
      </c>
      <c r="D23" s="50">
        <v>7</v>
      </c>
      <c r="E23" s="50">
        <v>4</v>
      </c>
      <c r="F23" s="50">
        <v>8</v>
      </c>
      <c r="G23" s="50">
        <v>1</v>
      </c>
      <c r="H23" s="50">
        <v>0</v>
      </c>
      <c r="I23" s="50">
        <v>4</v>
      </c>
      <c r="J23" s="50">
        <v>3</v>
      </c>
      <c r="K23" s="50">
        <v>0</v>
      </c>
      <c r="L23" s="50">
        <v>0</v>
      </c>
      <c r="M23" s="50">
        <v>40</v>
      </c>
      <c r="N23" s="50">
        <v>0</v>
      </c>
      <c r="O23" s="15">
        <f t="shared" si="0"/>
        <v>50</v>
      </c>
      <c r="P23" s="15">
        <f t="shared" si="1"/>
        <v>90</v>
      </c>
      <c r="R23" s="38" t="s">
        <v>91</v>
      </c>
      <c r="S23" s="39">
        <f>MAX(S13:S18)</f>
        <v>183</v>
      </c>
      <c r="T23" s="39">
        <f t="shared" ref="T23:AF23" si="15">MAX(T13:T18)</f>
        <v>46</v>
      </c>
      <c r="U23" s="39">
        <f t="shared" si="15"/>
        <v>22</v>
      </c>
      <c r="V23" s="39">
        <f t="shared" si="15"/>
        <v>44</v>
      </c>
      <c r="W23" s="39">
        <f t="shared" si="15"/>
        <v>7</v>
      </c>
      <c r="X23" s="39">
        <f t="shared" si="15"/>
        <v>0</v>
      </c>
      <c r="Y23" s="39">
        <f t="shared" si="15"/>
        <v>16</v>
      </c>
      <c r="Z23" s="39">
        <f t="shared" si="15"/>
        <v>12</v>
      </c>
      <c r="AA23" s="39">
        <f t="shared" si="15"/>
        <v>1</v>
      </c>
      <c r="AB23" s="39">
        <f t="shared" si="15"/>
        <v>1</v>
      </c>
      <c r="AC23" s="39">
        <f t="shared" si="15"/>
        <v>202</v>
      </c>
      <c r="AD23" s="39">
        <f t="shared" si="15"/>
        <v>0</v>
      </c>
      <c r="AE23" s="40">
        <f t="shared" si="15"/>
        <v>305</v>
      </c>
      <c r="AF23" s="40">
        <f t="shared" si="15"/>
        <v>492</v>
      </c>
    </row>
    <row r="24" spans="2:32" ht="23.1" customHeight="1" x14ac:dyDescent="0.25">
      <c r="B24" s="23" t="s">
        <v>51</v>
      </c>
      <c r="C24" s="50">
        <v>28</v>
      </c>
      <c r="D24" s="50">
        <v>5</v>
      </c>
      <c r="E24" s="50">
        <v>1</v>
      </c>
      <c r="F24" s="50">
        <v>9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39</v>
      </c>
      <c r="N24" s="50">
        <v>0</v>
      </c>
      <c r="O24" s="15">
        <f t="shared" si="0"/>
        <v>46</v>
      </c>
      <c r="P24" s="15">
        <f t="shared" si="1"/>
        <v>85</v>
      </c>
      <c r="R24" s="38" t="s">
        <v>92</v>
      </c>
      <c r="S24" s="39">
        <f>MAX(S19:S21)</f>
        <v>226</v>
      </c>
      <c r="T24" s="39">
        <f t="shared" ref="T24:AF24" si="16">MAX(T19:T21)</f>
        <v>66</v>
      </c>
      <c r="U24" s="39">
        <f t="shared" si="16"/>
        <v>24</v>
      </c>
      <c r="V24" s="39">
        <f t="shared" si="16"/>
        <v>65</v>
      </c>
      <c r="W24" s="39">
        <f t="shared" si="16"/>
        <v>3</v>
      </c>
      <c r="X24" s="39">
        <f t="shared" si="16"/>
        <v>0</v>
      </c>
      <c r="Y24" s="39">
        <f t="shared" si="16"/>
        <v>12</v>
      </c>
      <c r="Z24" s="39">
        <f t="shared" si="16"/>
        <v>10</v>
      </c>
      <c r="AA24" s="39">
        <f t="shared" si="16"/>
        <v>1</v>
      </c>
      <c r="AB24" s="39">
        <f t="shared" si="16"/>
        <v>0</v>
      </c>
      <c r="AC24" s="39">
        <f t="shared" si="16"/>
        <v>262</v>
      </c>
      <c r="AD24" s="39">
        <f t="shared" si="16"/>
        <v>0</v>
      </c>
      <c r="AE24" s="40">
        <f t="shared" si="16"/>
        <v>392</v>
      </c>
      <c r="AF24" s="40">
        <f t="shared" si="16"/>
        <v>654</v>
      </c>
    </row>
    <row r="25" spans="2:32" ht="23.1" customHeight="1" x14ac:dyDescent="0.25">
      <c r="B25" s="23" t="s">
        <v>52</v>
      </c>
      <c r="C25" s="50">
        <v>25</v>
      </c>
      <c r="D25" s="50">
        <v>8</v>
      </c>
      <c r="E25" s="50">
        <v>6</v>
      </c>
      <c r="F25" s="50">
        <v>10</v>
      </c>
      <c r="G25" s="50">
        <v>3</v>
      </c>
      <c r="H25" s="50">
        <v>0</v>
      </c>
      <c r="I25" s="50">
        <v>2</v>
      </c>
      <c r="J25" s="50">
        <v>2</v>
      </c>
      <c r="K25" s="50">
        <v>0</v>
      </c>
      <c r="L25" s="50">
        <v>0</v>
      </c>
      <c r="M25" s="50">
        <v>52</v>
      </c>
      <c r="N25" s="50">
        <v>0</v>
      </c>
      <c r="O25" s="15">
        <f t="shared" si="0"/>
        <v>56</v>
      </c>
      <c r="P25" s="15">
        <f t="shared" si="1"/>
        <v>108</v>
      </c>
      <c r="R25" s="37" t="s">
        <v>85</v>
      </c>
      <c r="S25" s="35">
        <f t="shared" ref="S25:AF25" si="17">SUM(S10:S12)</f>
        <v>336</v>
      </c>
      <c r="T25" s="16">
        <f t="shared" si="17"/>
        <v>99</v>
      </c>
      <c r="U25" s="16">
        <f t="shared" si="17"/>
        <v>58</v>
      </c>
      <c r="V25" s="16">
        <f t="shared" si="17"/>
        <v>168</v>
      </c>
      <c r="W25" s="16">
        <f t="shared" si="17"/>
        <v>7</v>
      </c>
      <c r="X25" s="16">
        <f t="shared" si="17"/>
        <v>1</v>
      </c>
      <c r="Y25" s="16">
        <f t="shared" si="17"/>
        <v>20</v>
      </c>
      <c r="Z25" s="16">
        <f t="shared" si="17"/>
        <v>24</v>
      </c>
      <c r="AA25" s="16">
        <f t="shared" si="17"/>
        <v>0</v>
      </c>
      <c r="AB25" s="16">
        <f t="shared" si="17"/>
        <v>0</v>
      </c>
      <c r="AC25" s="16">
        <f t="shared" si="17"/>
        <v>422</v>
      </c>
      <c r="AD25" s="16">
        <f t="shared" si="17"/>
        <v>0</v>
      </c>
      <c r="AE25" s="32">
        <f t="shared" si="17"/>
        <v>713</v>
      </c>
      <c r="AF25" s="32">
        <f t="shared" si="17"/>
        <v>1135</v>
      </c>
    </row>
    <row r="26" spans="2:32" ht="23.1" customHeight="1" x14ac:dyDescent="0.25">
      <c r="B26" s="23" t="s">
        <v>53</v>
      </c>
      <c r="C26" s="50">
        <v>30</v>
      </c>
      <c r="D26" s="50">
        <v>5</v>
      </c>
      <c r="E26" s="50">
        <v>3</v>
      </c>
      <c r="F26" s="50">
        <v>6</v>
      </c>
      <c r="G26" s="50">
        <v>0</v>
      </c>
      <c r="H26" s="50">
        <v>0</v>
      </c>
      <c r="I26" s="50">
        <v>5</v>
      </c>
      <c r="J26" s="50">
        <v>4</v>
      </c>
      <c r="K26" s="50">
        <v>0</v>
      </c>
      <c r="L26" s="50">
        <v>0</v>
      </c>
      <c r="M26" s="50">
        <v>41</v>
      </c>
      <c r="N26" s="50">
        <v>0</v>
      </c>
      <c r="O26" s="15">
        <f t="shared" si="0"/>
        <v>53</v>
      </c>
      <c r="P26" s="15">
        <f t="shared" si="1"/>
        <v>94</v>
      </c>
      <c r="R26" s="28" t="s">
        <v>86</v>
      </c>
      <c r="S26" s="16">
        <f t="shared" ref="S26:AF26" si="18">SUM(S13:S18)</f>
        <v>823</v>
      </c>
      <c r="T26" s="16">
        <f t="shared" si="18"/>
        <v>218</v>
      </c>
      <c r="U26" s="16">
        <f t="shared" si="18"/>
        <v>110</v>
      </c>
      <c r="V26" s="16">
        <f t="shared" si="18"/>
        <v>231</v>
      </c>
      <c r="W26" s="16">
        <f t="shared" si="18"/>
        <v>11</v>
      </c>
      <c r="X26" s="16">
        <f t="shared" si="18"/>
        <v>0</v>
      </c>
      <c r="Y26" s="16">
        <f t="shared" si="18"/>
        <v>67</v>
      </c>
      <c r="Z26" s="16">
        <f t="shared" si="18"/>
        <v>56</v>
      </c>
      <c r="AA26" s="16">
        <f t="shared" si="18"/>
        <v>2</v>
      </c>
      <c r="AB26" s="16">
        <f t="shared" si="18"/>
        <v>2</v>
      </c>
      <c r="AC26" s="16">
        <f t="shared" si="18"/>
        <v>1120</v>
      </c>
      <c r="AD26" s="16">
        <f t="shared" si="18"/>
        <v>0</v>
      </c>
      <c r="AE26" s="32">
        <f t="shared" si="18"/>
        <v>1520</v>
      </c>
      <c r="AF26" s="32">
        <f t="shared" si="18"/>
        <v>2640</v>
      </c>
    </row>
    <row r="27" spans="2:32" ht="23.1" customHeight="1" x14ac:dyDescent="0.25">
      <c r="B27" s="23" t="s">
        <v>54</v>
      </c>
      <c r="C27" s="50">
        <v>31</v>
      </c>
      <c r="D27" s="50">
        <v>8</v>
      </c>
      <c r="E27" s="50">
        <v>2</v>
      </c>
      <c r="F27" s="50">
        <v>7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58</v>
      </c>
      <c r="N27" s="50">
        <v>0</v>
      </c>
      <c r="O27" s="15">
        <f t="shared" si="0"/>
        <v>50</v>
      </c>
      <c r="P27" s="15">
        <f t="shared" si="1"/>
        <v>108</v>
      </c>
      <c r="R27" s="29" t="s">
        <v>87</v>
      </c>
      <c r="S27" s="16">
        <f t="shared" ref="S27:AF27" si="19">SUM(S19:S21)</f>
        <v>618</v>
      </c>
      <c r="T27" s="16">
        <f t="shared" si="19"/>
        <v>181</v>
      </c>
      <c r="U27" s="16">
        <f t="shared" si="19"/>
        <v>56</v>
      </c>
      <c r="V27" s="16">
        <f t="shared" si="19"/>
        <v>157</v>
      </c>
      <c r="W27" s="16">
        <f t="shared" si="19"/>
        <v>6</v>
      </c>
      <c r="X27" s="16">
        <f t="shared" si="19"/>
        <v>0</v>
      </c>
      <c r="Y27" s="16">
        <f t="shared" si="19"/>
        <v>29</v>
      </c>
      <c r="Z27" s="16">
        <f t="shared" si="19"/>
        <v>25</v>
      </c>
      <c r="AA27" s="16">
        <f t="shared" si="19"/>
        <v>3</v>
      </c>
      <c r="AB27" s="16">
        <f t="shared" si="19"/>
        <v>0</v>
      </c>
      <c r="AC27" s="16">
        <f t="shared" si="19"/>
        <v>733</v>
      </c>
      <c r="AD27" s="16">
        <f t="shared" si="19"/>
        <v>0</v>
      </c>
      <c r="AE27" s="32">
        <f t="shared" si="19"/>
        <v>1075</v>
      </c>
      <c r="AF27" s="32">
        <f t="shared" si="19"/>
        <v>1808</v>
      </c>
    </row>
    <row r="28" spans="2:32" ht="23.1" customHeight="1" x14ac:dyDescent="0.25">
      <c r="B28" s="23" t="s">
        <v>55</v>
      </c>
      <c r="C28" s="50">
        <v>32</v>
      </c>
      <c r="D28" s="50">
        <v>11</v>
      </c>
      <c r="E28" s="50">
        <v>8</v>
      </c>
      <c r="F28" s="50">
        <v>12</v>
      </c>
      <c r="G28" s="50">
        <v>0</v>
      </c>
      <c r="H28" s="50">
        <v>0</v>
      </c>
      <c r="I28" s="50">
        <v>3</v>
      </c>
      <c r="J28" s="50">
        <v>1</v>
      </c>
      <c r="K28" s="50">
        <v>1</v>
      </c>
      <c r="L28" s="50">
        <v>0</v>
      </c>
      <c r="M28" s="50">
        <v>40</v>
      </c>
      <c r="N28" s="50">
        <v>0</v>
      </c>
      <c r="O28" s="15">
        <f t="shared" si="0"/>
        <v>68</v>
      </c>
      <c r="P28" s="15">
        <f t="shared" si="1"/>
        <v>108</v>
      </c>
      <c r="R28" s="5" t="s">
        <v>17</v>
      </c>
      <c r="S28" s="16">
        <f t="shared" ref="S28:AF28" si="20">SUM(S10:S21)</f>
        <v>1777</v>
      </c>
      <c r="T28" s="16">
        <f t="shared" si="20"/>
        <v>498</v>
      </c>
      <c r="U28" s="16">
        <f t="shared" si="20"/>
        <v>224</v>
      </c>
      <c r="V28" s="16">
        <f t="shared" si="20"/>
        <v>556</v>
      </c>
      <c r="W28" s="16">
        <f t="shared" si="20"/>
        <v>24</v>
      </c>
      <c r="X28" s="16">
        <f t="shared" si="20"/>
        <v>1</v>
      </c>
      <c r="Y28" s="16">
        <f t="shared" si="20"/>
        <v>116</v>
      </c>
      <c r="Z28" s="16">
        <f t="shared" si="20"/>
        <v>105</v>
      </c>
      <c r="AA28" s="16">
        <f t="shared" si="20"/>
        <v>5</v>
      </c>
      <c r="AB28" s="16">
        <f t="shared" si="20"/>
        <v>2</v>
      </c>
      <c r="AC28" s="16">
        <f t="shared" si="20"/>
        <v>2275</v>
      </c>
      <c r="AD28" s="16">
        <f t="shared" si="20"/>
        <v>0</v>
      </c>
      <c r="AE28" s="32">
        <f t="shared" si="20"/>
        <v>3308</v>
      </c>
      <c r="AF28" s="32">
        <f t="shared" si="20"/>
        <v>5583</v>
      </c>
    </row>
    <row r="29" spans="2:32" ht="23.1" customHeight="1" x14ac:dyDescent="0.25">
      <c r="B29" s="23" t="s">
        <v>56</v>
      </c>
      <c r="C29" s="50">
        <v>27</v>
      </c>
      <c r="D29" s="50">
        <v>5</v>
      </c>
      <c r="E29" s="50">
        <v>2</v>
      </c>
      <c r="F29" s="50">
        <v>13</v>
      </c>
      <c r="G29" s="50">
        <v>1</v>
      </c>
      <c r="H29" s="50">
        <v>0</v>
      </c>
      <c r="I29" s="50">
        <v>5</v>
      </c>
      <c r="J29" s="50">
        <v>0</v>
      </c>
      <c r="K29" s="50">
        <v>0</v>
      </c>
      <c r="L29" s="50">
        <v>0</v>
      </c>
      <c r="M29" s="50">
        <v>45</v>
      </c>
      <c r="N29" s="50">
        <v>0</v>
      </c>
      <c r="O29" s="15">
        <f t="shared" si="0"/>
        <v>53</v>
      </c>
      <c r="P29" s="15">
        <f t="shared" si="1"/>
        <v>98</v>
      </c>
      <c r="R29"/>
      <c r="S29" s="20"/>
      <c r="T29" s="19"/>
    </row>
    <row r="30" spans="2:32" ht="23.1" customHeight="1" x14ac:dyDescent="0.25">
      <c r="B30" s="23" t="s">
        <v>57</v>
      </c>
      <c r="C30" s="50">
        <v>29</v>
      </c>
      <c r="D30" s="50">
        <v>13</v>
      </c>
      <c r="E30" s="50">
        <v>4</v>
      </c>
      <c r="F30" s="50">
        <v>12</v>
      </c>
      <c r="G30" s="50">
        <v>0</v>
      </c>
      <c r="H30" s="50">
        <v>0</v>
      </c>
      <c r="I30" s="50">
        <v>3</v>
      </c>
      <c r="J30" s="50">
        <v>4</v>
      </c>
      <c r="K30" s="50">
        <v>0</v>
      </c>
      <c r="L30" s="50">
        <v>0</v>
      </c>
      <c r="M30" s="50">
        <v>27</v>
      </c>
      <c r="N30" s="50">
        <v>0</v>
      </c>
      <c r="O30" s="15">
        <f t="shared" si="0"/>
        <v>65</v>
      </c>
      <c r="P30" s="15">
        <f t="shared" si="1"/>
        <v>92</v>
      </c>
    </row>
    <row r="31" spans="2:32" ht="23.1" customHeight="1" x14ac:dyDescent="0.25">
      <c r="B31" s="24" t="s">
        <v>58</v>
      </c>
      <c r="C31" s="50">
        <v>27</v>
      </c>
      <c r="D31" s="50">
        <v>3</v>
      </c>
      <c r="E31" s="50">
        <v>7</v>
      </c>
      <c r="F31" s="50">
        <v>13</v>
      </c>
      <c r="G31" s="50">
        <v>0</v>
      </c>
      <c r="H31" s="50">
        <v>0</v>
      </c>
      <c r="I31" s="50">
        <v>2</v>
      </c>
      <c r="J31" s="50">
        <v>3</v>
      </c>
      <c r="K31" s="50">
        <v>0</v>
      </c>
      <c r="L31" s="50">
        <v>0</v>
      </c>
      <c r="M31" s="50">
        <v>54</v>
      </c>
      <c r="N31" s="50">
        <v>0</v>
      </c>
      <c r="O31" s="15">
        <f t="shared" si="0"/>
        <v>55</v>
      </c>
      <c r="P31" s="15">
        <f t="shared" si="1"/>
        <v>109</v>
      </c>
    </row>
    <row r="32" spans="2:32" ht="23.1" customHeight="1" x14ac:dyDescent="0.25">
      <c r="B32" s="24" t="s">
        <v>59</v>
      </c>
      <c r="C32" s="50">
        <v>33</v>
      </c>
      <c r="D32" s="50">
        <v>9</v>
      </c>
      <c r="E32" s="50">
        <v>6</v>
      </c>
      <c r="F32" s="50">
        <v>11</v>
      </c>
      <c r="G32" s="50">
        <v>0</v>
      </c>
      <c r="H32" s="50">
        <v>0</v>
      </c>
      <c r="I32" s="50">
        <v>4</v>
      </c>
      <c r="J32" s="50">
        <v>1</v>
      </c>
      <c r="K32" s="50">
        <v>0</v>
      </c>
      <c r="L32" s="50">
        <v>0</v>
      </c>
      <c r="M32" s="50">
        <v>75</v>
      </c>
      <c r="N32" s="50">
        <v>0</v>
      </c>
      <c r="O32" s="15">
        <f t="shared" si="0"/>
        <v>64</v>
      </c>
      <c r="P32" s="15">
        <f t="shared" si="1"/>
        <v>139</v>
      </c>
    </row>
    <row r="33" spans="2:20" ht="23.1" customHeight="1" x14ac:dyDescent="0.25">
      <c r="B33" s="23" t="s">
        <v>60</v>
      </c>
      <c r="C33" s="50">
        <v>40</v>
      </c>
      <c r="D33" s="50">
        <v>10</v>
      </c>
      <c r="E33" s="50">
        <v>4</v>
      </c>
      <c r="F33" s="50">
        <v>8</v>
      </c>
      <c r="G33" s="50">
        <v>1</v>
      </c>
      <c r="H33" s="50">
        <v>0</v>
      </c>
      <c r="I33" s="50">
        <v>7</v>
      </c>
      <c r="J33" s="50">
        <v>3</v>
      </c>
      <c r="K33" s="50">
        <v>0</v>
      </c>
      <c r="L33" s="50">
        <v>0</v>
      </c>
      <c r="M33" s="50">
        <v>46</v>
      </c>
      <c r="N33" s="50">
        <v>0</v>
      </c>
      <c r="O33" s="15">
        <f t="shared" si="0"/>
        <v>73</v>
      </c>
      <c r="P33" s="15">
        <f t="shared" si="1"/>
        <v>119</v>
      </c>
    </row>
    <row r="34" spans="2:20" ht="23.1" customHeight="1" x14ac:dyDescent="0.25">
      <c r="B34" s="24" t="s">
        <v>61</v>
      </c>
      <c r="C34" s="50">
        <v>39</v>
      </c>
      <c r="D34" s="50">
        <v>9</v>
      </c>
      <c r="E34" s="50">
        <v>7</v>
      </c>
      <c r="F34" s="50">
        <v>14</v>
      </c>
      <c r="G34" s="50">
        <v>0</v>
      </c>
      <c r="H34" s="50">
        <v>0</v>
      </c>
      <c r="I34" s="50">
        <v>2</v>
      </c>
      <c r="J34" s="50">
        <v>4</v>
      </c>
      <c r="K34" s="50">
        <v>1</v>
      </c>
      <c r="L34" s="50">
        <v>0</v>
      </c>
      <c r="M34" s="50">
        <v>51</v>
      </c>
      <c r="N34" s="50">
        <v>0</v>
      </c>
      <c r="O34" s="15">
        <f t="shared" si="0"/>
        <v>76</v>
      </c>
      <c r="P34" s="15">
        <f t="shared" si="1"/>
        <v>127</v>
      </c>
    </row>
    <row r="35" spans="2:20" ht="23.1" customHeight="1" x14ac:dyDescent="0.25">
      <c r="B35" s="24" t="s">
        <v>62</v>
      </c>
      <c r="C35" s="50">
        <v>27</v>
      </c>
      <c r="D35" s="50">
        <v>12</v>
      </c>
      <c r="E35" s="50">
        <v>2</v>
      </c>
      <c r="F35" s="50">
        <v>11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50</v>
      </c>
      <c r="N35" s="50">
        <v>0</v>
      </c>
      <c r="O35" s="15">
        <f t="shared" si="0"/>
        <v>55</v>
      </c>
      <c r="P35" s="15">
        <f t="shared" si="1"/>
        <v>105</v>
      </c>
    </row>
    <row r="36" spans="2:20" ht="23.1" customHeight="1" x14ac:dyDescent="0.25">
      <c r="B36" s="24" t="s">
        <v>63</v>
      </c>
      <c r="C36" s="50">
        <v>31</v>
      </c>
      <c r="D36" s="50">
        <v>9</v>
      </c>
      <c r="E36" s="50">
        <v>3</v>
      </c>
      <c r="F36" s="50">
        <v>8</v>
      </c>
      <c r="G36" s="50">
        <v>0</v>
      </c>
      <c r="H36" s="50">
        <v>0</v>
      </c>
      <c r="I36" s="50">
        <v>3</v>
      </c>
      <c r="J36" s="50">
        <v>2</v>
      </c>
      <c r="K36" s="50">
        <v>0</v>
      </c>
      <c r="L36" s="50">
        <v>0</v>
      </c>
      <c r="M36" s="50">
        <v>43</v>
      </c>
      <c r="N36" s="50">
        <v>0</v>
      </c>
      <c r="O36" s="15">
        <f t="shared" si="0"/>
        <v>56</v>
      </c>
      <c r="P36" s="15">
        <f t="shared" si="1"/>
        <v>99</v>
      </c>
    </row>
    <row r="37" spans="2:20" ht="23.1" customHeight="1" x14ac:dyDescent="0.25">
      <c r="B37" s="23" t="s">
        <v>64</v>
      </c>
      <c r="C37" s="50">
        <v>46</v>
      </c>
      <c r="D37" s="50">
        <v>8</v>
      </c>
      <c r="E37" s="50">
        <v>4</v>
      </c>
      <c r="F37" s="50">
        <v>7</v>
      </c>
      <c r="G37" s="50">
        <v>0</v>
      </c>
      <c r="H37" s="50">
        <v>0</v>
      </c>
      <c r="I37" s="50">
        <v>2</v>
      </c>
      <c r="J37" s="50">
        <v>5</v>
      </c>
      <c r="K37" s="50">
        <v>0</v>
      </c>
      <c r="L37" s="50">
        <v>0</v>
      </c>
      <c r="M37" s="50">
        <v>48</v>
      </c>
      <c r="N37" s="50">
        <v>0</v>
      </c>
      <c r="O37" s="15">
        <f t="shared" si="0"/>
        <v>72</v>
      </c>
      <c r="P37" s="15">
        <f t="shared" si="1"/>
        <v>120</v>
      </c>
    </row>
    <row r="38" spans="2:20" ht="23.1" customHeight="1" x14ac:dyDescent="0.25">
      <c r="B38" s="24" t="s">
        <v>65</v>
      </c>
      <c r="C38" s="50">
        <v>34</v>
      </c>
      <c r="D38" s="50">
        <v>16</v>
      </c>
      <c r="E38" s="50">
        <v>7</v>
      </c>
      <c r="F38" s="50">
        <v>8</v>
      </c>
      <c r="G38" s="50">
        <v>0</v>
      </c>
      <c r="H38" s="50">
        <v>0</v>
      </c>
      <c r="I38" s="50">
        <v>3</v>
      </c>
      <c r="J38" s="50">
        <v>5</v>
      </c>
      <c r="K38" s="50">
        <v>0</v>
      </c>
      <c r="L38" s="50">
        <v>1</v>
      </c>
      <c r="M38" s="50">
        <v>60</v>
      </c>
      <c r="N38" s="50">
        <v>0</v>
      </c>
      <c r="O38" s="15">
        <f t="shared" si="0"/>
        <v>74</v>
      </c>
      <c r="P38" s="15">
        <f t="shared" si="1"/>
        <v>134</v>
      </c>
    </row>
    <row r="39" spans="2:20" ht="23.1" customHeight="1" x14ac:dyDescent="0.25">
      <c r="B39" s="24" t="s">
        <v>66</v>
      </c>
      <c r="C39" s="50">
        <v>35</v>
      </c>
      <c r="D39" s="50">
        <v>5</v>
      </c>
      <c r="E39" s="50">
        <v>1</v>
      </c>
      <c r="F39" s="50">
        <v>10</v>
      </c>
      <c r="G39" s="50">
        <v>1</v>
      </c>
      <c r="H39" s="50">
        <v>0</v>
      </c>
      <c r="I39" s="50">
        <v>2</v>
      </c>
      <c r="J39" s="50">
        <v>4</v>
      </c>
      <c r="K39" s="50">
        <v>0</v>
      </c>
      <c r="L39" s="50">
        <v>0</v>
      </c>
      <c r="M39" s="50">
        <v>40</v>
      </c>
      <c r="N39" s="50">
        <v>0</v>
      </c>
      <c r="O39" s="15">
        <f t="shared" si="0"/>
        <v>58</v>
      </c>
      <c r="P39" s="15">
        <f t="shared" si="1"/>
        <v>98</v>
      </c>
    </row>
    <row r="40" spans="2:20" ht="23.1" customHeight="1" x14ac:dyDescent="0.25">
      <c r="B40" s="24" t="s">
        <v>67</v>
      </c>
      <c r="C40" s="50">
        <v>40</v>
      </c>
      <c r="D40" s="50">
        <v>8</v>
      </c>
      <c r="E40" s="50">
        <v>8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50</v>
      </c>
      <c r="N40" s="50">
        <v>0</v>
      </c>
      <c r="O40" s="15">
        <f t="shared" si="0"/>
        <v>56</v>
      </c>
      <c r="P40" s="15">
        <f t="shared" si="1"/>
        <v>106</v>
      </c>
    </row>
    <row r="41" spans="2:20" ht="23.1" customHeight="1" x14ac:dyDescent="0.25">
      <c r="B41" s="23" t="s">
        <v>68</v>
      </c>
      <c r="C41" s="50">
        <v>37</v>
      </c>
      <c r="D41" s="50">
        <v>13</v>
      </c>
      <c r="E41" s="50">
        <v>4</v>
      </c>
      <c r="F41" s="50">
        <v>12</v>
      </c>
      <c r="G41" s="50">
        <v>0</v>
      </c>
      <c r="H41" s="50">
        <v>0</v>
      </c>
      <c r="I41" s="50">
        <v>2</v>
      </c>
      <c r="J41" s="50">
        <v>2</v>
      </c>
      <c r="K41" s="50">
        <v>0</v>
      </c>
      <c r="L41" s="50">
        <v>0</v>
      </c>
      <c r="M41" s="50">
        <v>43</v>
      </c>
      <c r="N41" s="50">
        <v>0</v>
      </c>
      <c r="O41" s="15">
        <f t="shared" si="0"/>
        <v>70</v>
      </c>
      <c r="P41" s="15">
        <f t="shared" si="1"/>
        <v>113</v>
      </c>
    </row>
    <row r="42" spans="2:20" ht="23.1" customHeight="1" x14ac:dyDescent="0.25">
      <c r="B42" s="24" t="s">
        <v>69</v>
      </c>
      <c r="C42" s="50">
        <v>40</v>
      </c>
      <c r="D42" s="50">
        <v>8</v>
      </c>
      <c r="E42" s="50">
        <v>4</v>
      </c>
      <c r="F42" s="50">
        <v>10</v>
      </c>
      <c r="G42" s="50">
        <v>0</v>
      </c>
      <c r="H42" s="50">
        <v>0</v>
      </c>
      <c r="I42" s="50">
        <v>6</v>
      </c>
      <c r="J42" s="50">
        <v>0</v>
      </c>
      <c r="K42" s="50">
        <v>0</v>
      </c>
      <c r="L42" s="50">
        <v>0</v>
      </c>
      <c r="M42" s="50">
        <v>47</v>
      </c>
      <c r="N42" s="50">
        <v>0</v>
      </c>
      <c r="O42" s="15">
        <f t="shared" si="0"/>
        <v>68</v>
      </c>
      <c r="P42" s="15">
        <f t="shared" si="1"/>
        <v>115</v>
      </c>
    </row>
    <row r="43" spans="2:20" ht="23.1" customHeight="1" x14ac:dyDescent="0.25">
      <c r="B43" s="23" t="s">
        <v>70</v>
      </c>
      <c r="C43" s="50">
        <v>49</v>
      </c>
      <c r="D43" s="50">
        <v>16</v>
      </c>
      <c r="E43" s="50">
        <v>2</v>
      </c>
      <c r="F43" s="50">
        <v>6</v>
      </c>
      <c r="G43" s="50">
        <v>1</v>
      </c>
      <c r="H43" s="50">
        <v>0</v>
      </c>
      <c r="I43" s="50">
        <v>1</v>
      </c>
      <c r="J43" s="50">
        <v>1</v>
      </c>
      <c r="K43" s="50">
        <v>0</v>
      </c>
      <c r="L43" s="50">
        <v>0</v>
      </c>
      <c r="M43" s="50">
        <v>41</v>
      </c>
      <c r="N43" s="50">
        <v>0</v>
      </c>
      <c r="O43" s="15">
        <f t="shared" si="0"/>
        <v>76</v>
      </c>
      <c r="P43" s="15">
        <f t="shared" si="1"/>
        <v>117</v>
      </c>
    </row>
    <row r="44" spans="2:20" ht="23.1" customHeight="1" x14ac:dyDescent="0.25">
      <c r="B44" s="25" t="s">
        <v>71</v>
      </c>
      <c r="C44" s="50">
        <v>50</v>
      </c>
      <c r="D44" s="50">
        <v>11</v>
      </c>
      <c r="E44" s="50">
        <v>6</v>
      </c>
      <c r="F44" s="50">
        <v>18</v>
      </c>
      <c r="G44" s="50">
        <v>0</v>
      </c>
      <c r="H44" s="50">
        <v>0</v>
      </c>
      <c r="I44" s="50">
        <v>3</v>
      </c>
      <c r="J44" s="50">
        <v>3</v>
      </c>
      <c r="K44" s="50"/>
      <c r="L44" s="50">
        <v>0</v>
      </c>
      <c r="M44" s="50">
        <v>50</v>
      </c>
      <c r="N44" s="50">
        <v>0</v>
      </c>
      <c r="O44" s="15">
        <f t="shared" si="0"/>
        <v>91</v>
      </c>
      <c r="P44" s="15">
        <f t="shared" si="1"/>
        <v>141</v>
      </c>
    </row>
    <row r="45" spans="2:20" ht="23.1" customHeight="1" x14ac:dyDescent="0.25">
      <c r="B45" s="23" t="s">
        <v>72</v>
      </c>
      <c r="C45" s="50">
        <v>44</v>
      </c>
      <c r="D45" s="50">
        <v>11</v>
      </c>
      <c r="E45" s="50">
        <v>4</v>
      </c>
      <c r="F45" s="50">
        <v>5</v>
      </c>
      <c r="G45" s="50">
        <v>0</v>
      </c>
      <c r="H45" s="50">
        <v>0</v>
      </c>
      <c r="I45" s="50">
        <v>1</v>
      </c>
      <c r="J45" s="50">
        <v>5</v>
      </c>
      <c r="K45" s="50">
        <v>0</v>
      </c>
      <c r="L45" s="50">
        <v>0</v>
      </c>
      <c r="M45" s="50">
        <v>49</v>
      </c>
      <c r="N45" s="50">
        <v>0</v>
      </c>
      <c r="O45" s="15">
        <f t="shared" si="0"/>
        <v>70</v>
      </c>
      <c r="P45" s="15">
        <f t="shared" si="1"/>
        <v>119</v>
      </c>
    </row>
    <row r="46" spans="2:20" ht="23.1" customHeight="1" x14ac:dyDescent="0.25">
      <c r="B46" s="24" t="s">
        <v>73</v>
      </c>
      <c r="C46" s="50">
        <v>57</v>
      </c>
      <c r="D46" s="50">
        <v>15</v>
      </c>
      <c r="E46" s="50">
        <v>2</v>
      </c>
      <c r="F46" s="50">
        <v>15</v>
      </c>
      <c r="G46" s="50">
        <v>0</v>
      </c>
      <c r="H46" s="50">
        <v>0</v>
      </c>
      <c r="I46" s="50">
        <v>3</v>
      </c>
      <c r="J46" s="50">
        <v>2</v>
      </c>
      <c r="K46" s="50">
        <v>1</v>
      </c>
      <c r="L46" s="50">
        <v>0</v>
      </c>
      <c r="M46" s="50">
        <v>46</v>
      </c>
      <c r="N46" s="50">
        <v>0</v>
      </c>
      <c r="O46" s="15">
        <f t="shared" si="0"/>
        <v>95</v>
      </c>
      <c r="P46" s="15">
        <f t="shared" si="1"/>
        <v>141</v>
      </c>
      <c r="R46" s="8"/>
      <c r="T46"/>
    </row>
    <row r="47" spans="2:20" ht="23.1" customHeight="1" x14ac:dyDescent="0.25">
      <c r="B47" s="24" t="s">
        <v>74</v>
      </c>
      <c r="C47" s="50">
        <v>43</v>
      </c>
      <c r="D47" s="50">
        <v>10</v>
      </c>
      <c r="E47" s="50">
        <v>7</v>
      </c>
      <c r="F47" s="50">
        <v>15</v>
      </c>
      <c r="G47" s="50">
        <v>2</v>
      </c>
      <c r="H47" s="50">
        <v>0</v>
      </c>
      <c r="I47" s="50">
        <v>3</v>
      </c>
      <c r="J47" s="50">
        <v>3</v>
      </c>
      <c r="K47" s="50">
        <v>0</v>
      </c>
      <c r="L47" s="50">
        <v>0</v>
      </c>
      <c r="M47" s="50">
        <v>58</v>
      </c>
      <c r="N47" s="50">
        <v>0</v>
      </c>
      <c r="O47" s="15">
        <f t="shared" si="0"/>
        <v>83</v>
      </c>
      <c r="P47" s="15">
        <f t="shared" si="1"/>
        <v>141</v>
      </c>
      <c r="R47" s="8"/>
      <c r="T47"/>
    </row>
    <row r="48" spans="2:20" ht="23.1" customHeight="1" x14ac:dyDescent="0.25">
      <c r="B48" s="24" t="s">
        <v>75</v>
      </c>
      <c r="C48" s="50">
        <v>45</v>
      </c>
      <c r="D48" s="50">
        <v>17</v>
      </c>
      <c r="E48" s="50">
        <v>7</v>
      </c>
      <c r="F48" s="50">
        <v>13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65</v>
      </c>
      <c r="N48" s="50">
        <v>0</v>
      </c>
      <c r="O48" s="15">
        <f t="shared" si="0"/>
        <v>83</v>
      </c>
      <c r="P48" s="15">
        <f t="shared" si="1"/>
        <v>148</v>
      </c>
      <c r="R48" s="8"/>
      <c r="T48"/>
    </row>
    <row r="49" spans="2:20" ht="23.1" customHeight="1" x14ac:dyDescent="0.25">
      <c r="B49" s="23" t="s">
        <v>76</v>
      </c>
      <c r="C49" s="50">
        <v>43</v>
      </c>
      <c r="D49" s="50">
        <v>13</v>
      </c>
      <c r="E49" s="50">
        <v>5</v>
      </c>
      <c r="F49" s="50">
        <v>11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53</v>
      </c>
      <c r="N49" s="50">
        <v>0</v>
      </c>
      <c r="O49" s="15">
        <f t="shared" si="0"/>
        <v>73</v>
      </c>
      <c r="P49" s="15">
        <f t="shared" si="1"/>
        <v>126</v>
      </c>
      <c r="R49" s="8"/>
      <c r="T49"/>
    </row>
    <row r="50" spans="2:20" ht="23.1" customHeight="1" x14ac:dyDescent="0.25">
      <c r="B50" s="24" t="s">
        <v>77</v>
      </c>
      <c r="C50" s="50">
        <v>61</v>
      </c>
      <c r="D50" s="50">
        <v>17</v>
      </c>
      <c r="E50" s="50">
        <v>2</v>
      </c>
      <c r="F50" s="50">
        <v>9</v>
      </c>
      <c r="G50" s="50">
        <v>1</v>
      </c>
      <c r="H50" s="50">
        <v>0</v>
      </c>
      <c r="I50" s="50">
        <v>2</v>
      </c>
      <c r="J50" s="50">
        <v>3</v>
      </c>
      <c r="K50" s="50">
        <v>1</v>
      </c>
      <c r="L50" s="50">
        <v>0</v>
      </c>
      <c r="M50" s="50">
        <v>63</v>
      </c>
      <c r="N50" s="50">
        <v>0</v>
      </c>
      <c r="O50" s="15">
        <f t="shared" si="0"/>
        <v>96</v>
      </c>
      <c r="P50" s="15">
        <f t="shared" si="1"/>
        <v>159</v>
      </c>
      <c r="R50" s="8"/>
      <c r="T50"/>
    </row>
    <row r="51" spans="2:20" ht="23.1" customHeight="1" x14ac:dyDescent="0.25">
      <c r="B51" s="24" t="s">
        <v>78</v>
      </c>
      <c r="C51" s="50">
        <v>40</v>
      </c>
      <c r="D51" s="50">
        <v>18</v>
      </c>
      <c r="E51" s="50">
        <v>3</v>
      </c>
      <c r="F51" s="50">
        <v>14</v>
      </c>
      <c r="G51" s="50">
        <v>0</v>
      </c>
      <c r="H51" s="50">
        <v>0</v>
      </c>
      <c r="I51" s="50">
        <v>3</v>
      </c>
      <c r="J51" s="50">
        <v>2</v>
      </c>
      <c r="K51" s="50">
        <v>0</v>
      </c>
      <c r="L51" s="50">
        <v>0</v>
      </c>
      <c r="M51" s="50">
        <v>65</v>
      </c>
      <c r="N51" s="50">
        <v>0</v>
      </c>
      <c r="O51" s="15">
        <f t="shared" si="0"/>
        <v>80</v>
      </c>
      <c r="P51" s="15">
        <f t="shared" si="1"/>
        <v>145</v>
      </c>
      <c r="R51" s="8"/>
      <c r="T51"/>
    </row>
    <row r="52" spans="2:20" ht="23.1" customHeight="1" x14ac:dyDescent="0.25">
      <c r="B52" s="24" t="s">
        <v>79</v>
      </c>
      <c r="C52" s="50">
        <v>50</v>
      </c>
      <c r="D52" s="50">
        <v>13</v>
      </c>
      <c r="E52" s="50">
        <v>3</v>
      </c>
      <c r="F52" s="50">
        <v>26</v>
      </c>
      <c r="G52" s="50">
        <v>0</v>
      </c>
      <c r="H52" s="50">
        <v>0</v>
      </c>
      <c r="I52" s="50">
        <v>4</v>
      </c>
      <c r="J52" s="50">
        <v>3</v>
      </c>
      <c r="K52" s="50">
        <v>0</v>
      </c>
      <c r="L52" s="50">
        <v>0</v>
      </c>
      <c r="M52" s="50">
        <v>75</v>
      </c>
      <c r="N52" s="50">
        <v>0</v>
      </c>
      <c r="O52" s="15">
        <f t="shared" si="0"/>
        <v>99</v>
      </c>
      <c r="P52" s="15">
        <f t="shared" si="1"/>
        <v>174</v>
      </c>
      <c r="R52" s="8"/>
      <c r="T52"/>
    </row>
    <row r="53" spans="2:20" ht="23.1" customHeight="1" x14ac:dyDescent="0.25">
      <c r="B53" s="23" t="s">
        <v>80</v>
      </c>
      <c r="C53" s="50">
        <v>75</v>
      </c>
      <c r="D53" s="50">
        <v>18</v>
      </c>
      <c r="E53" s="50">
        <v>3</v>
      </c>
      <c r="F53" s="50">
        <v>16</v>
      </c>
      <c r="G53" s="50">
        <v>0</v>
      </c>
      <c r="H53" s="50">
        <v>0</v>
      </c>
      <c r="I53" s="50">
        <v>3</v>
      </c>
      <c r="J53" s="50">
        <v>2</v>
      </c>
      <c r="K53" s="50">
        <v>0</v>
      </c>
      <c r="L53" s="50">
        <v>0</v>
      </c>
      <c r="M53" s="50">
        <v>59</v>
      </c>
      <c r="N53" s="50">
        <v>0</v>
      </c>
      <c r="O53" s="15">
        <f t="shared" si="0"/>
        <v>117</v>
      </c>
      <c r="P53" s="15">
        <f t="shared" si="1"/>
        <v>176</v>
      </c>
      <c r="R53" s="8"/>
      <c r="T53"/>
    </row>
    <row r="54" spans="2:20" ht="23.1" customHeight="1" x14ac:dyDescent="0.25">
      <c r="B54" s="23" t="s">
        <v>81</v>
      </c>
      <c r="C54" s="50">
        <v>47</v>
      </c>
      <c r="D54" s="50">
        <v>10</v>
      </c>
      <c r="E54" s="50">
        <v>3</v>
      </c>
      <c r="F54" s="50">
        <v>10</v>
      </c>
      <c r="G54" s="50">
        <v>1</v>
      </c>
      <c r="H54" s="50">
        <v>0</v>
      </c>
      <c r="I54" s="50">
        <v>2</v>
      </c>
      <c r="J54" s="50">
        <v>3</v>
      </c>
      <c r="K54" s="50">
        <v>0</v>
      </c>
      <c r="L54" s="50">
        <v>0</v>
      </c>
      <c r="M54" s="50">
        <v>51</v>
      </c>
      <c r="N54" s="50">
        <v>0</v>
      </c>
      <c r="O54" s="15">
        <f t="shared" si="0"/>
        <v>76</v>
      </c>
      <c r="P54" s="15">
        <f t="shared" si="1"/>
        <v>127</v>
      </c>
      <c r="R54" s="8"/>
      <c r="T54"/>
    </row>
    <row r="55" spans="2:20" ht="23.1" customHeight="1" x14ac:dyDescent="0.25">
      <c r="B55" s="23" t="s">
        <v>82</v>
      </c>
      <c r="C55" s="50">
        <v>52</v>
      </c>
      <c r="D55" s="50">
        <v>18</v>
      </c>
      <c r="E55" s="50">
        <v>3</v>
      </c>
      <c r="F55" s="50">
        <v>14</v>
      </c>
      <c r="G55" s="50">
        <v>1</v>
      </c>
      <c r="H55" s="50">
        <v>0</v>
      </c>
      <c r="I55" s="50">
        <v>4</v>
      </c>
      <c r="J55" s="50">
        <v>3</v>
      </c>
      <c r="K55" s="50">
        <v>0</v>
      </c>
      <c r="L55" s="50">
        <v>0</v>
      </c>
      <c r="M55" s="50">
        <v>52</v>
      </c>
      <c r="N55" s="50">
        <v>0</v>
      </c>
      <c r="O55" s="15">
        <f t="shared" si="0"/>
        <v>95</v>
      </c>
      <c r="P55" s="15">
        <f t="shared" si="1"/>
        <v>147</v>
      </c>
      <c r="R55" s="8"/>
      <c r="T55"/>
    </row>
    <row r="56" spans="2:20" ht="23.1" customHeight="1" x14ac:dyDescent="0.25">
      <c r="B56" s="23" t="s">
        <v>83</v>
      </c>
      <c r="C56" s="50">
        <v>51</v>
      </c>
      <c r="D56" s="50">
        <v>13</v>
      </c>
      <c r="E56" s="50">
        <v>8</v>
      </c>
      <c r="F56" s="50">
        <v>8</v>
      </c>
      <c r="G56" s="50">
        <v>1</v>
      </c>
      <c r="H56" s="50">
        <v>0</v>
      </c>
      <c r="I56" s="50">
        <v>2</v>
      </c>
      <c r="J56" s="50">
        <v>3</v>
      </c>
      <c r="K56" s="50">
        <v>1</v>
      </c>
      <c r="L56" s="50">
        <v>0</v>
      </c>
      <c r="M56" s="50">
        <v>76</v>
      </c>
      <c r="N56" s="50">
        <v>0</v>
      </c>
      <c r="O56" s="15">
        <f t="shared" si="0"/>
        <v>87</v>
      </c>
      <c r="P56" s="15">
        <f t="shared" si="1"/>
        <v>163</v>
      </c>
      <c r="R56" s="8"/>
      <c r="T56"/>
    </row>
    <row r="57" spans="2:20" ht="23.1" customHeight="1" x14ac:dyDescent="0.25">
      <c r="B57" s="23" t="s">
        <v>84</v>
      </c>
      <c r="C57" s="50">
        <v>54</v>
      </c>
      <c r="D57" s="50">
        <v>19</v>
      </c>
      <c r="E57" s="50">
        <v>10</v>
      </c>
      <c r="F57" s="50">
        <v>6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70</v>
      </c>
      <c r="N57" s="50">
        <v>0</v>
      </c>
      <c r="O57" s="15">
        <f t="shared" si="0"/>
        <v>91</v>
      </c>
      <c r="P57" s="15">
        <f t="shared" si="1"/>
        <v>161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1777</v>
      </c>
      <c r="D58" s="16">
        <f t="shared" si="21"/>
        <v>498</v>
      </c>
      <c r="E58" s="16">
        <f t="shared" si="21"/>
        <v>224</v>
      </c>
      <c r="F58" s="16">
        <f t="shared" si="21"/>
        <v>556</v>
      </c>
      <c r="G58" s="16">
        <f t="shared" si="21"/>
        <v>24</v>
      </c>
      <c r="H58" s="16">
        <f t="shared" si="21"/>
        <v>1</v>
      </c>
      <c r="I58" s="16">
        <f t="shared" si="21"/>
        <v>116</v>
      </c>
      <c r="J58" s="16">
        <f t="shared" si="21"/>
        <v>105</v>
      </c>
      <c r="K58" s="16">
        <f t="shared" si="21"/>
        <v>5</v>
      </c>
      <c r="L58" s="16">
        <f t="shared" si="21"/>
        <v>2</v>
      </c>
      <c r="M58" s="16">
        <f t="shared" si="21"/>
        <v>2275</v>
      </c>
      <c r="N58" s="16">
        <f t="shared" si="21"/>
        <v>0</v>
      </c>
      <c r="O58" s="16">
        <f t="shared" si="21"/>
        <v>3308</v>
      </c>
      <c r="P58" s="16">
        <f t="shared" si="21"/>
        <v>5583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0.31828765896471434</v>
      </c>
      <c r="D59" s="43">
        <f t="shared" si="22"/>
        <v>8.9199355185384202E-2</v>
      </c>
      <c r="E59" s="43">
        <f t="shared" si="22"/>
        <v>4.0121798316317389E-2</v>
      </c>
      <c r="F59" s="43">
        <f t="shared" si="22"/>
        <v>9.9588035106573533E-2</v>
      </c>
      <c r="G59" s="43">
        <f t="shared" si="22"/>
        <v>4.2987641053197209E-3</v>
      </c>
      <c r="H59" s="43">
        <f t="shared" si="22"/>
        <v>1.7911517105498835E-4</v>
      </c>
      <c r="I59" s="43">
        <f t="shared" si="22"/>
        <v>2.0777359842378648E-2</v>
      </c>
      <c r="J59" s="43">
        <f t="shared" si="22"/>
        <v>1.8807092960773777E-2</v>
      </c>
      <c r="K59" s="43">
        <f t="shared" si="22"/>
        <v>8.9557585527494181E-4</v>
      </c>
      <c r="L59" s="43">
        <f t="shared" si="22"/>
        <v>3.582303421099767E-4</v>
      </c>
      <c r="M59" s="43">
        <f t="shared" si="22"/>
        <v>0.40748701415009853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0.53718258766626359</v>
      </c>
      <c r="D60" s="44">
        <f t="shared" ref="D60:N60" si="23">D58/$O$58</f>
        <v>0.1505441354292624</v>
      </c>
      <c r="E60" s="44">
        <f t="shared" si="23"/>
        <v>6.7714631197097946E-2</v>
      </c>
      <c r="F60" s="44">
        <f t="shared" si="23"/>
        <v>0.16807738814993953</v>
      </c>
      <c r="G60" s="44">
        <f t="shared" si="23"/>
        <v>7.2551390568319227E-3</v>
      </c>
      <c r="H60" s="44">
        <f t="shared" si="23"/>
        <v>3.0229746070133009E-4</v>
      </c>
      <c r="I60" s="44">
        <f t="shared" si="23"/>
        <v>3.5066505441354291E-2</v>
      </c>
      <c r="J60" s="44">
        <f t="shared" si="23"/>
        <v>3.1741233373639662E-2</v>
      </c>
      <c r="K60" s="44">
        <f t="shared" si="23"/>
        <v>1.5114873035066505E-3</v>
      </c>
      <c r="L60" s="44">
        <f t="shared" si="23"/>
        <v>6.0459492140266019E-4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'23.09.19 Munyonyo -Gaba'!C3:G3</f>
        <v>MCC-C2-STNO 52-Wavamuno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'25.09 Gaba-Munyonyo'!D5</f>
        <v>25.09.19</v>
      </c>
      <c r="E5" s="3"/>
      <c r="F5" s="41" t="s">
        <v>1</v>
      </c>
      <c r="G5" s="76" t="str">
        <f>'23.09.19 Gaba -Munyonyo'!G5:H5</f>
        <v>Wavamuno</v>
      </c>
      <c r="H5" s="77"/>
      <c r="I5" s="14"/>
      <c r="J5" s="2" t="s">
        <v>5</v>
      </c>
      <c r="K5" s="76" t="str">
        <f>'23.09.19 Gaba -Munyonyo'!K5:L5</f>
        <v>Andrew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'23.09.19 Munyonyo -Gaba'!D6:E6</f>
        <v>MUNYONYO</v>
      </c>
      <c r="E6" s="77"/>
      <c r="F6" s="2" t="s">
        <v>2</v>
      </c>
      <c r="G6" s="76" t="str">
        <f>'23.09.19 Munyonyo -Gaba'!G6:H6</f>
        <v>GABA</v>
      </c>
      <c r="H6" s="77"/>
      <c r="J6" s="2" t="s">
        <v>21</v>
      </c>
      <c r="K6" s="76" t="str">
        <f>'23.09.19 Gaba -Munyonyo'!K6:L6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45</v>
      </c>
      <c r="D10" s="50">
        <v>15</v>
      </c>
      <c r="E10" s="50">
        <v>4</v>
      </c>
      <c r="F10" s="50">
        <v>15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39</v>
      </c>
      <c r="N10" s="50">
        <v>0</v>
      </c>
      <c r="O10" s="15">
        <f t="shared" ref="O10:O57" si="0">SUM(C10:L10,N10)</f>
        <v>79</v>
      </c>
      <c r="P10" s="15">
        <f t="shared" ref="P10:P57" si="1">SUM(C10:N10)</f>
        <v>118</v>
      </c>
      <c r="R10" s="1" t="s">
        <v>6</v>
      </c>
      <c r="S10" s="17">
        <f t="shared" ref="S10:AF10" si="2">SUM(C10:C13)</f>
        <v>99</v>
      </c>
      <c r="T10" s="17">
        <f t="shared" si="2"/>
        <v>77</v>
      </c>
      <c r="U10" s="17">
        <f t="shared" si="2"/>
        <v>15</v>
      </c>
      <c r="V10" s="17">
        <f t="shared" si="2"/>
        <v>75</v>
      </c>
      <c r="W10" s="17">
        <f t="shared" si="2"/>
        <v>2</v>
      </c>
      <c r="X10" s="17">
        <f t="shared" si="2"/>
        <v>2</v>
      </c>
      <c r="Y10" s="17">
        <f t="shared" si="2"/>
        <v>11</v>
      </c>
      <c r="Z10" s="17">
        <f t="shared" si="2"/>
        <v>8</v>
      </c>
      <c r="AA10" s="17">
        <f t="shared" si="2"/>
        <v>0</v>
      </c>
      <c r="AB10" s="17">
        <f t="shared" si="2"/>
        <v>0</v>
      </c>
      <c r="AC10" s="17">
        <f t="shared" si="2"/>
        <v>142</v>
      </c>
      <c r="AD10" s="17">
        <f t="shared" si="2"/>
        <v>0</v>
      </c>
      <c r="AE10" s="31">
        <f t="shared" si="2"/>
        <v>289</v>
      </c>
      <c r="AF10" s="31">
        <f t="shared" si="2"/>
        <v>431</v>
      </c>
    </row>
    <row r="11" spans="2:32" s="6" customFormat="1" ht="23.1" customHeight="1" x14ac:dyDescent="0.25">
      <c r="B11" s="23" t="s">
        <v>38</v>
      </c>
      <c r="C11" s="50">
        <v>21</v>
      </c>
      <c r="D11" s="50">
        <v>19</v>
      </c>
      <c r="E11" s="50">
        <v>3</v>
      </c>
      <c r="F11" s="50">
        <v>24</v>
      </c>
      <c r="G11" s="50">
        <v>2</v>
      </c>
      <c r="H11" s="50">
        <v>2</v>
      </c>
      <c r="I11" s="50">
        <v>1</v>
      </c>
      <c r="J11" s="50">
        <v>3</v>
      </c>
      <c r="K11" s="50">
        <v>0</v>
      </c>
      <c r="L11" s="50">
        <v>0</v>
      </c>
      <c r="M11" s="50">
        <v>32</v>
      </c>
      <c r="N11" s="50">
        <v>0</v>
      </c>
      <c r="O11" s="15">
        <f t="shared" si="0"/>
        <v>75</v>
      </c>
      <c r="P11" s="15">
        <f t="shared" si="1"/>
        <v>107</v>
      </c>
      <c r="R11" s="1" t="s">
        <v>7</v>
      </c>
      <c r="S11" s="17">
        <f t="shared" ref="S11:AF11" si="3">SUM(C14:C17)</f>
        <v>74</v>
      </c>
      <c r="T11" s="17">
        <f t="shared" si="3"/>
        <v>85</v>
      </c>
      <c r="U11" s="17">
        <f t="shared" si="3"/>
        <v>25</v>
      </c>
      <c r="V11" s="17">
        <f t="shared" si="3"/>
        <v>86</v>
      </c>
      <c r="W11" s="17">
        <f t="shared" si="3"/>
        <v>5</v>
      </c>
      <c r="X11" s="17">
        <f t="shared" si="3"/>
        <v>0</v>
      </c>
      <c r="Y11" s="17">
        <f t="shared" si="3"/>
        <v>13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148</v>
      </c>
      <c r="AD11" s="17">
        <f t="shared" si="3"/>
        <v>0</v>
      </c>
      <c r="AE11" s="31">
        <f t="shared" si="3"/>
        <v>289</v>
      </c>
      <c r="AF11" s="31">
        <f t="shared" si="3"/>
        <v>437</v>
      </c>
    </row>
    <row r="12" spans="2:32" ht="23.1" customHeight="1" x14ac:dyDescent="0.25">
      <c r="B12" s="23" t="s">
        <v>39</v>
      </c>
      <c r="C12" s="50">
        <v>15</v>
      </c>
      <c r="D12" s="50">
        <v>21</v>
      </c>
      <c r="E12" s="50">
        <v>5</v>
      </c>
      <c r="F12" s="50">
        <v>15</v>
      </c>
      <c r="G12" s="50">
        <v>0</v>
      </c>
      <c r="H12" s="50">
        <v>0</v>
      </c>
      <c r="I12" s="50">
        <v>7</v>
      </c>
      <c r="J12" s="50">
        <v>3</v>
      </c>
      <c r="K12" s="50">
        <v>0</v>
      </c>
      <c r="L12" s="50">
        <v>0</v>
      </c>
      <c r="M12" s="50">
        <v>34</v>
      </c>
      <c r="N12" s="50">
        <v>0</v>
      </c>
      <c r="O12" s="15">
        <f t="shared" si="0"/>
        <v>66</v>
      </c>
      <c r="P12" s="15">
        <f t="shared" si="1"/>
        <v>100</v>
      </c>
      <c r="R12" s="1" t="s">
        <v>8</v>
      </c>
      <c r="S12" s="17">
        <f t="shared" ref="S12:AF12" si="4">SUM(C18:C21)</f>
        <v>68</v>
      </c>
      <c r="T12" s="17">
        <f t="shared" si="4"/>
        <v>89</v>
      </c>
      <c r="U12" s="17">
        <f t="shared" si="4"/>
        <v>30</v>
      </c>
      <c r="V12" s="17">
        <f t="shared" si="4"/>
        <v>69</v>
      </c>
      <c r="W12" s="17">
        <f t="shared" si="4"/>
        <v>4</v>
      </c>
      <c r="X12" s="17">
        <f t="shared" si="4"/>
        <v>0</v>
      </c>
      <c r="Y12" s="17">
        <f t="shared" si="4"/>
        <v>12</v>
      </c>
      <c r="Z12" s="17">
        <f t="shared" si="4"/>
        <v>5</v>
      </c>
      <c r="AA12" s="17">
        <f t="shared" si="4"/>
        <v>0</v>
      </c>
      <c r="AB12" s="17">
        <f t="shared" si="4"/>
        <v>0</v>
      </c>
      <c r="AC12" s="17">
        <f t="shared" si="4"/>
        <v>167</v>
      </c>
      <c r="AD12" s="17">
        <f t="shared" si="4"/>
        <v>0</v>
      </c>
      <c r="AE12" s="31">
        <f t="shared" si="4"/>
        <v>277</v>
      </c>
      <c r="AF12" s="31">
        <f t="shared" si="4"/>
        <v>444</v>
      </c>
    </row>
    <row r="13" spans="2:32" ht="23.1" customHeight="1" x14ac:dyDescent="0.25">
      <c r="B13" s="23" t="s">
        <v>40</v>
      </c>
      <c r="C13" s="50">
        <v>18</v>
      </c>
      <c r="D13" s="50">
        <v>22</v>
      </c>
      <c r="E13" s="50">
        <v>3</v>
      </c>
      <c r="F13" s="50">
        <v>21</v>
      </c>
      <c r="G13" s="50">
        <v>0</v>
      </c>
      <c r="H13" s="50">
        <v>0</v>
      </c>
      <c r="I13" s="50">
        <v>3</v>
      </c>
      <c r="J13" s="50">
        <v>2</v>
      </c>
      <c r="K13" s="50">
        <v>0</v>
      </c>
      <c r="L13" s="50">
        <v>0</v>
      </c>
      <c r="M13" s="50">
        <v>37</v>
      </c>
      <c r="N13" s="50">
        <v>0</v>
      </c>
      <c r="O13" s="15">
        <f t="shared" si="0"/>
        <v>69</v>
      </c>
      <c r="P13" s="15">
        <f t="shared" si="1"/>
        <v>106</v>
      </c>
      <c r="R13" s="1" t="s">
        <v>9</v>
      </c>
      <c r="S13" s="17">
        <f t="shared" ref="S13:AF13" si="5">SUM(C22:C25)</f>
        <v>53</v>
      </c>
      <c r="T13" s="17">
        <f t="shared" si="5"/>
        <v>83</v>
      </c>
      <c r="U13" s="17">
        <f t="shared" si="5"/>
        <v>8</v>
      </c>
      <c r="V13" s="17">
        <f t="shared" si="5"/>
        <v>44</v>
      </c>
      <c r="W13" s="17">
        <f t="shared" si="5"/>
        <v>1</v>
      </c>
      <c r="X13" s="17">
        <f t="shared" si="5"/>
        <v>1</v>
      </c>
      <c r="Y13" s="17">
        <f t="shared" si="5"/>
        <v>8</v>
      </c>
      <c r="Z13" s="17">
        <f t="shared" si="5"/>
        <v>1</v>
      </c>
      <c r="AA13" s="17">
        <f t="shared" si="5"/>
        <v>3</v>
      </c>
      <c r="AB13" s="17">
        <f t="shared" si="5"/>
        <v>0</v>
      </c>
      <c r="AC13" s="17">
        <f t="shared" si="5"/>
        <v>143</v>
      </c>
      <c r="AD13" s="17">
        <f t="shared" si="5"/>
        <v>0</v>
      </c>
      <c r="AE13" s="31">
        <f t="shared" si="5"/>
        <v>202</v>
      </c>
      <c r="AF13" s="31">
        <f t="shared" si="5"/>
        <v>345</v>
      </c>
    </row>
    <row r="14" spans="2:32" ht="23.1" customHeight="1" x14ac:dyDescent="0.25">
      <c r="B14" s="23" t="s">
        <v>41</v>
      </c>
      <c r="C14" s="50">
        <v>15</v>
      </c>
      <c r="D14" s="50">
        <v>17</v>
      </c>
      <c r="E14" s="50">
        <v>6</v>
      </c>
      <c r="F14" s="50">
        <v>23</v>
      </c>
      <c r="G14" s="50">
        <v>3</v>
      </c>
      <c r="H14" s="50">
        <v>0</v>
      </c>
      <c r="I14" s="50">
        <v>6</v>
      </c>
      <c r="J14" s="50">
        <v>0</v>
      </c>
      <c r="K14" s="50">
        <v>0</v>
      </c>
      <c r="L14" s="50">
        <v>0</v>
      </c>
      <c r="M14" s="50">
        <v>29</v>
      </c>
      <c r="N14" s="50">
        <v>0</v>
      </c>
      <c r="O14" s="15">
        <f t="shared" si="0"/>
        <v>70</v>
      </c>
      <c r="P14" s="15">
        <f t="shared" si="1"/>
        <v>99</v>
      </c>
      <c r="R14" s="1" t="s">
        <v>10</v>
      </c>
      <c r="S14" s="17">
        <f t="shared" ref="S14:AF14" si="6">SUM(C26:C29)</f>
        <v>53</v>
      </c>
      <c r="T14" s="17">
        <f t="shared" si="6"/>
        <v>55</v>
      </c>
      <c r="U14" s="17">
        <f t="shared" si="6"/>
        <v>25</v>
      </c>
      <c r="V14" s="17">
        <f t="shared" si="6"/>
        <v>53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126</v>
      </c>
      <c r="AD14" s="17">
        <f t="shared" si="6"/>
        <v>0</v>
      </c>
      <c r="AE14" s="31">
        <f t="shared" si="6"/>
        <v>201</v>
      </c>
      <c r="AF14" s="31">
        <f t="shared" si="6"/>
        <v>327</v>
      </c>
    </row>
    <row r="15" spans="2:32" ht="23.1" customHeight="1" x14ac:dyDescent="0.25">
      <c r="B15" s="23" t="s">
        <v>42</v>
      </c>
      <c r="C15" s="50">
        <v>21</v>
      </c>
      <c r="D15" s="50">
        <v>19</v>
      </c>
      <c r="E15" s="50">
        <v>12</v>
      </c>
      <c r="F15" s="50">
        <v>21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34</v>
      </c>
      <c r="N15" s="50">
        <v>0</v>
      </c>
      <c r="O15" s="15">
        <f t="shared" si="0"/>
        <v>76</v>
      </c>
      <c r="P15" s="15">
        <f t="shared" si="1"/>
        <v>110</v>
      </c>
      <c r="R15" s="1" t="s">
        <v>11</v>
      </c>
      <c r="S15" s="17">
        <f t="shared" ref="S15:AF15" si="7">SUM(C30:C33)</f>
        <v>58</v>
      </c>
      <c r="T15" s="17">
        <f t="shared" si="7"/>
        <v>53</v>
      </c>
      <c r="U15" s="17">
        <f t="shared" si="7"/>
        <v>21</v>
      </c>
      <c r="V15" s="17">
        <f t="shared" si="7"/>
        <v>61</v>
      </c>
      <c r="W15" s="17">
        <f t="shared" si="7"/>
        <v>2</v>
      </c>
      <c r="X15" s="17">
        <f t="shared" si="7"/>
        <v>0</v>
      </c>
      <c r="Y15" s="17">
        <f t="shared" si="7"/>
        <v>5</v>
      </c>
      <c r="Z15" s="17">
        <f t="shared" si="7"/>
        <v>2</v>
      </c>
      <c r="AA15" s="17">
        <f t="shared" si="7"/>
        <v>2</v>
      </c>
      <c r="AB15" s="17">
        <f t="shared" si="7"/>
        <v>0</v>
      </c>
      <c r="AC15" s="17">
        <f t="shared" si="7"/>
        <v>129</v>
      </c>
      <c r="AD15" s="17">
        <f t="shared" si="7"/>
        <v>0</v>
      </c>
      <c r="AE15" s="31">
        <f t="shared" si="7"/>
        <v>204</v>
      </c>
      <c r="AF15" s="31">
        <f t="shared" si="7"/>
        <v>333</v>
      </c>
    </row>
    <row r="16" spans="2:32" ht="23.1" customHeight="1" x14ac:dyDescent="0.25">
      <c r="B16" s="23" t="s">
        <v>43</v>
      </c>
      <c r="C16" s="50">
        <v>21</v>
      </c>
      <c r="D16" s="50">
        <v>24</v>
      </c>
      <c r="E16" s="50">
        <v>4</v>
      </c>
      <c r="F16" s="50">
        <v>27</v>
      </c>
      <c r="G16" s="50">
        <v>2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47</v>
      </c>
      <c r="N16" s="50">
        <v>0</v>
      </c>
      <c r="O16" s="15">
        <f t="shared" si="0"/>
        <v>80</v>
      </c>
      <c r="P16" s="15">
        <f t="shared" si="1"/>
        <v>127</v>
      </c>
      <c r="R16" s="1" t="s">
        <v>12</v>
      </c>
      <c r="S16" s="17">
        <f t="shared" ref="S16:AF16" si="8">SUM(C34:C37)</f>
        <v>40</v>
      </c>
      <c r="T16" s="17">
        <f t="shared" si="8"/>
        <v>62</v>
      </c>
      <c r="U16" s="17">
        <f t="shared" si="8"/>
        <v>32</v>
      </c>
      <c r="V16" s="17">
        <f t="shared" si="8"/>
        <v>32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110</v>
      </c>
      <c r="AD16" s="17">
        <f t="shared" si="8"/>
        <v>0</v>
      </c>
      <c r="AE16" s="31">
        <f t="shared" si="8"/>
        <v>178</v>
      </c>
      <c r="AF16" s="31">
        <f t="shared" si="8"/>
        <v>288</v>
      </c>
    </row>
    <row r="17" spans="2:32" ht="23.1" customHeight="1" x14ac:dyDescent="0.25">
      <c r="B17" s="23" t="s">
        <v>44</v>
      </c>
      <c r="C17" s="50">
        <v>17</v>
      </c>
      <c r="D17" s="50">
        <v>25</v>
      </c>
      <c r="E17" s="50">
        <v>3</v>
      </c>
      <c r="F17" s="50">
        <v>15</v>
      </c>
      <c r="G17" s="50">
        <v>0</v>
      </c>
      <c r="H17" s="50">
        <v>0</v>
      </c>
      <c r="I17" s="50">
        <v>2</v>
      </c>
      <c r="J17" s="50">
        <v>1</v>
      </c>
      <c r="K17" s="50">
        <v>0</v>
      </c>
      <c r="L17" s="50">
        <v>0</v>
      </c>
      <c r="M17" s="50">
        <v>38</v>
      </c>
      <c r="N17" s="50">
        <v>0</v>
      </c>
      <c r="O17" s="15">
        <f t="shared" si="0"/>
        <v>63</v>
      </c>
      <c r="P17" s="15">
        <f t="shared" si="1"/>
        <v>101</v>
      </c>
      <c r="R17" s="1" t="s">
        <v>13</v>
      </c>
      <c r="S17" s="17">
        <f t="shared" ref="S17:AF17" si="9">SUM(C38:C41)</f>
        <v>76</v>
      </c>
      <c r="T17" s="17">
        <f t="shared" si="9"/>
        <v>48</v>
      </c>
      <c r="U17" s="17">
        <f t="shared" si="9"/>
        <v>14</v>
      </c>
      <c r="V17" s="17">
        <f t="shared" si="9"/>
        <v>40</v>
      </c>
      <c r="W17" s="17">
        <f t="shared" si="9"/>
        <v>0</v>
      </c>
      <c r="X17" s="17">
        <f t="shared" si="9"/>
        <v>0</v>
      </c>
      <c r="Y17" s="17">
        <f t="shared" si="9"/>
        <v>11</v>
      </c>
      <c r="Z17" s="17">
        <f t="shared" si="9"/>
        <v>4</v>
      </c>
      <c r="AA17" s="17">
        <f t="shared" si="9"/>
        <v>1</v>
      </c>
      <c r="AB17" s="17">
        <f t="shared" si="9"/>
        <v>0</v>
      </c>
      <c r="AC17" s="17">
        <f t="shared" si="9"/>
        <v>122</v>
      </c>
      <c r="AD17" s="17">
        <f t="shared" si="9"/>
        <v>0</v>
      </c>
      <c r="AE17" s="31">
        <f t="shared" si="9"/>
        <v>194</v>
      </c>
      <c r="AF17" s="31">
        <f t="shared" si="9"/>
        <v>316</v>
      </c>
    </row>
    <row r="18" spans="2:32" ht="23.1" customHeight="1" x14ac:dyDescent="0.25">
      <c r="B18" s="23" t="s">
        <v>45</v>
      </c>
      <c r="C18" s="50">
        <v>18</v>
      </c>
      <c r="D18" s="50">
        <v>18</v>
      </c>
      <c r="E18" s="50">
        <v>8</v>
      </c>
      <c r="F18" s="50">
        <v>12</v>
      </c>
      <c r="G18" s="50">
        <v>1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43</v>
      </c>
      <c r="N18" s="50">
        <v>0</v>
      </c>
      <c r="O18" s="15">
        <f t="shared" si="0"/>
        <v>60</v>
      </c>
      <c r="P18" s="15">
        <f t="shared" si="1"/>
        <v>103</v>
      </c>
      <c r="R18" s="1" t="s">
        <v>14</v>
      </c>
      <c r="S18" s="17">
        <f t="shared" ref="S18:AF18" si="10">SUM(C42:C45)</f>
        <v>61</v>
      </c>
      <c r="T18" s="17">
        <f t="shared" si="10"/>
        <v>89</v>
      </c>
      <c r="U18" s="17">
        <f t="shared" si="10"/>
        <v>12</v>
      </c>
      <c r="V18" s="17">
        <f t="shared" si="10"/>
        <v>43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6</v>
      </c>
      <c r="AA18" s="17">
        <f t="shared" si="10"/>
        <v>0</v>
      </c>
      <c r="AB18" s="17">
        <f t="shared" si="10"/>
        <v>0</v>
      </c>
      <c r="AC18" s="17">
        <f t="shared" si="10"/>
        <v>120</v>
      </c>
      <c r="AD18" s="17">
        <f t="shared" si="10"/>
        <v>0</v>
      </c>
      <c r="AE18" s="31">
        <f t="shared" si="10"/>
        <v>217</v>
      </c>
      <c r="AF18" s="31">
        <f t="shared" si="10"/>
        <v>337</v>
      </c>
    </row>
    <row r="19" spans="2:32" ht="23.1" customHeight="1" x14ac:dyDescent="0.25">
      <c r="B19" s="23" t="s">
        <v>46</v>
      </c>
      <c r="C19" s="50">
        <v>20</v>
      </c>
      <c r="D19" s="50">
        <v>31</v>
      </c>
      <c r="E19" s="50">
        <v>12</v>
      </c>
      <c r="F19" s="50">
        <v>27</v>
      </c>
      <c r="G19" s="50">
        <v>3</v>
      </c>
      <c r="H19" s="50">
        <v>0</v>
      </c>
      <c r="I19" s="50">
        <v>1</v>
      </c>
      <c r="J19" s="50">
        <v>4</v>
      </c>
      <c r="K19" s="50">
        <v>0</v>
      </c>
      <c r="L19" s="50">
        <v>0</v>
      </c>
      <c r="M19" s="50">
        <v>38</v>
      </c>
      <c r="N19" s="50">
        <v>0</v>
      </c>
      <c r="O19" s="15">
        <f t="shared" si="0"/>
        <v>98</v>
      </c>
      <c r="P19" s="15">
        <f t="shared" si="1"/>
        <v>136</v>
      </c>
      <c r="R19" s="1" t="s">
        <v>15</v>
      </c>
      <c r="S19" s="17">
        <f t="shared" ref="S19:AF19" si="11">SUM(C46:C49)</f>
        <v>64</v>
      </c>
      <c r="T19" s="17">
        <f t="shared" si="11"/>
        <v>89</v>
      </c>
      <c r="U19" s="17">
        <f t="shared" si="11"/>
        <v>11</v>
      </c>
      <c r="V19" s="17">
        <f t="shared" si="11"/>
        <v>58</v>
      </c>
      <c r="W19" s="17">
        <f t="shared" si="11"/>
        <v>7</v>
      </c>
      <c r="X19" s="17">
        <f t="shared" si="11"/>
        <v>2</v>
      </c>
      <c r="Y19" s="17">
        <f t="shared" si="11"/>
        <v>11</v>
      </c>
      <c r="Z19" s="17">
        <f t="shared" si="11"/>
        <v>5</v>
      </c>
      <c r="AA19" s="17">
        <f t="shared" si="11"/>
        <v>0</v>
      </c>
      <c r="AB19" s="17">
        <f t="shared" si="11"/>
        <v>0</v>
      </c>
      <c r="AC19" s="17">
        <f t="shared" si="11"/>
        <v>148</v>
      </c>
      <c r="AD19" s="17">
        <f t="shared" si="11"/>
        <v>0</v>
      </c>
      <c r="AE19" s="31">
        <f t="shared" si="11"/>
        <v>247</v>
      </c>
      <c r="AF19" s="31">
        <f t="shared" si="11"/>
        <v>395</v>
      </c>
    </row>
    <row r="20" spans="2:32" ht="23.1" customHeight="1" x14ac:dyDescent="0.25">
      <c r="B20" s="23" t="s">
        <v>47</v>
      </c>
      <c r="C20" s="50">
        <v>19</v>
      </c>
      <c r="D20" s="50">
        <v>23</v>
      </c>
      <c r="E20" s="50">
        <v>8</v>
      </c>
      <c r="F20" s="50">
        <v>18</v>
      </c>
      <c r="G20" s="50">
        <v>0</v>
      </c>
      <c r="H20" s="50">
        <v>0</v>
      </c>
      <c r="I20" s="50">
        <v>6</v>
      </c>
      <c r="J20" s="50">
        <v>0</v>
      </c>
      <c r="K20" s="50">
        <v>0</v>
      </c>
      <c r="L20" s="50">
        <v>0</v>
      </c>
      <c r="M20" s="50">
        <v>54</v>
      </c>
      <c r="N20" s="50">
        <v>0</v>
      </c>
      <c r="O20" s="15">
        <f t="shared" si="0"/>
        <v>74</v>
      </c>
      <c r="P20" s="15">
        <f t="shared" si="1"/>
        <v>128</v>
      </c>
      <c r="R20" s="1" t="s">
        <v>16</v>
      </c>
      <c r="S20" s="17">
        <f t="shared" ref="S20:AF20" si="12">SUM(C50:C53)</f>
        <v>50</v>
      </c>
      <c r="T20" s="17">
        <f t="shared" si="12"/>
        <v>85</v>
      </c>
      <c r="U20" s="17">
        <f t="shared" si="12"/>
        <v>10</v>
      </c>
      <c r="V20" s="17">
        <f t="shared" si="12"/>
        <v>80</v>
      </c>
      <c r="W20" s="17">
        <f t="shared" si="12"/>
        <v>6</v>
      </c>
      <c r="X20" s="17">
        <f t="shared" si="12"/>
        <v>0</v>
      </c>
      <c r="Y20" s="17">
        <f t="shared" si="12"/>
        <v>15</v>
      </c>
      <c r="Z20" s="17">
        <f t="shared" si="12"/>
        <v>5</v>
      </c>
      <c r="AA20" s="17">
        <f t="shared" si="12"/>
        <v>0</v>
      </c>
      <c r="AB20" s="17">
        <f t="shared" si="12"/>
        <v>0</v>
      </c>
      <c r="AC20" s="17">
        <f t="shared" si="12"/>
        <v>169</v>
      </c>
      <c r="AD20" s="17">
        <f t="shared" si="12"/>
        <v>0</v>
      </c>
      <c r="AE20" s="31">
        <f t="shared" si="12"/>
        <v>251</v>
      </c>
      <c r="AF20" s="31">
        <f t="shared" si="12"/>
        <v>420</v>
      </c>
    </row>
    <row r="21" spans="2:32" ht="23.1" customHeight="1" x14ac:dyDescent="0.25">
      <c r="B21" s="23" t="s">
        <v>48</v>
      </c>
      <c r="C21" s="50">
        <v>11</v>
      </c>
      <c r="D21" s="50">
        <v>17</v>
      </c>
      <c r="E21" s="50">
        <v>2</v>
      </c>
      <c r="F21" s="50">
        <v>12</v>
      </c>
      <c r="G21" s="50">
        <v>0</v>
      </c>
      <c r="H21" s="50">
        <v>0</v>
      </c>
      <c r="I21" s="50">
        <v>2</v>
      </c>
      <c r="J21" s="50">
        <v>1</v>
      </c>
      <c r="K21" s="50">
        <v>0</v>
      </c>
      <c r="L21" s="50">
        <v>0</v>
      </c>
      <c r="M21" s="50">
        <v>32</v>
      </c>
      <c r="N21" s="50">
        <v>0</v>
      </c>
      <c r="O21" s="15">
        <f t="shared" si="0"/>
        <v>45</v>
      </c>
      <c r="P21" s="15">
        <f t="shared" si="1"/>
        <v>77</v>
      </c>
      <c r="R21" s="36" t="s">
        <v>20</v>
      </c>
      <c r="S21" s="34">
        <f t="shared" ref="S21:AF21" si="13">SUM(C54:C57)</f>
        <v>65</v>
      </c>
      <c r="T21" s="17">
        <f t="shared" si="13"/>
        <v>81</v>
      </c>
      <c r="U21" s="17">
        <f t="shared" si="13"/>
        <v>25</v>
      </c>
      <c r="V21" s="17">
        <f t="shared" si="13"/>
        <v>45</v>
      </c>
      <c r="W21" s="17">
        <f t="shared" si="13"/>
        <v>8</v>
      </c>
      <c r="X21" s="17">
        <f t="shared" si="13"/>
        <v>0</v>
      </c>
      <c r="Y21" s="17">
        <f t="shared" si="13"/>
        <v>3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180</v>
      </c>
      <c r="AD21" s="17">
        <f t="shared" si="13"/>
        <v>0</v>
      </c>
      <c r="AE21" s="31">
        <f t="shared" si="13"/>
        <v>228</v>
      </c>
      <c r="AF21" s="31">
        <f t="shared" si="13"/>
        <v>408</v>
      </c>
    </row>
    <row r="22" spans="2:32" ht="23.1" customHeight="1" x14ac:dyDescent="0.25">
      <c r="B22" s="23" t="s">
        <v>49</v>
      </c>
      <c r="C22" s="50">
        <v>12</v>
      </c>
      <c r="D22" s="50">
        <v>16</v>
      </c>
      <c r="E22" s="50">
        <v>3</v>
      </c>
      <c r="F22" s="50">
        <v>18</v>
      </c>
      <c r="G22" s="50">
        <v>0</v>
      </c>
      <c r="H22" s="50">
        <v>0</v>
      </c>
      <c r="I22" s="50">
        <v>1</v>
      </c>
      <c r="J22" s="50">
        <v>1</v>
      </c>
      <c r="K22" s="50">
        <v>1</v>
      </c>
      <c r="L22" s="50">
        <v>0</v>
      </c>
      <c r="M22" s="50">
        <v>27</v>
      </c>
      <c r="N22" s="50">
        <v>0</v>
      </c>
      <c r="O22" s="15">
        <f t="shared" si="0"/>
        <v>52</v>
      </c>
      <c r="P22" s="15">
        <f t="shared" si="1"/>
        <v>79</v>
      </c>
      <c r="R22" s="38" t="s">
        <v>90</v>
      </c>
      <c r="S22" s="39">
        <f>MAX(S10:S12)</f>
        <v>99</v>
      </c>
      <c r="T22" s="39">
        <f t="shared" ref="T22:AF22" si="14">MAX(T10:T12)</f>
        <v>89</v>
      </c>
      <c r="U22" s="39">
        <f t="shared" si="14"/>
        <v>30</v>
      </c>
      <c r="V22" s="39">
        <f t="shared" si="14"/>
        <v>86</v>
      </c>
      <c r="W22" s="39">
        <f t="shared" si="14"/>
        <v>5</v>
      </c>
      <c r="X22" s="39">
        <f t="shared" si="14"/>
        <v>2</v>
      </c>
      <c r="Y22" s="39">
        <f t="shared" si="14"/>
        <v>13</v>
      </c>
      <c r="Z22" s="39">
        <f t="shared" si="14"/>
        <v>8</v>
      </c>
      <c r="AA22" s="39">
        <f t="shared" si="14"/>
        <v>0</v>
      </c>
      <c r="AB22" s="39">
        <f t="shared" si="14"/>
        <v>0</v>
      </c>
      <c r="AC22" s="39">
        <f t="shared" si="14"/>
        <v>167</v>
      </c>
      <c r="AD22" s="39">
        <f t="shared" si="14"/>
        <v>0</v>
      </c>
      <c r="AE22" s="40">
        <f t="shared" si="14"/>
        <v>289</v>
      </c>
      <c r="AF22" s="40">
        <f t="shared" si="14"/>
        <v>444</v>
      </c>
    </row>
    <row r="23" spans="2:32" ht="23.1" customHeight="1" x14ac:dyDescent="0.25">
      <c r="B23" s="23" t="s">
        <v>50</v>
      </c>
      <c r="C23" s="50">
        <v>14</v>
      </c>
      <c r="D23" s="50">
        <v>27</v>
      </c>
      <c r="E23" s="50">
        <v>0</v>
      </c>
      <c r="F23" s="50">
        <v>5</v>
      </c>
      <c r="G23" s="50">
        <v>1</v>
      </c>
      <c r="H23" s="50">
        <v>1</v>
      </c>
      <c r="I23" s="50">
        <v>3</v>
      </c>
      <c r="J23" s="50">
        <v>0</v>
      </c>
      <c r="K23" s="50">
        <v>1</v>
      </c>
      <c r="L23" s="50">
        <v>0</v>
      </c>
      <c r="M23" s="50">
        <v>32</v>
      </c>
      <c r="N23" s="50">
        <v>0</v>
      </c>
      <c r="O23" s="15">
        <f t="shared" si="0"/>
        <v>52</v>
      </c>
      <c r="P23" s="15">
        <f t="shared" si="1"/>
        <v>84</v>
      </c>
      <c r="R23" s="38" t="s">
        <v>91</v>
      </c>
      <c r="S23" s="39">
        <f>MAX(S13:S18)</f>
        <v>76</v>
      </c>
      <c r="T23" s="39">
        <f t="shared" ref="T23:AF23" si="15">MAX(T13:T18)</f>
        <v>89</v>
      </c>
      <c r="U23" s="39">
        <f t="shared" si="15"/>
        <v>32</v>
      </c>
      <c r="V23" s="39">
        <f t="shared" si="15"/>
        <v>61</v>
      </c>
      <c r="W23" s="39">
        <f t="shared" si="15"/>
        <v>2</v>
      </c>
      <c r="X23" s="39">
        <f t="shared" si="15"/>
        <v>1</v>
      </c>
      <c r="Y23" s="39">
        <f t="shared" si="15"/>
        <v>12</v>
      </c>
      <c r="Z23" s="39">
        <f t="shared" si="15"/>
        <v>6</v>
      </c>
      <c r="AA23" s="39">
        <f t="shared" si="15"/>
        <v>3</v>
      </c>
      <c r="AB23" s="39">
        <f t="shared" si="15"/>
        <v>0</v>
      </c>
      <c r="AC23" s="39">
        <f t="shared" si="15"/>
        <v>143</v>
      </c>
      <c r="AD23" s="39">
        <f t="shared" si="15"/>
        <v>0</v>
      </c>
      <c r="AE23" s="40">
        <f t="shared" si="15"/>
        <v>217</v>
      </c>
      <c r="AF23" s="40">
        <f t="shared" si="15"/>
        <v>345</v>
      </c>
    </row>
    <row r="24" spans="2:32" ht="23.1" customHeight="1" x14ac:dyDescent="0.25">
      <c r="B24" s="23" t="s">
        <v>51</v>
      </c>
      <c r="C24" s="50">
        <v>16</v>
      </c>
      <c r="D24" s="50">
        <v>18</v>
      </c>
      <c r="E24" s="50">
        <v>1</v>
      </c>
      <c r="F24" s="50">
        <v>11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50</v>
      </c>
      <c r="N24" s="50">
        <v>0</v>
      </c>
      <c r="O24" s="15">
        <f t="shared" si="0"/>
        <v>49</v>
      </c>
      <c r="P24" s="15">
        <f t="shared" si="1"/>
        <v>99</v>
      </c>
      <c r="R24" s="38" t="s">
        <v>92</v>
      </c>
      <c r="S24" s="39">
        <f>MAX(S19:S21)</f>
        <v>65</v>
      </c>
      <c r="T24" s="39">
        <f t="shared" ref="T24:AF24" si="16">MAX(T19:T21)</f>
        <v>89</v>
      </c>
      <c r="U24" s="39">
        <f t="shared" si="16"/>
        <v>25</v>
      </c>
      <c r="V24" s="39">
        <f t="shared" si="16"/>
        <v>80</v>
      </c>
      <c r="W24" s="39">
        <f t="shared" si="16"/>
        <v>8</v>
      </c>
      <c r="X24" s="39">
        <f t="shared" si="16"/>
        <v>2</v>
      </c>
      <c r="Y24" s="39">
        <f t="shared" si="16"/>
        <v>15</v>
      </c>
      <c r="Z24" s="39">
        <f t="shared" si="16"/>
        <v>5</v>
      </c>
      <c r="AA24" s="39">
        <f t="shared" si="16"/>
        <v>0</v>
      </c>
      <c r="AB24" s="39">
        <f t="shared" si="16"/>
        <v>0</v>
      </c>
      <c r="AC24" s="39">
        <f t="shared" si="16"/>
        <v>180</v>
      </c>
      <c r="AD24" s="39">
        <f t="shared" si="16"/>
        <v>0</v>
      </c>
      <c r="AE24" s="40">
        <f t="shared" si="16"/>
        <v>251</v>
      </c>
      <c r="AF24" s="40">
        <f t="shared" si="16"/>
        <v>420</v>
      </c>
    </row>
    <row r="25" spans="2:32" ht="23.1" customHeight="1" x14ac:dyDescent="0.25">
      <c r="B25" s="23" t="s">
        <v>52</v>
      </c>
      <c r="C25" s="50">
        <v>11</v>
      </c>
      <c r="D25" s="50">
        <v>22</v>
      </c>
      <c r="E25" s="50">
        <v>4</v>
      </c>
      <c r="F25" s="50">
        <v>10</v>
      </c>
      <c r="G25" s="50">
        <v>0</v>
      </c>
      <c r="H25" s="50">
        <v>0</v>
      </c>
      <c r="I25" s="50">
        <v>1</v>
      </c>
      <c r="J25" s="50">
        <v>0</v>
      </c>
      <c r="K25" s="50">
        <v>1</v>
      </c>
      <c r="L25" s="50">
        <v>0</v>
      </c>
      <c r="M25" s="50">
        <v>34</v>
      </c>
      <c r="N25" s="50">
        <v>0</v>
      </c>
      <c r="O25" s="15">
        <f t="shared" si="0"/>
        <v>49</v>
      </c>
      <c r="P25" s="15">
        <f t="shared" si="1"/>
        <v>83</v>
      </c>
      <c r="R25" s="37" t="s">
        <v>85</v>
      </c>
      <c r="S25" s="35">
        <f t="shared" ref="S25:AF25" si="17">SUM(S10:S12)</f>
        <v>241</v>
      </c>
      <c r="T25" s="16">
        <f t="shared" si="17"/>
        <v>251</v>
      </c>
      <c r="U25" s="16">
        <f t="shared" si="17"/>
        <v>70</v>
      </c>
      <c r="V25" s="16">
        <f t="shared" si="17"/>
        <v>230</v>
      </c>
      <c r="W25" s="16">
        <f t="shared" si="17"/>
        <v>11</v>
      </c>
      <c r="X25" s="16">
        <f t="shared" si="17"/>
        <v>2</v>
      </c>
      <c r="Y25" s="16">
        <f t="shared" si="17"/>
        <v>36</v>
      </c>
      <c r="Z25" s="16">
        <f t="shared" si="17"/>
        <v>14</v>
      </c>
      <c r="AA25" s="16">
        <f t="shared" si="17"/>
        <v>0</v>
      </c>
      <c r="AB25" s="16">
        <f t="shared" si="17"/>
        <v>0</v>
      </c>
      <c r="AC25" s="16">
        <f t="shared" si="17"/>
        <v>457</v>
      </c>
      <c r="AD25" s="16">
        <f t="shared" si="17"/>
        <v>0</v>
      </c>
      <c r="AE25" s="32">
        <f t="shared" si="17"/>
        <v>855</v>
      </c>
      <c r="AF25" s="32">
        <f t="shared" si="17"/>
        <v>1312</v>
      </c>
    </row>
    <row r="26" spans="2:32" ht="23.1" customHeight="1" x14ac:dyDescent="0.25">
      <c r="B26" s="23" t="s">
        <v>53</v>
      </c>
      <c r="C26" s="50">
        <v>11</v>
      </c>
      <c r="D26" s="50">
        <v>15</v>
      </c>
      <c r="E26" s="50">
        <v>6</v>
      </c>
      <c r="F26" s="50">
        <v>11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32</v>
      </c>
      <c r="N26" s="50">
        <v>0</v>
      </c>
      <c r="O26" s="15">
        <f t="shared" si="0"/>
        <v>43</v>
      </c>
      <c r="P26" s="15">
        <f t="shared" si="1"/>
        <v>75</v>
      </c>
      <c r="R26" s="28" t="s">
        <v>86</v>
      </c>
      <c r="S26" s="16">
        <f t="shared" ref="S26:AF26" si="18">SUM(S13:S18)</f>
        <v>341</v>
      </c>
      <c r="T26" s="16">
        <f t="shared" si="18"/>
        <v>390</v>
      </c>
      <c r="U26" s="16">
        <f t="shared" si="18"/>
        <v>112</v>
      </c>
      <c r="V26" s="16">
        <f t="shared" si="18"/>
        <v>273</v>
      </c>
      <c r="W26" s="16">
        <f t="shared" si="18"/>
        <v>3</v>
      </c>
      <c r="X26" s="16">
        <f t="shared" si="18"/>
        <v>1</v>
      </c>
      <c r="Y26" s="16">
        <f t="shared" si="18"/>
        <v>53</v>
      </c>
      <c r="Z26" s="16">
        <f t="shared" si="18"/>
        <v>17</v>
      </c>
      <c r="AA26" s="16">
        <f t="shared" si="18"/>
        <v>6</v>
      </c>
      <c r="AB26" s="16">
        <f t="shared" si="18"/>
        <v>0</v>
      </c>
      <c r="AC26" s="16">
        <f t="shared" si="18"/>
        <v>750</v>
      </c>
      <c r="AD26" s="16">
        <f t="shared" si="18"/>
        <v>0</v>
      </c>
      <c r="AE26" s="32">
        <f t="shared" si="18"/>
        <v>1196</v>
      </c>
      <c r="AF26" s="32">
        <f t="shared" si="18"/>
        <v>1946</v>
      </c>
    </row>
    <row r="27" spans="2:32" ht="23.1" customHeight="1" x14ac:dyDescent="0.25">
      <c r="B27" s="23" t="s">
        <v>54</v>
      </c>
      <c r="C27" s="50">
        <v>11</v>
      </c>
      <c r="D27" s="50">
        <v>15</v>
      </c>
      <c r="E27" s="50">
        <v>4</v>
      </c>
      <c r="F27" s="50">
        <v>4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23</v>
      </c>
      <c r="N27" s="50">
        <v>0</v>
      </c>
      <c r="O27" s="15">
        <f t="shared" si="0"/>
        <v>38</v>
      </c>
      <c r="P27" s="15">
        <f t="shared" si="1"/>
        <v>61</v>
      </c>
      <c r="R27" s="29" t="s">
        <v>87</v>
      </c>
      <c r="S27" s="16">
        <f t="shared" ref="S27:AF27" si="19">SUM(S19:S21)</f>
        <v>179</v>
      </c>
      <c r="T27" s="16">
        <f t="shared" si="19"/>
        <v>255</v>
      </c>
      <c r="U27" s="16">
        <f t="shared" si="19"/>
        <v>46</v>
      </c>
      <c r="V27" s="16">
        <f t="shared" si="19"/>
        <v>183</v>
      </c>
      <c r="W27" s="16">
        <f t="shared" si="19"/>
        <v>21</v>
      </c>
      <c r="X27" s="16">
        <f t="shared" si="19"/>
        <v>2</v>
      </c>
      <c r="Y27" s="16">
        <f t="shared" si="19"/>
        <v>29</v>
      </c>
      <c r="Z27" s="16">
        <f t="shared" si="19"/>
        <v>11</v>
      </c>
      <c r="AA27" s="16">
        <f t="shared" si="19"/>
        <v>0</v>
      </c>
      <c r="AB27" s="16">
        <f t="shared" si="19"/>
        <v>0</v>
      </c>
      <c r="AC27" s="16">
        <f t="shared" si="19"/>
        <v>497</v>
      </c>
      <c r="AD27" s="16">
        <f t="shared" si="19"/>
        <v>0</v>
      </c>
      <c r="AE27" s="32">
        <f t="shared" si="19"/>
        <v>726</v>
      </c>
      <c r="AF27" s="32">
        <f t="shared" si="19"/>
        <v>1223</v>
      </c>
    </row>
    <row r="28" spans="2:32" ht="23.1" customHeight="1" x14ac:dyDescent="0.25">
      <c r="B28" s="23" t="s">
        <v>55</v>
      </c>
      <c r="C28" s="50">
        <v>13</v>
      </c>
      <c r="D28" s="50">
        <v>14</v>
      </c>
      <c r="E28" s="50">
        <v>1</v>
      </c>
      <c r="F28" s="50">
        <v>15</v>
      </c>
      <c r="G28" s="50">
        <v>0</v>
      </c>
      <c r="H28" s="50">
        <v>0</v>
      </c>
      <c r="I28" s="50">
        <v>1</v>
      </c>
      <c r="J28" s="50">
        <v>3</v>
      </c>
      <c r="K28" s="50">
        <v>0</v>
      </c>
      <c r="L28" s="50">
        <v>0</v>
      </c>
      <c r="M28" s="50">
        <v>37</v>
      </c>
      <c r="N28" s="50">
        <v>0</v>
      </c>
      <c r="O28" s="15">
        <f t="shared" si="0"/>
        <v>47</v>
      </c>
      <c r="P28" s="15">
        <f t="shared" si="1"/>
        <v>84</v>
      </c>
      <c r="R28" s="5" t="s">
        <v>17</v>
      </c>
      <c r="S28" s="16">
        <f t="shared" ref="S28:AF28" si="20">SUM(S10:S21)</f>
        <v>761</v>
      </c>
      <c r="T28" s="16">
        <f t="shared" si="20"/>
        <v>896</v>
      </c>
      <c r="U28" s="16">
        <f t="shared" si="20"/>
        <v>228</v>
      </c>
      <c r="V28" s="16">
        <f t="shared" si="20"/>
        <v>686</v>
      </c>
      <c r="W28" s="16">
        <f t="shared" si="20"/>
        <v>35</v>
      </c>
      <c r="X28" s="16">
        <f t="shared" si="20"/>
        <v>5</v>
      </c>
      <c r="Y28" s="16">
        <f t="shared" si="20"/>
        <v>118</v>
      </c>
      <c r="Z28" s="16">
        <f t="shared" si="20"/>
        <v>42</v>
      </c>
      <c r="AA28" s="16">
        <f t="shared" si="20"/>
        <v>6</v>
      </c>
      <c r="AB28" s="16">
        <f t="shared" si="20"/>
        <v>0</v>
      </c>
      <c r="AC28" s="16">
        <f t="shared" si="20"/>
        <v>1704</v>
      </c>
      <c r="AD28" s="16">
        <f t="shared" si="20"/>
        <v>0</v>
      </c>
      <c r="AE28" s="32">
        <f t="shared" si="20"/>
        <v>2777</v>
      </c>
      <c r="AF28" s="32">
        <f t="shared" si="20"/>
        <v>4481</v>
      </c>
    </row>
    <row r="29" spans="2:32" ht="23.1" customHeight="1" x14ac:dyDescent="0.25">
      <c r="B29" s="23" t="s">
        <v>56</v>
      </c>
      <c r="C29" s="50">
        <v>18</v>
      </c>
      <c r="D29" s="50">
        <v>11</v>
      </c>
      <c r="E29" s="50">
        <v>14</v>
      </c>
      <c r="F29" s="50">
        <v>23</v>
      </c>
      <c r="G29" s="50">
        <v>0</v>
      </c>
      <c r="H29" s="50">
        <v>0</v>
      </c>
      <c r="I29" s="50">
        <v>7</v>
      </c>
      <c r="J29" s="50">
        <v>0</v>
      </c>
      <c r="K29" s="50">
        <v>0</v>
      </c>
      <c r="L29" s="50">
        <v>0</v>
      </c>
      <c r="M29" s="50">
        <v>34</v>
      </c>
      <c r="N29" s="50">
        <v>0</v>
      </c>
      <c r="O29" s="15">
        <f t="shared" si="0"/>
        <v>73</v>
      </c>
      <c r="P29" s="15">
        <f t="shared" si="1"/>
        <v>107</v>
      </c>
      <c r="R29"/>
      <c r="S29" s="20"/>
      <c r="T29" s="19"/>
    </row>
    <row r="30" spans="2:32" ht="23.1" customHeight="1" x14ac:dyDescent="0.25">
      <c r="B30" s="23" t="s">
        <v>57</v>
      </c>
      <c r="C30" s="50">
        <v>10</v>
      </c>
      <c r="D30" s="50">
        <v>6</v>
      </c>
      <c r="E30" s="50">
        <v>8</v>
      </c>
      <c r="F30" s="50">
        <v>19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42</v>
      </c>
      <c r="N30" s="50">
        <v>0</v>
      </c>
      <c r="O30" s="15">
        <f t="shared" si="0"/>
        <v>45</v>
      </c>
      <c r="P30" s="15">
        <f t="shared" si="1"/>
        <v>87</v>
      </c>
    </row>
    <row r="31" spans="2:32" ht="23.1" customHeight="1" x14ac:dyDescent="0.25">
      <c r="B31" s="24" t="s">
        <v>58</v>
      </c>
      <c r="C31" s="50">
        <v>17</v>
      </c>
      <c r="D31" s="50">
        <v>14</v>
      </c>
      <c r="E31" s="50">
        <v>3</v>
      </c>
      <c r="F31" s="50">
        <v>21</v>
      </c>
      <c r="G31" s="50">
        <v>0</v>
      </c>
      <c r="H31" s="50">
        <v>0</v>
      </c>
      <c r="I31" s="50">
        <v>2</v>
      </c>
      <c r="J31" s="50">
        <v>0</v>
      </c>
      <c r="K31" s="50">
        <v>2</v>
      </c>
      <c r="L31" s="50">
        <v>0</v>
      </c>
      <c r="M31" s="50">
        <v>31</v>
      </c>
      <c r="N31" s="50">
        <v>0</v>
      </c>
      <c r="O31" s="15">
        <f t="shared" si="0"/>
        <v>59</v>
      </c>
      <c r="P31" s="15">
        <f t="shared" si="1"/>
        <v>90</v>
      </c>
    </row>
    <row r="32" spans="2:32" ht="23.1" customHeight="1" x14ac:dyDescent="0.25">
      <c r="B32" s="24" t="s">
        <v>59</v>
      </c>
      <c r="C32" s="50">
        <v>20</v>
      </c>
      <c r="D32" s="50">
        <v>18</v>
      </c>
      <c r="E32" s="50">
        <v>6</v>
      </c>
      <c r="F32" s="50">
        <v>12</v>
      </c>
      <c r="G32" s="50">
        <v>2</v>
      </c>
      <c r="H32" s="50">
        <v>0</v>
      </c>
      <c r="I32" s="50">
        <v>0</v>
      </c>
      <c r="J32" s="50">
        <v>2</v>
      </c>
      <c r="K32" s="50">
        <v>0</v>
      </c>
      <c r="L32" s="50">
        <v>0</v>
      </c>
      <c r="M32" s="50">
        <v>32</v>
      </c>
      <c r="N32" s="50">
        <v>0</v>
      </c>
      <c r="O32" s="15">
        <f t="shared" si="0"/>
        <v>60</v>
      </c>
      <c r="P32" s="15">
        <f t="shared" si="1"/>
        <v>92</v>
      </c>
    </row>
    <row r="33" spans="2:20" ht="23.1" customHeight="1" x14ac:dyDescent="0.25">
      <c r="B33" s="23" t="s">
        <v>60</v>
      </c>
      <c r="C33" s="50">
        <v>11</v>
      </c>
      <c r="D33" s="50">
        <v>15</v>
      </c>
      <c r="E33" s="50">
        <v>4</v>
      </c>
      <c r="F33" s="50">
        <v>9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24</v>
      </c>
      <c r="N33" s="50">
        <v>0</v>
      </c>
      <c r="O33" s="15">
        <f t="shared" si="0"/>
        <v>40</v>
      </c>
      <c r="P33" s="15">
        <f t="shared" si="1"/>
        <v>64</v>
      </c>
    </row>
    <row r="34" spans="2:20" ht="23.1" customHeight="1" x14ac:dyDescent="0.25">
      <c r="B34" s="24" t="s">
        <v>61</v>
      </c>
      <c r="C34" s="50">
        <v>10</v>
      </c>
      <c r="D34" s="50">
        <v>16</v>
      </c>
      <c r="E34" s="50">
        <v>11</v>
      </c>
      <c r="F34" s="50">
        <v>8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28</v>
      </c>
      <c r="N34" s="50">
        <v>0</v>
      </c>
      <c r="O34" s="15">
        <f t="shared" si="0"/>
        <v>48</v>
      </c>
      <c r="P34" s="15">
        <f t="shared" si="1"/>
        <v>76</v>
      </c>
    </row>
    <row r="35" spans="2:20" ht="23.1" customHeight="1" x14ac:dyDescent="0.25">
      <c r="B35" s="24" t="s">
        <v>62</v>
      </c>
      <c r="C35" s="50">
        <v>9</v>
      </c>
      <c r="D35" s="50">
        <v>14</v>
      </c>
      <c r="E35" s="50">
        <v>3</v>
      </c>
      <c r="F35" s="50">
        <v>5</v>
      </c>
      <c r="G35" s="50">
        <v>0</v>
      </c>
      <c r="H35" s="50">
        <v>0</v>
      </c>
      <c r="I35" s="50">
        <v>4</v>
      </c>
      <c r="J35" s="50">
        <v>1</v>
      </c>
      <c r="K35" s="50">
        <v>0</v>
      </c>
      <c r="L35" s="50">
        <v>0</v>
      </c>
      <c r="M35" s="50">
        <v>23</v>
      </c>
      <c r="N35" s="50">
        <v>0</v>
      </c>
      <c r="O35" s="15">
        <f t="shared" si="0"/>
        <v>36</v>
      </c>
      <c r="P35" s="15">
        <f t="shared" si="1"/>
        <v>59</v>
      </c>
    </row>
    <row r="36" spans="2:20" ht="23.1" customHeight="1" x14ac:dyDescent="0.25">
      <c r="B36" s="24" t="s">
        <v>63</v>
      </c>
      <c r="C36" s="50">
        <v>11</v>
      </c>
      <c r="D36" s="50">
        <v>20</v>
      </c>
      <c r="E36" s="50">
        <v>16</v>
      </c>
      <c r="F36" s="50">
        <v>6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33</v>
      </c>
      <c r="N36" s="50">
        <v>0</v>
      </c>
      <c r="O36" s="15">
        <f t="shared" si="0"/>
        <v>55</v>
      </c>
      <c r="P36" s="15">
        <f t="shared" si="1"/>
        <v>88</v>
      </c>
    </row>
    <row r="37" spans="2:20" ht="23.1" customHeight="1" x14ac:dyDescent="0.25">
      <c r="B37" s="23" t="s">
        <v>64</v>
      </c>
      <c r="C37" s="50">
        <v>10</v>
      </c>
      <c r="D37" s="50">
        <v>12</v>
      </c>
      <c r="E37" s="50">
        <v>2</v>
      </c>
      <c r="F37" s="50">
        <v>13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26</v>
      </c>
      <c r="N37" s="50">
        <v>0</v>
      </c>
      <c r="O37" s="15">
        <f t="shared" si="0"/>
        <v>39</v>
      </c>
      <c r="P37" s="15">
        <f t="shared" si="1"/>
        <v>65</v>
      </c>
    </row>
    <row r="38" spans="2:20" ht="23.1" customHeight="1" x14ac:dyDescent="0.25">
      <c r="B38" s="24" t="s">
        <v>65</v>
      </c>
      <c r="C38" s="50">
        <v>13</v>
      </c>
      <c r="D38" s="50">
        <v>12</v>
      </c>
      <c r="E38" s="50">
        <v>3</v>
      </c>
      <c r="F38" s="50">
        <v>8</v>
      </c>
      <c r="G38" s="50">
        <v>0</v>
      </c>
      <c r="H38" s="50">
        <v>0</v>
      </c>
      <c r="I38" s="50">
        <v>6</v>
      </c>
      <c r="J38" s="50">
        <v>0</v>
      </c>
      <c r="K38" s="50">
        <v>0</v>
      </c>
      <c r="L38" s="50">
        <v>0</v>
      </c>
      <c r="M38" s="50">
        <v>21</v>
      </c>
      <c r="N38" s="50">
        <v>0</v>
      </c>
      <c r="O38" s="15">
        <f t="shared" si="0"/>
        <v>42</v>
      </c>
      <c r="P38" s="15">
        <f t="shared" si="1"/>
        <v>63</v>
      </c>
    </row>
    <row r="39" spans="2:20" ht="23.1" customHeight="1" x14ac:dyDescent="0.25">
      <c r="B39" s="24" t="s">
        <v>66</v>
      </c>
      <c r="C39" s="50">
        <v>25</v>
      </c>
      <c r="D39" s="50">
        <v>5</v>
      </c>
      <c r="E39" s="50">
        <v>4</v>
      </c>
      <c r="F39" s="50">
        <v>9</v>
      </c>
      <c r="G39" s="50">
        <v>0</v>
      </c>
      <c r="H39" s="50">
        <v>0</v>
      </c>
      <c r="I39" s="50">
        <v>1</v>
      </c>
      <c r="J39" s="50">
        <v>3</v>
      </c>
      <c r="K39" s="50">
        <v>1</v>
      </c>
      <c r="L39" s="50">
        <v>0</v>
      </c>
      <c r="M39" s="50">
        <v>35</v>
      </c>
      <c r="N39" s="50">
        <v>0</v>
      </c>
      <c r="O39" s="15">
        <f t="shared" si="0"/>
        <v>48</v>
      </c>
      <c r="P39" s="15">
        <f t="shared" si="1"/>
        <v>83</v>
      </c>
    </row>
    <row r="40" spans="2:20" ht="23.1" customHeight="1" x14ac:dyDescent="0.25">
      <c r="B40" s="24" t="s">
        <v>67</v>
      </c>
      <c r="C40" s="50">
        <v>24</v>
      </c>
      <c r="D40" s="50">
        <v>13</v>
      </c>
      <c r="E40" s="50">
        <v>3</v>
      </c>
      <c r="F40" s="50">
        <v>12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37</v>
      </c>
      <c r="N40" s="50">
        <v>0</v>
      </c>
      <c r="O40" s="15">
        <f t="shared" si="0"/>
        <v>55</v>
      </c>
      <c r="P40" s="15">
        <f t="shared" si="1"/>
        <v>92</v>
      </c>
    </row>
    <row r="41" spans="2:20" ht="23.1" customHeight="1" x14ac:dyDescent="0.25">
      <c r="B41" s="23" t="s">
        <v>68</v>
      </c>
      <c r="C41" s="50">
        <v>14</v>
      </c>
      <c r="D41" s="50">
        <v>18</v>
      </c>
      <c r="E41" s="50">
        <v>4</v>
      </c>
      <c r="F41" s="50">
        <v>11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29</v>
      </c>
      <c r="N41" s="50">
        <v>0</v>
      </c>
      <c r="O41" s="15">
        <f t="shared" si="0"/>
        <v>49</v>
      </c>
      <c r="P41" s="15">
        <f t="shared" si="1"/>
        <v>78</v>
      </c>
    </row>
    <row r="42" spans="2:20" ht="23.1" customHeight="1" x14ac:dyDescent="0.25">
      <c r="B42" s="24" t="s">
        <v>69</v>
      </c>
      <c r="C42" s="50">
        <v>11</v>
      </c>
      <c r="D42" s="50">
        <v>13</v>
      </c>
      <c r="E42" s="50">
        <v>7</v>
      </c>
      <c r="F42" s="50">
        <v>8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17</v>
      </c>
      <c r="N42" s="50">
        <v>0</v>
      </c>
      <c r="O42" s="15">
        <f t="shared" si="0"/>
        <v>39</v>
      </c>
      <c r="P42" s="15">
        <f t="shared" si="1"/>
        <v>56</v>
      </c>
    </row>
    <row r="43" spans="2:20" ht="23.1" customHeight="1" x14ac:dyDescent="0.25">
      <c r="B43" s="23" t="s">
        <v>70</v>
      </c>
      <c r="C43" s="50">
        <v>16</v>
      </c>
      <c r="D43" s="50">
        <v>17</v>
      </c>
      <c r="E43" s="50">
        <v>0</v>
      </c>
      <c r="F43" s="50">
        <v>17</v>
      </c>
      <c r="G43" s="50">
        <v>0</v>
      </c>
      <c r="H43" s="50">
        <v>0</v>
      </c>
      <c r="I43" s="50">
        <v>3</v>
      </c>
      <c r="J43" s="50">
        <v>2</v>
      </c>
      <c r="K43" s="50">
        <v>0</v>
      </c>
      <c r="L43" s="50">
        <v>0</v>
      </c>
      <c r="M43" s="50">
        <v>34</v>
      </c>
      <c r="N43" s="50">
        <v>0</v>
      </c>
      <c r="O43" s="15">
        <f t="shared" si="0"/>
        <v>55</v>
      </c>
      <c r="P43" s="15">
        <f t="shared" si="1"/>
        <v>89</v>
      </c>
    </row>
    <row r="44" spans="2:20" ht="23.1" customHeight="1" x14ac:dyDescent="0.25">
      <c r="B44" s="25" t="s">
        <v>71</v>
      </c>
      <c r="C44" s="50">
        <v>23</v>
      </c>
      <c r="D44" s="50">
        <v>31</v>
      </c>
      <c r="E44" s="50">
        <v>0</v>
      </c>
      <c r="F44" s="50">
        <v>11</v>
      </c>
      <c r="G44" s="50">
        <v>0</v>
      </c>
      <c r="H44" s="50">
        <v>0</v>
      </c>
      <c r="I44" s="50">
        <v>1</v>
      </c>
      <c r="J44" s="50">
        <v>4</v>
      </c>
      <c r="K44" s="50">
        <v>0</v>
      </c>
      <c r="L44" s="50">
        <v>0</v>
      </c>
      <c r="M44" s="50">
        <v>38</v>
      </c>
      <c r="N44" s="50">
        <v>0</v>
      </c>
      <c r="O44" s="15">
        <f t="shared" si="0"/>
        <v>70</v>
      </c>
      <c r="P44" s="15">
        <f t="shared" si="1"/>
        <v>108</v>
      </c>
    </row>
    <row r="45" spans="2:20" ht="23.1" customHeight="1" x14ac:dyDescent="0.25">
      <c r="B45" s="23" t="s">
        <v>72</v>
      </c>
      <c r="C45" s="50">
        <v>11</v>
      </c>
      <c r="D45" s="50">
        <v>28</v>
      </c>
      <c r="E45" s="50">
        <v>5</v>
      </c>
      <c r="F45" s="50">
        <v>7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31</v>
      </c>
      <c r="N45" s="50">
        <v>0</v>
      </c>
      <c r="O45" s="15">
        <f t="shared" si="0"/>
        <v>53</v>
      </c>
      <c r="P45" s="15">
        <f t="shared" si="1"/>
        <v>84</v>
      </c>
    </row>
    <row r="46" spans="2:20" ht="23.1" customHeight="1" x14ac:dyDescent="0.25">
      <c r="B46" s="24" t="s">
        <v>73</v>
      </c>
      <c r="C46" s="50">
        <v>18</v>
      </c>
      <c r="D46" s="50">
        <v>21</v>
      </c>
      <c r="E46" s="50">
        <v>2</v>
      </c>
      <c r="F46" s="50">
        <v>16</v>
      </c>
      <c r="G46" s="50">
        <v>1</v>
      </c>
      <c r="H46" s="50">
        <v>0</v>
      </c>
      <c r="I46" s="50">
        <v>1</v>
      </c>
      <c r="J46" s="50">
        <v>3</v>
      </c>
      <c r="K46" s="50">
        <v>0</v>
      </c>
      <c r="L46" s="50">
        <v>0</v>
      </c>
      <c r="M46" s="50">
        <v>38</v>
      </c>
      <c r="N46" s="50">
        <v>0</v>
      </c>
      <c r="O46" s="15">
        <f t="shared" si="0"/>
        <v>62</v>
      </c>
      <c r="P46" s="15">
        <f t="shared" si="1"/>
        <v>100</v>
      </c>
      <c r="R46" s="8"/>
      <c r="T46"/>
    </row>
    <row r="47" spans="2:20" ht="23.1" customHeight="1" x14ac:dyDescent="0.25">
      <c r="B47" s="24" t="s">
        <v>74</v>
      </c>
      <c r="C47" s="50">
        <v>21</v>
      </c>
      <c r="D47" s="50">
        <v>29</v>
      </c>
      <c r="E47" s="50">
        <v>4</v>
      </c>
      <c r="F47" s="50">
        <v>22</v>
      </c>
      <c r="G47" s="50">
        <v>0</v>
      </c>
      <c r="H47" s="50">
        <v>0</v>
      </c>
      <c r="I47" s="50">
        <v>6</v>
      </c>
      <c r="J47" s="50">
        <v>2</v>
      </c>
      <c r="K47" s="50">
        <v>0</v>
      </c>
      <c r="L47" s="50">
        <v>0</v>
      </c>
      <c r="M47" s="50">
        <v>44</v>
      </c>
      <c r="N47" s="50">
        <v>0</v>
      </c>
      <c r="O47" s="15">
        <f t="shared" si="0"/>
        <v>84</v>
      </c>
      <c r="P47" s="15">
        <f t="shared" si="1"/>
        <v>128</v>
      </c>
      <c r="R47" s="8"/>
      <c r="T47"/>
    </row>
    <row r="48" spans="2:20" ht="23.1" customHeight="1" x14ac:dyDescent="0.25">
      <c r="B48" s="24" t="s">
        <v>75</v>
      </c>
      <c r="C48" s="50">
        <v>13</v>
      </c>
      <c r="D48" s="50">
        <v>21</v>
      </c>
      <c r="E48" s="50">
        <v>3</v>
      </c>
      <c r="F48" s="50">
        <v>15</v>
      </c>
      <c r="G48" s="50">
        <v>1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31</v>
      </c>
      <c r="N48" s="50">
        <v>0</v>
      </c>
      <c r="O48" s="15">
        <f t="shared" si="0"/>
        <v>53</v>
      </c>
      <c r="P48" s="15">
        <f t="shared" si="1"/>
        <v>84</v>
      </c>
      <c r="R48" s="8"/>
      <c r="T48"/>
    </row>
    <row r="49" spans="2:20" ht="23.1" customHeight="1" x14ac:dyDescent="0.25">
      <c r="B49" s="23" t="s">
        <v>76</v>
      </c>
      <c r="C49" s="50">
        <v>12</v>
      </c>
      <c r="D49" s="50">
        <v>18</v>
      </c>
      <c r="E49" s="50">
        <v>2</v>
      </c>
      <c r="F49" s="50">
        <v>5</v>
      </c>
      <c r="G49" s="50">
        <v>5</v>
      </c>
      <c r="H49" s="50">
        <v>2</v>
      </c>
      <c r="I49" s="50">
        <v>4</v>
      </c>
      <c r="J49" s="50">
        <v>0</v>
      </c>
      <c r="K49" s="50">
        <v>0</v>
      </c>
      <c r="L49" s="50">
        <v>0</v>
      </c>
      <c r="M49" s="50">
        <v>35</v>
      </c>
      <c r="N49" s="50">
        <v>0</v>
      </c>
      <c r="O49" s="15">
        <f t="shared" si="0"/>
        <v>48</v>
      </c>
      <c r="P49" s="15">
        <f t="shared" si="1"/>
        <v>83</v>
      </c>
      <c r="R49" s="8"/>
      <c r="T49"/>
    </row>
    <row r="50" spans="2:20" ht="23.1" customHeight="1" x14ac:dyDescent="0.25">
      <c r="B50" s="24" t="s">
        <v>77</v>
      </c>
      <c r="C50" s="50">
        <v>10</v>
      </c>
      <c r="D50" s="50">
        <v>22</v>
      </c>
      <c r="E50" s="50">
        <v>2</v>
      </c>
      <c r="F50" s="50">
        <v>13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37</v>
      </c>
      <c r="N50" s="50">
        <v>0</v>
      </c>
      <c r="O50" s="15">
        <f t="shared" si="0"/>
        <v>48</v>
      </c>
      <c r="P50" s="15">
        <f t="shared" si="1"/>
        <v>85</v>
      </c>
      <c r="R50" s="8"/>
      <c r="T50"/>
    </row>
    <row r="51" spans="2:20" ht="23.1" customHeight="1" x14ac:dyDescent="0.25">
      <c r="B51" s="24" t="s">
        <v>78</v>
      </c>
      <c r="C51" s="50">
        <v>14</v>
      </c>
      <c r="D51" s="50">
        <v>30</v>
      </c>
      <c r="E51" s="50">
        <v>1</v>
      </c>
      <c r="F51" s="50">
        <v>20</v>
      </c>
      <c r="G51" s="50">
        <v>3</v>
      </c>
      <c r="H51" s="50">
        <v>0</v>
      </c>
      <c r="I51" s="50">
        <v>5</v>
      </c>
      <c r="J51" s="50">
        <v>2</v>
      </c>
      <c r="K51" s="50">
        <v>0</v>
      </c>
      <c r="L51" s="50">
        <v>0</v>
      </c>
      <c r="M51" s="50">
        <v>51</v>
      </c>
      <c r="N51" s="50">
        <v>0</v>
      </c>
      <c r="O51" s="15">
        <f t="shared" si="0"/>
        <v>75</v>
      </c>
      <c r="P51" s="15">
        <f t="shared" si="1"/>
        <v>126</v>
      </c>
      <c r="R51" s="8"/>
      <c r="T51"/>
    </row>
    <row r="52" spans="2:20" ht="23.1" customHeight="1" x14ac:dyDescent="0.25">
      <c r="B52" s="24" t="s">
        <v>79</v>
      </c>
      <c r="C52" s="50">
        <v>10</v>
      </c>
      <c r="D52" s="50">
        <v>15</v>
      </c>
      <c r="E52" s="50">
        <v>4</v>
      </c>
      <c r="F52" s="50">
        <v>24</v>
      </c>
      <c r="G52" s="50">
        <v>1</v>
      </c>
      <c r="H52" s="50">
        <v>0</v>
      </c>
      <c r="I52" s="50">
        <v>1</v>
      </c>
      <c r="J52" s="50">
        <v>2</v>
      </c>
      <c r="K52" s="50">
        <v>0</v>
      </c>
      <c r="L52" s="50">
        <v>0</v>
      </c>
      <c r="M52" s="50">
        <v>33</v>
      </c>
      <c r="N52" s="50">
        <v>0</v>
      </c>
      <c r="O52" s="15">
        <f t="shared" si="0"/>
        <v>57</v>
      </c>
      <c r="P52" s="15">
        <f t="shared" si="1"/>
        <v>90</v>
      </c>
      <c r="R52" s="8"/>
      <c r="T52"/>
    </row>
    <row r="53" spans="2:20" ht="23.1" customHeight="1" x14ac:dyDescent="0.25">
      <c r="B53" s="23" t="s">
        <v>80</v>
      </c>
      <c r="C53" s="50">
        <v>16</v>
      </c>
      <c r="D53" s="50">
        <v>18</v>
      </c>
      <c r="E53" s="50">
        <v>3</v>
      </c>
      <c r="F53" s="50">
        <v>23</v>
      </c>
      <c r="G53" s="50">
        <v>2</v>
      </c>
      <c r="H53" s="50">
        <v>0</v>
      </c>
      <c r="I53" s="50">
        <v>8</v>
      </c>
      <c r="J53" s="50">
        <v>1</v>
      </c>
      <c r="K53" s="50">
        <v>0</v>
      </c>
      <c r="L53" s="50">
        <v>0</v>
      </c>
      <c r="M53" s="50">
        <v>48</v>
      </c>
      <c r="N53" s="50">
        <v>0</v>
      </c>
      <c r="O53" s="15">
        <f t="shared" si="0"/>
        <v>71</v>
      </c>
      <c r="P53" s="15">
        <f t="shared" si="1"/>
        <v>119</v>
      </c>
      <c r="R53" s="8"/>
      <c r="T53"/>
    </row>
    <row r="54" spans="2:20" ht="23.1" customHeight="1" x14ac:dyDescent="0.25">
      <c r="B54" s="23" t="s">
        <v>81</v>
      </c>
      <c r="C54" s="50">
        <v>10</v>
      </c>
      <c r="D54" s="50">
        <v>17</v>
      </c>
      <c r="E54" s="50">
        <v>3</v>
      </c>
      <c r="F54" s="50">
        <v>7</v>
      </c>
      <c r="G54" s="50">
        <v>3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36</v>
      </c>
      <c r="N54" s="50">
        <v>0</v>
      </c>
      <c r="O54" s="15">
        <f t="shared" si="0"/>
        <v>42</v>
      </c>
      <c r="P54" s="15">
        <f t="shared" si="1"/>
        <v>78</v>
      </c>
      <c r="R54" s="8"/>
      <c r="T54"/>
    </row>
    <row r="55" spans="2:20" ht="23.1" customHeight="1" x14ac:dyDescent="0.25">
      <c r="B55" s="23" t="s">
        <v>82</v>
      </c>
      <c r="C55" s="50">
        <v>18</v>
      </c>
      <c r="D55" s="50">
        <v>22</v>
      </c>
      <c r="E55" s="50">
        <v>12</v>
      </c>
      <c r="F55" s="50">
        <v>20</v>
      </c>
      <c r="G55" s="50">
        <v>2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58</v>
      </c>
      <c r="N55" s="50">
        <v>0</v>
      </c>
      <c r="O55" s="15">
        <f t="shared" si="0"/>
        <v>75</v>
      </c>
      <c r="P55" s="15">
        <f t="shared" si="1"/>
        <v>133</v>
      </c>
      <c r="R55" s="8"/>
      <c r="T55"/>
    </row>
    <row r="56" spans="2:20" ht="23.1" customHeight="1" x14ac:dyDescent="0.25">
      <c r="B56" s="23" t="s">
        <v>83</v>
      </c>
      <c r="C56" s="50">
        <v>20</v>
      </c>
      <c r="D56" s="50">
        <v>23</v>
      </c>
      <c r="E56" s="50">
        <v>2</v>
      </c>
      <c r="F56" s="50">
        <v>6</v>
      </c>
      <c r="G56" s="50">
        <v>3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42</v>
      </c>
      <c r="N56" s="50">
        <v>0</v>
      </c>
      <c r="O56" s="15">
        <f t="shared" si="0"/>
        <v>55</v>
      </c>
      <c r="P56" s="15">
        <f t="shared" si="1"/>
        <v>97</v>
      </c>
      <c r="R56" s="8"/>
      <c r="T56"/>
    </row>
    <row r="57" spans="2:20" ht="23.1" customHeight="1" x14ac:dyDescent="0.25">
      <c r="B57" s="23" t="s">
        <v>84</v>
      </c>
      <c r="C57" s="50">
        <v>17</v>
      </c>
      <c r="D57" s="50">
        <v>19</v>
      </c>
      <c r="E57" s="50">
        <v>8</v>
      </c>
      <c r="F57" s="50">
        <v>12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44</v>
      </c>
      <c r="N57" s="50">
        <v>0</v>
      </c>
      <c r="O57" s="15">
        <f t="shared" si="0"/>
        <v>56</v>
      </c>
      <c r="P57" s="15">
        <f t="shared" si="1"/>
        <v>100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761</v>
      </c>
      <c r="D58" s="16">
        <f t="shared" si="21"/>
        <v>896</v>
      </c>
      <c r="E58" s="16">
        <f t="shared" si="21"/>
        <v>228</v>
      </c>
      <c r="F58" s="16">
        <f t="shared" si="21"/>
        <v>686</v>
      </c>
      <c r="G58" s="16">
        <f t="shared" si="21"/>
        <v>35</v>
      </c>
      <c r="H58" s="16">
        <f t="shared" si="21"/>
        <v>5</v>
      </c>
      <c r="I58" s="16">
        <f t="shared" si="21"/>
        <v>118</v>
      </c>
      <c r="J58" s="16">
        <f t="shared" si="21"/>
        <v>42</v>
      </c>
      <c r="K58" s="16">
        <f t="shared" si="21"/>
        <v>6</v>
      </c>
      <c r="L58" s="16">
        <f t="shared" si="21"/>
        <v>0</v>
      </c>
      <c r="M58" s="16">
        <f t="shared" si="21"/>
        <v>1704</v>
      </c>
      <c r="N58" s="16">
        <f t="shared" si="21"/>
        <v>0</v>
      </c>
      <c r="O58" s="16">
        <f t="shared" si="21"/>
        <v>2777</v>
      </c>
      <c r="P58" s="16">
        <f t="shared" si="21"/>
        <v>4481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0.16982816335639367</v>
      </c>
      <c r="D59" s="43">
        <f t="shared" si="22"/>
        <v>0.19995536710555681</v>
      </c>
      <c r="E59" s="43">
        <f t="shared" si="22"/>
        <v>5.0881499665253294E-2</v>
      </c>
      <c r="F59" s="43">
        <f t="shared" si="22"/>
        <v>0.15309082794019191</v>
      </c>
      <c r="G59" s="43">
        <f t="shared" si="22"/>
        <v>7.8107565275608122E-3</v>
      </c>
      <c r="H59" s="43">
        <f t="shared" si="22"/>
        <v>1.1158223610801161E-3</v>
      </c>
      <c r="I59" s="43">
        <f t="shared" si="22"/>
        <v>2.6333407721490738E-2</v>
      </c>
      <c r="J59" s="43">
        <f t="shared" si="22"/>
        <v>9.372907833072975E-3</v>
      </c>
      <c r="K59" s="43">
        <f t="shared" si="22"/>
        <v>1.3389868332961392E-3</v>
      </c>
      <c r="L59" s="43">
        <f t="shared" si="22"/>
        <v>0</v>
      </c>
      <c r="M59" s="43">
        <f t="shared" si="22"/>
        <v>0.38027226065610353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0.27403673028447967</v>
      </c>
      <c r="D60" s="44">
        <f t="shared" ref="D60:N60" si="23">D58/$O$58</f>
        <v>0.3226503420957868</v>
      </c>
      <c r="E60" s="44">
        <f t="shared" si="23"/>
        <v>8.2102988836874322E-2</v>
      </c>
      <c r="F60" s="44">
        <f t="shared" si="23"/>
        <v>0.24702916816708678</v>
      </c>
      <c r="G60" s="44">
        <f t="shared" si="23"/>
        <v>1.2603528988116673E-2</v>
      </c>
      <c r="H60" s="44">
        <f t="shared" si="23"/>
        <v>1.8005041411595247E-3</v>
      </c>
      <c r="I60" s="44">
        <f t="shared" si="23"/>
        <v>4.2491897731364782E-2</v>
      </c>
      <c r="J60" s="44">
        <f t="shared" si="23"/>
        <v>1.5124234785740008E-2</v>
      </c>
      <c r="K60" s="44">
        <f t="shared" si="23"/>
        <v>2.1606049693914295E-3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52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'23.09.19 Gaba -Munyonyo'!C3:G3</f>
        <v>MCC-C2-STNO 52-Wavamuno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181</v>
      </c>
      <c r="E5" s="3"/>
      <c r="F5" s="41" t="s">
        <v>1</v>
      </c>
      <c r="G5" s="76" t="str">
        <f>'27.09 Munyonyo-Gaba'!G5:H5</f>
        <v>Wavamuno</v>
      </c>
      <c r="H5" s="77"/>
      <c r="I5" s="14"/>
      <c r="J5" s="2" t="s">
        <v>5</v>
      </c>
      <c r="K5" s="76" t="str">
        <f>'27.09 Munyonyo-Gaba'!K5:L5</f>
        <v>Andrew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'23.09.19 Gaba -Munyonyo'!D6:E6</f>
        <v>GABA</v>
      </c>
      <c r="E6" s="77"/>
      <c r="F6" s="2" t="s">
        <v>2</v>
      </c>
      <c r="G6" s="76" t="str">
        <f>'23.09.19 Gaba -Munyonyo'!G6:H6</f>
        <v>MUNYONYO</v>
      </c>
      <c r="H6" s="77"/>
      <c r="J6" s="2" t="s">
        <v>21</v>
      </c>
      <c r="K6" s="76" t="str">
        <f>'27.09 Munyonyo-Gaba'!K6:L6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34</v>
      </c>
      <c r="D10" s="50">
        <v>5</v>
      </c>
      <c r="E10" s="50">
        <v>3</v>
      </c>
      <c r="F10" s="50">
        <v>17</v>
      </c>
      <c r="G10" s="50">
        <v>2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23</v>
      </c>
      <c r="N10" s="50">
        <v>0</v>
      </c>
      <c r="O10" s="15">
        <f t="shared" ref="O10:O57" si="0">SUM(C10:L10,N10)</f>
        <v>63</v>
      </c>
      <c r="P10" s="15">
        <f t="shared" ref="P10:P57" si="1">SUM(C10:N10)</f>
        <v>86</v>
      </c>
      <c r="R10" s="1" t="s">
        <v>6</v>
      </c>
      <c r="S10" s="17">
        <f t="shared" ref="S10:AF10" si="2">SUM(C10:C13)</f>
        <v>146</v>
      </c>
      <c r="T10" s="17">
        <f t="shared" si="2"/>
        <v>42</v>
      </c>
      <c r="U10" s="17">
        <f t="shared" si="2"/>
        <v>16</v>
      </c>
      <c r="V10" s="17">
        <f t="shared" si="2"/>
        <v>60</v>
      </c>
      <c r="W10" s="17">
        <f t="shared" si="2"/>
        <v>6</v>
      </c>
      <c r="X10" s="17">
        <f t="shared" si="2"/>
        <v>1</v>
      </c>
      <c r="Y10" s="17">
        <f t="shared" si="2"/>
        <v>6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126</v>
      </c>
      <c r="AD10" s="17">
        <f t="shared" si="2"/>
        <v>0</v>
      </c>
      <c r="AE10" s="31">
        <f t="shared" si="2"/>
        <v>281</v>
      </c>
      <c r="AF10" s="31">
        <f t="shared" si="2"/>
        <v>407</v>
      </c>
    </row>
    <row r="11" spans="2:32" s="6" customFormat="1" ht="23.1" customHeight="1" x14ac:dyDescent="0.25">
      <c r="B11" s="45" t="s">
        <v>38</v>
      </c>
      <c r="C11" s="50">
        <v>42</v>
      </c>
      <c r="D11" s="50">
        <v>10</v>
      </c>
      <c r="E11" s="50">
        <v>5</v>
      </c>
      <c r="F11" s="50">
        <v>13</v>
      </c>
      <c r="G11" s="50">
        <v>2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29</v>
      </c>
      <c r="N11" s="50">
        <v>0</v>
      </c>
      <c r="O11" s="15">
        <f t="shared" si="0"/>
        <v>73</v>
      </c>
      <c r="P11" s="15">
        <f t="shared" si="1"/>
        <v>102</v>
      </c>
      <c r="R11" s="1" t="s">
        <v>7</v>
      </c>
      <c r="S11" s="17">
        <f t="shared" ref="S11:AF11" si="3">SUM(C14:C17)</f>
        <v>154</v>
      </c>
      <c r="T11" s="17">
        <f t="shared" si="3"/>
        <v>71</v>
      </c>
      <c r="U11" s="17">
        <f t="shared" si="3"/>
        <v>36</v>
      </c>
      <c r="V11" s="17">
        <f t="shared" si="3"/>
        <v>52</v>
      </c>
      <c r="W11" s="17">
        <f t="shared" si="3"/>
        <v>6</v>
      </c>
      <c r="X11" s="17">
        <f t="shared" si="3"/>
        <v>2</v>
      </c>
      <c r="Y11" s="17">
        <f t="shared" si="3"/>
        <v>6</v>
      </c>
      <c r="Z11" s="17">
        <f t="shared" si="3"/>
        <v>10</v>
      </c>
      <c r="AA11" s="17">
        <f t="shared" si="3"/>
        <v>0</v>
      </c>
      <c r="AB11" s="17">
        <f t="shared" si="3"/>
        <v>0</v>
      </c>
      <c r="AC11" s="17">
        <f t="shared" si="3"/>
        <v>168</v>
      </c>
      <c r="AD11" s="17">
        <f t="shared" si="3"/>
        <v>0</v>
      </c>
      <c r="AE11" s="31">
        <f t="shared" si="3"/>
        <v>337</v>
      </c>
      <c r="AF11" s="31">
        <f t="shared" si="3"/>
        <v>505</v>
      </c>
    </row>
    <row r="12" spans="2:32" ht="23.1" customHeight="1" x14ac:dyDescent="0.25">
      <c r="B12" s="45" t="s">
        <v>39</v>
      </c>
      <c r="C12" s="50">
        <v>35</v>
      </c>
      <c r="D12" s="50">
        <v>14</v>
      </c>
      <c r="E12" s="50">
        <v>3</v>
      </c>
      <c r="F12" s="50">
        <v>13</v>
      </c>
      <c r="G12" s="50">
        <v>2</v>
      </c>
      <c r="H12" s="50">
        <v>1</v>
      </c>
      <c r="I12" s="50">
        <v>3</v>
      </c>
      <c r="J12" s="50">
        <v>2</v>
      </c>
      <c r="K12" s="50">
        <v>0</v>
      </c>
      <c r="L12" s="50">
        <v>0</v>
      </c>
      <c r="M12" s="50">
        <v>36</v>
      </c>
      <c r="N12" s="50">
        <v>0</v>
      </c>
      <c r="O12" s="15">
        <f t="shared" si="0"/>
        <v>73</v>
      </c>
      <c r="P12" s="15">
        <f t="shared" si="1"/>
        <v>109</v>
      </c>
      <c r="R12" s="1" t="s">
        <v>8</v>
      </c>
      <c r="S12" s="17">
        <f t="shared" ref="S12:AF12" si="4">SUM(C18:C21)</f>
        <v>113</v>
      </c>
      <c r="T12" s="17">
        <f t="shared" si="4"/>
        <v>87</v>
      </c>
      <c r="U12" s="17">
        <f t="shared" si="4"/>
        <v>28</v>
      </c>
      <c r="V12" s="17">
        <f t="shared" si="4"/>
        <v>60</v>
      </c>
      <c r="W12" s="17">
        <f t="shared" si="4"/>
        <v>7</v>
      </c>
      <c r="X12" s="17">
        <f t="shared" si="4"/>
        <v>2</v>
      </c>
      <c r="Y12" s="17">
        <f t="shared" si="4"/>
        <v>4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165</v>
      </c>
      <c r="AD12" s="17">
        <f t="shared" si="4"/>
        <v>0</v>
      </c>
      <c r="AE12" s="31">
        <f t="shared" si="4"/>
        <v>304</v>
      </c>
      <c r="AF12" s="31">
        <f t="shared" si="4"/>
        <v>469</v>
      </c>
    </row>
    <row r="13" spans="2:32" ht="23.1" customHeight="1" x14ac:dyDescent="0.25">
      <c r="B13" s="45" t="s">
        <v>40</v>
      </c>
      <c r="C13" s="50">
        <v>35</v>
      </c>
      <c r="D13" s="50">
        <v>13</v>
      </c>
      <c r="E13" s="50">
        <v>5</v>
      </c>
      <c r="F13" s="50">
        <v>17</v>
      </c>
      <c r="G13" s="50">
        <v>0</v>
      </c>
      <c r="H13" s="50">
        <v>0</v>
      </c>
      <c r="I13" s="50">
        <v>1</v>
      </c>
      <c r="J13" s="50">
        <v>1</v>
      </c>
      <c r="K13" s="50">
        <v>0</v>
      </c>
      <c r="L13" s="50">
        <v>0</v>
      </c>
      <c r="M13" s="50">
        <v>38</v>
      </c>
      <c r="N13" s="50">
        <v>0</v>
      </c>
      <c r="O13" s="15">
        <f t="shared" si="0"/>
        <v>72</v>
      </c>
      <c r="P13" s="15">
        <f t="shared" si="1"/>
        <v>110</v>
      </c>
      <c r="R13" s="1" t="s">
        <v>9</v>
      </c>
      <c r="S13" s="17">
        <f t="shared" ref="S13:AF13" si="5">SUM(C22:C25)</f>
        <v>116</v>
      </c>
      <c r="T13" s="17">
        <f t="shared" si="5"/>
        <v>74</v>
      </c>
      <c r="U13" s="17">
        <f t="shared" si="5"/>
        <v>26</v>
      </c>
      <c r="V13" s="17">
        <f t="shared" si="5"/>
        <v>44</v>
      </c>
      <c r="W13" s="17">
        <f t="shared" si="5"/>
        <v>6</v>
      </c>
      <c r="X13" s="17">
        <f t="shared" si="5"/>
        <v>0</v>
      </c>
      <c r="Y13" s="17">
        <f t="shared" si="5"/>
        <v>9</v>
      </c>
      <c r="Z13" s="17">
        <f t="shared" si="5"/>
        <v>8</v>
      </c>
      <c r="AA13" s="17">
        <f t="shared" si="5"/>
        <v>0</v>
      </c>
      <c r="AB13" s="17">
        <f t="shared" si="5"/>
        <v>0</v>
      </c>
      <c r="AC13" s="17">
        <f t="shared" si="5"/>
        <v>178</v>
      </c>
      <c r="AD13" s="17">
        <f t="shared" si="5"/>
        <v>0</v>
      </c>
      <c r="AE13" s="31">
        <f t="shared" si="5"/>
        <v>283</v>
      </c>
      <c r="AF13" s="31">
        <f t="shared" si="5"/>
        <v>461</v>
      </c>
    </row>
    <row r="14" spans="2:32" ht="23.1" customHeight="1" x14ac:dyDescent="0.25">
      <c r="B14" s="45" t="s">
        <v>41</v>
      </c>
      <c r="C14" s="50">
        <v>39</v>
      </c>
      <c r="D14" s="50">
        <v>15</v>
      </c>
      <c r="E14" s="50">
        <v>5</v>
      </c>
      <c r="F14" s="50">
        <v>20</v>
      </c>
      <c r="G14" s="50">
        <v>1</v>
      </c>
      <c r="H14" s="50">
        <v>0</v>
      </c>
      <c r="I14" s="50">
        <v>2</v>
      </c>
      <c r="J14" s="50">
        <v>1</v>
      </c>
      <c r="K14" s="50">
        <v>0</v>
      </c>
      <c r="L14" s="50">
        <v>0</v>
      </c>
      <c r="M14" s="50">
        <v>40</v>
      </c>
      <c r="N14" s="50">
        <v>0</v>
      </c>
      <c r="O14" s="15">
        <f t="shared" si="0"/>
        <v>83</v>
      </c>
      <c r="P14" s="15">
        <f t="shared" si="1"/>
        <v>123</v>
      </c>
      <c r="R14" s="1" t="s">
        <v>10</v>
      </c>
      <c r="S14" s="17">
        <f t="shared" ref="S14:AF14" si="6">SUM(C26:C29)</f>
        <v>132</v>
      </c>
      <c r="T14" s="17">
        <f t="shared" si="6"/>
        <v>37</v>
      </c>
      <c r="U14" s="17">
        <f t="shared" si="6"/>
        <v>25</v>
      </c>
      <c r="V14" s="17">
        <f t="shared" si="6"/>
        <v>53</v>
      </c>
      <c r="W14" s="17">
        <f t="shared" si="6"/>
        <v>1</v>
      </c>
      <c r="X14" s="17">
        <f t="shared" si="6"/>
        <v>2</v>
      </c>
      <c r="Y14" s="17">
        <f t="shared" si="6"/>
        <v>18</v>
      </c>
      <c r="Z14" s="17">
        <f t="shared" si="6"/>
        <v>8</v>
      </c>
      <c r="AA14" s="17">
        <f t="shared" si="6"/>
        <v>0</v>
      </c>
      <c r="AB14" s="17">
        <f t="shared" si="6"/>
        <v>1</v>
      </c>
      <c r="AC14" s="17">
        <f t="shared" si="6"/>
        <v>152</v>
      </c>
      <c r="AD14" s="17">
        <f t="shared" si="6"/>
        <v>0</v>
      </c>
      <c r="AE14" s="31">
        <f t="shared" si="6"/>
        <v>277</v>
      </c>
      <c r="AF14" s="31">
        <f t="shared" si="6"/>
        <v>429</v>
      </c>
    </row>
    <row r="15" spans="2:32" ht="23.1" customHeight="1" x14ac:dyDescent="0.25">
      <c r="B15" s="45" t="s">
        <v>42</v>
      </c>
      <c r="C15" s="50">
        <v>44</v>
      </c>
      <c r="D15" s="50">
        <v>19</v>
      </c>
      <c r="E15" s="50">
        <v>8</v>
      </c>
      <c r="F15" s="50">
        <v>17</v>
      </c>
      <c r="G15" s="50">
        <v>1</v>
      </c>
      <c r="H15" s="50">
        <v>1</v>
      </c>
      <c r="I15" s="50">
        <v>0</v>
      </c>
      <c r="J15" s="50">
        <v>5</v>
      </c>
      <c r="K15" s="50">
        <v>0</v>
      </c>
      <c r="L15" s="50">
        <v>0</v>
      </c>
      <c r="M15" s="50">
        <v>46</v>
      </c>
      <c r="N15" s="50">
        <v>0</v>
      </c>
      <c r="O15" s="15">
        <f t="shared" si="0"/>
        <v>95</v>
      </c>
      <c r="P15" s="15">
        <f t="shared" si="1"/>
        <v>141</v>
      </c>
      <c r="R15" s="1" t="s">
        <v>11</v>
      </c>
      <c r="S15" s="17">
        <f t="shared" ref="S15:AF15" si="7">SUM(C30:C33)</f>
        <v>142</v>
      </c>
      <c r="T15" s="17">
        <f t="shared" si="7"/>
        <v>44</v>
      </c>
      <c r="U15" s="17">
        <f t="shared" si="7"/>
        <v>18</v>
      </c>
      <c r="V15" s="17">
        <f t="shared" si="7"/>
        <v>31</v>
      </c>
      <c r="W15" s="17">
        <f t="shared" si="7"/>
        <v>1</v>
      </c>
      <c r="X15" s="17">
        <f t="shared" si="7"/>
        <v>0</v>
      </c>
      <c r="Y15" s="17">
        <f t="shared" si="7"/>
        <v>3</v>
      </c>
      <c r="Z15" s="17">
        <f t="shared" si="7"/>
        <v>4</v>
      </c>
      <c r="AA15" s="17">
        <f t="shared" si="7"/>
        <v>0</v>
      </c>
      <c r="AB15" s="17">
        <f t="shared" si="7"/>
        <v>0</v>
      </c>
      <c r="AC15" s="17">
        <f t="shared" si="7"/>
        <v>149</v>
      </c>
      <c r="AD15" s="17">
        <f t="shared" si="7"/>
        <v>0</v>
      </c>
      <c r="AE15" s="31">
        <f t="shared" si="7"/>
        <v>243</v>
      </c>
      <c r="AF15" s="31">
        <f t="shared" si="7"/>
        <v>392</v>
      </c>
    </row>
    <row r="16" spans="2:32" ht="23.1" customHeight="1" x14ac:dyDescent="0.25">
      <c r="B16" s="45" t="s">
        <v>43</v>
      </c>
      <c r="C16" s="50">
        <v>28</v>
      </c>
      <c r="D16" s="50">
        <v>18</v>
      </c>
      <c r="E16" s="50">
        <v>10</v>
      </c>
      <c r="F16" s="50">
        <v>9</v>
      </c>
      <c r="G16" s="50">
        <v>1</v>
      </c>
      <c r="H16" s="50">
        <v>0</v>
      </c>
      <c r="I16" s="50">
        <v>1</v>
      </c>
      <c r="J16" s="50">
        <v>3</v>
      </c>
      <c r="K16" s="50">
        <v>0</v>
      </c>
      <c r="L16" s="50">
        <v>0</v>
      </c>
      <c r="M16" s="50">
        <v>41</v>
      </c>
      <c r="N16" s="50">
        <v>0</v>
      </c>
      <c r="O16" s="15">
        <f t="shared" si="0"/>
        <v>70</v>
      </c>
      <c r="P16" s="15">
        <f t="shared" si="1"/>
        <v>111</v>
      </c>
      <c r="R16" s="1" t="s">
        <v>12</v>
      </c>
      <c r="S16" s="17">
        <f t="shared" ref="S16:AF16" si="8">SUM(C34:C37)</f>
        <v>141</v>
      </c>
      <c r="T16" s="17">
        <f t="shared" si="8"/>
        <v>30</v>
      </c>
      <c r="U16" s="17">
        <f t="shared" si="8"/>
        <v>18</v>
      </c>
      <c r="V16" s="17">
        <f t="shared" si="8"/>
        <v>34</v>
      </c>
      <c r="W16" s="17">
        <f t="shared" si="8"/>
        <v>1</v>
      </c>
      <c r="X16" s="17">
        <f t="shared" si="8"/>
        <v>0</v>
      </c>
      <c r="Y16" s="17">
        <f t="shared" si="8"/>
        <v>8</v>
      </c>
      <c r="Z16" s="17">
        <f t="shared" si="8"/>
        <v>11</v>
      </c>
      <c r="AA16" s="17">
        <f t="shared" si="8"/>
        <v>0</v>
      </c>
      <c r="AB16" s="17">
        <f t="shared" si="8"/>
        <v>0</v>
      </c>
      <c r="AC16" s="17">
        <f t="shared" si="8"/>
        <v>144</v>
      </c>
      <c r="AD16" s="17">
        <f t="shared" si="8"/>
        <v>0</v>
      </c>
      <c r="AE16" s="31">
        <f t="shared" si="8"/>
        <v>243</v>
      </c>
      <c r="AF16" s="31">
        <f t="shared" si="8"/>
        <v>387</v>
      </c>
    </row>
    <row r="17" spans="2:32" ht="23.1" customHeight="1" x14ac:dyDescent="0.25">
      <c r="B17" s="45" t="s">
        <v>44</v>
      </c>
      <c r="C17" s="50">
        <v>43</v>
      </c>
      <c r="D17" s="50">
        <v>19</v>
      </c>
      <c r="E17" s="50">
        <v>13</v>
      </c>
      <c r="F17" s="50">
        <v>6</v>
      </c>
      <c r="G17" s="50">
        <v>3</v>
      </c>
      <c r="H17" s="50">
        <v>1</v>
      </c>
      <c r="I17" s="50">
        <v>3</v>
      </c>
      <c r="J17" s="50">
        <v>1</v>
      </c>
      <c r="K17" s="50">
        <v>0</v>
      </c>
      <c r="L17" s="50">
        <v>0</v>
      </c>
      <c r="M17" s="50">
        <v>41</v>
      </c>
      <c r="N17" s="50">
        <v>0</v>
      </c>
      <c r="O17" s="15">
        <f t="shared" si="0"/>
        <v>89</v>
      </c>
      <c r="P17" s="15">
        <f t="shared" si="1"/>
        <v>130</v>
      </c>
      <c r="R17" s="1" t="s">
        <v>13</v>
      </c>
      <c r="S17" s="17">
        <f t="shared" ref="S17:AF17" si="9">SUM(C38:C41)</f>
        <v>114</v>
      </c>
      <c r="T17" s="17">
        <f t="shared" si="9"/>
        <v>42</v>
      </c>
      <c r="U17" s="17">
        <f t="shared" si="9"/>
        <v>12</v>
      </c>
      <c r="V17" s="17">
        <f t="shared" si="9"/>
        <v>40</v>
      </c>
      <c r="W17" s="17">
        <f t="shared" si="9"/>
        <v>2</v>
      </c>
      <c r="X17" s="17">
        <f t="shared" si="9"/>
        <v>0</v>
      </c>
      <c r="Y17" s="17">
        <f t="shared" si="9"/>
        <v>8</v>
      </c>
      <c r="Z17" s="17">
        <f t="shared" si="9"/>
        <v>9</v>
      </c>
      <c r="AA17" s="17">
        <f t="shared" si="9"/>
        <v>0</v>
      </c>
      <c r="AB17" s="17">
        <f t="shared" si="9"/>
        <v>0</v>
      </c>
      <c r="AC17" s="17">
        <f t="shared" si="9"/>
        <v>116</v>
      </c>
      <c r="AD17" s="17">
        <f t="shared" si="9"/>
        <v>0</v>
      </c>
      <c r="AE17" s="31">
        <f t="shared" si="9"/>
        <v>227</v>
      </c>
      <c r="AF17" s="31">
        <f t="shared" si="9"/>
        <v>343</v>
      </c>
    </row>
    <row r="18" spans="2:32" ht="23.1" customHeight="1" x14ac:dyDescent="0.25">
      <c r="B18" s="45" t="s">
        <v>45</v>
      </c>
      <c r="C18" s="50">
        <v>31</v>
      </c>
      <c r="D18" s="50">
        <v>21</v>
      </c>
      <c r="E18" s="50">
        <v>10</v>
      </c>
      <c r="F18" s="50">
        <v>15</v>
      </c>
      <c r="G18" s="50">
        <v>1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48</v>
      </c>
      <c r="N18" s="50">
        <v>0</v>
      </c>
      <c r="O18" s="15">
        <f t="shared" si="0"/>
        <v>81</v>
      </c>
      <c r="P18" s="15">
        <f t="shared" si="1"/>
        <v>129</v>
      </c>
      <c r="R18" s="1" t="s">
        <v>14</v>
      </c>
      <c r="S18" s="17">
        <f t="shared" ref="S18:AF18" si="10">SUM(C42:C45)</f>
        <v>160</v>
      </c>
      <c r="T18" s="17">
        <f t="shared" si="10"/>
        <v>42</v>
      </c>
      <c r="U18" s="17">
        <f t="shared" si="10"/>
        <v>10</v>
      </c>
      <c r="V18" s="17">
        <f t="shared" si="10"/>
        <v>44</v>
      </c>
      <c r="W18" s="17">
        <f t="shared" si="10"/>
        <v>2</v>
      </c>
      <c r="X18" s="17">
        <f t="shared" si="10"/>
        <v>0</v>
      </c>
      <c r="Y18" s="17">
        <f t="shared" si="10"/>
        <v>9</v>
      </c>
      <c r="Z18" s="17">
        <f t="shared" si="10"/>
        <v>9</v>
      </c>
      <c r="AA18" s="17">
        <f t="shared" si="10"/>
        <v>0</v>
      </c>
      <c r="AB18" s="17">
        <f t="shared" si="10"/>
        <v>0</v>
      </c>
      <c r="AC18" s="17">
        <f t="shared" si="10"/>
        <v>155</v>
      </c>
      <c r="AD18" s="17">
        <f t="shared" si="10"/>
        <v>0</v>
      </c>
      <c r="AE18" s="31">
        <f t="shared" si="10"/>
        <v>276</v>
      </c>
      <c r="AF18" s="31">
        <f t="shared" si="10"/>
        <v>431</v>
      </c>
    </row>
    <row r="19" spans="2:32" ht="23.1" customHeight="1" x14ac:dyDescent="0.25">
      <c r="B19" s="45" t="s">
        <v>46</v>
      </c>
      <c r="C19" s="50">
        <v>33</v>
      </c>
      <c r="D19" s="50">
        <v>23</v>
      </c>
      <c r="E19" s="50">
        <v>6</v>
      </c>
      <c r="F19" s="50">
        <v>18</v>
      </c>
      <c r="G19" s="50">
        <v>0</v>
      </c>
      <c r="H19" s="50">
        <v>1</v>
      </c>
      <c r="I19" s="50">
        <v>1</v>
      </c>
      <c r="J19" s="50">
        <v>0</v>
      </c>
      <c r="K19" s="50">
        <v>0</v>
      </c>
      <c r="L19" s="50">
        <v>0</v>
      </c>
      <c r="M19" s="50">
        <v>36</v>
      </c>
      <c r="N19" s="50">
        <v>0</v>
      </c>
      <c r="O19" s="15">
        <f t="shared" si="0"/>
        <v>82</v>
      </c>
      <c r="P19" s="15">
        <f t="shared" si="1"/>
        <v>118</v>
      </c>
      <c r="R19" s="1" t="s">
        <v>15</v>
      </c>
      <c r="S19" s="17">
        <f t="shared" ref="S19:AF19" si="11">SUM(C46:C49)</f>
        <v>144</v>
      </c>
      <c r="T19" s="17">
        <f t="shared" si="11"/>
        <v>47</v>
      </c>
      <c r="U19" s="17">
        <f t="shared" si="11"/>
        <v>20</v>
      </c>
      <c r="V19" s="17">
        <f t="shared" si="11"/>
        <v>49</v>
      </c>
      <c r="W19" s="17">
        <f t="shared" si="11"/>
        <v>0</v>
      </c>
      <c r="X19" s="17">
        <f t="shared" si="11"/>
        <v>0</v>
      </c>
      <c r="Y19" s="17">
        <f t="shared" si="11"/>
        <v>8</v>
      </c>
      <c r="Z19" s="17">
        <f t="shared" si="11"/>
        <v>6</v>
      </c>
      <c r="AA19" s="17">
        <f t="shared" si="11"/>
        <v>0</v>
      </c>
      <c r="AB19" s="17">
        <f t="shared" si="11"/>
        <v>0</v>
      </c>
      <c r="AC19" s="17">
        <f t="shared" si="11"/>
        <v>159</v>
      </c>
      <c r="AD19" s="17">
        <f t="shared" si="11"/>
        <v>0</v>
      </c>
      <c r="AE19" s="31">
        <f t="shared" si="11"/>
        <v>274</v>
      </c>
      <c r="AF19" s="31">
        <f t="shared" si="11"/>
        <v>433</v>
      </c>
    </row>
    <row r="20" spans="2:32" ht="23.1" customHeight="1" x14ac:dyDescent="0.25">
      <c r="B20" s="45" t="s">
        <v>47</v>
      </c>
      <c r="C20" s="50">
        <v>27</v>
      </c>
      <c r="D20" s="50">
        <v>20</v>
      </c>
      <c r="E20" s="50">
        <v>8</v>
      </c>
      <c r="F20" s="50">
        <v>10</v>
      </c>
      <c r="G20" s="50">
        <v>3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48</v>
      </c>
      <c r="N20" s="50">
        <v>0</v>
      </c>
      <c r="O20" s="15">
        <f t="shared" si="0"/>
        <v>69</v>
      </c>
      <c r="P20" s="15">
        <f t="shared" si="1"/>
        <v>117</v>
      </c>
      <c r="R20" s="1" t="s">
        <v>16</v>
      </c>
      <c r="S20" s="17">
        <f t="shared" ref="S20:AF20" si="12">SUM(C50:C53)</f>
        <v>158</v>
      </c>
      <c r="T20" s="17">
        <f t="shared" si="12"/>
        <v>76</v>
      </c>
      <c r="U20" s="17">
        <f t="shared" si="12"/>
        <v>20</v>
      </c>
      <c r="V20" s="17">
        <f t="shared" si="12"/>
        <v>44</v>
      </c>
      <c r="W20" s="17">
        <f t="shared" si="12"/>
        <v>5</v>
      </c>
      <c r="X20" s="17">
        <f t="shared" si="12"/>
        <v>1</v>
      </c>
      <c r="Y20" s="17">
        <f t="shared" si="12"/>
        <v>15</v>
      </c>
      <c r="Z20" s="17">
        <f t="shared" si="12"/>
        <v>5</v>
      </c>
      <c r="AA20" s="17">
        <f t="shared" si="12"/>
        <v>1</v>
      </c>
      <c r="AB20" s="17">
        <f t="shared" si="12"/>
        <v>0</v>
      </c>
      <c r="AC20" s="17">
        <f t="shared" si="12"/>
        <v>194</v>
      </c>
      <c r="AD20" s="17">
        <f t="shared" si="12"/>
        <v>0</v>
      </c>
      <c r="AE20" s="31">
        <f t="shared" si="12"/>
        <v>325</v>
      </c>
      <c r="AF20" s="31">
        <f t="shared" si="12"/>
        <v>519</v>
      </c>
    </row>
    <row r="21" spans="2:32" ht="23.1" customHeight="1" x14ac:dyDescent="0.25">
      <c r="B21" s="45" t="s">
        <v>48</v>
      </c>
      <c r="C21" s="50">
        <v>22</v>
      </c>
      <c r="D21" s="50">
        <v>23</v>
      </c>
      <c r="E21" s="50">
        <v>4</v>
      </c>
      <c r="F21" s="50">
        <v>17</v>
      </c>
      <c r="G21" s="50">
        <v>3</v>
      </c>
      <c r="H21" s="50">
        <v>1</v>
      </c>
      <c r="I21" s="50">
        <v>0</v>
      </c>
      <c r="J21" s="50">
        <v>2</v>
      </c>
      <c r="K21" s="50">
        <v>0</v>
      </c>
      <c r="L21" s="50">
        <v>0</v>
      </c>
      <c r="M21" s="50">
        <v>33</v>
      </c>
      <c r="N21" s="50">
        <v>0</v>
      </c>
      <c r="O21" s="15">
        <f t="shared" si="0"/>
        <v>72</v>
      </c>
      <c r="P21" s="15">
        <f t="shared" si="1"/>
        <v>105</v>
      </c>
      <c r="R21" s="36" t="s">
        <v>20</v>
      </c>
      <c r="S21" s="34">
        <f t="shared" ref="S21:AF21" si="13">SUM(C54:C57)</f>
        <v>117</v>
      </c>
      <c r="T21" s="17">
        <f t="shared" si="13"/>
        <v>128</v>
      </c>
      <c r="U21" s="17">
        <f t="shared" si="13"/>
        <v>26</v>
      </c>
      <c r="V21" s="17">
        <f t="shared" si="13"/>
        <v>54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5</v>
      </c>
      <c r="AA21" s="17">
        <f t="shared" si="13"/>
        <v>1</v>
      </c>
      <c r="AB21" s="17">
        <f t="shared" si="13"/>
        <v>0</v>
      </c>
      <c r="AC21" s="17">
        <f t="shared" si="13"/>
        <v>284</v>
      </c>
      <c r="AD21" s="17">
        <f t="shared" si="13"/>
        <v>0</v>
      </c>
      <c r="AE21" s="31">
        <f t="shared" si="13"/>
        <v>340</v>
      </c>
      <c r="AF21" s="31">
        <f t="shared" si="13"/>
        <v>624</v>
      </c>
    </row>
    <row r="22" spans="2:32" ht="23.1" customHeight="1" x14ac:dyDescent="0.25">
      <c r="B22" s="45" t="s">
        <v>49</v>
      </c>
      <c r="C22" s="50">
        <v>21</v>
      </c>
      <c r="D22" s="50">
        <v>24</v>
      </c>
      <c r="E22" s="50">
        <v>7</v>
      </c>
      <c r="F22" s="50">
        <v>6</v>
      </c>
      <c r="G22" s="50">
        <v>2</v>
      </c>
      <c r="H22" s="50">
        <v>0</v>
      </c>
      <c r="I22" s="50">
        <v>1</v>
      </c>
      <c r="J22" s="50">
        <v>2</v>
      </c>
      <c r="K22" s="50">
        <v>0</v>
      </c>
      <c r="L22" s="50">
        <v>0</v>
      </c>
      <c r="M22" s="50">
        <v>46</v>
      </c>
      <c r="N22" s="50">
        <v>0</v>
      </c>
      <c r="O22" s="15">
        <f t="shared" si="0"/>
        <v>63</v>
      </c>
      <c r="P22" s="15">
        <f t="shared" si="1"/>
        <v>109</v>
      </c>
      <c r="R22" s="36" t="s">
        <v>146</v>
      </c>
      <c r="S22" s="34">
        <f>SUM(C58:C61)</f>
        <v>72</v>
      </c>
      <c r="T22" s="34">
        <f t="shared" ref="T22:AF22" si="14">SUM(D58:D61)</f>
        <v>79</v>
      </c>
      <c r="U22" s="34">
        <f t="shared" si="14"/>
        <v>15</v>
      </c>
      <c r="V22" s="34">
        <f t="shared" si="14"/>
        <v>36</v>
      </c>
      <c r="W22" s="34">
        <f t="shared" si="14"/>
        <v>1</v>
      </c>
      <c r="X22" s="34">
        <f t="shared" si="14"/>
        <v>2</v>
      </c>
      <c r="Y22" s="34">
        <f t="shared" si="14"/>
        <v>7</v>
      </c>
      <c r="Z22" s="34">
        <f t="shared" si="14"/>
        <v>3</v>
      </c>
      <c r="AA22" s="34">
        <f t="shared" si="14"/>
        <v>0</v>
      </c>
      <c r="AB22" s="34">
        <f t="shared" si="14"/>
        <v>0</v>
      </c>
      <c r="AC22" s="34">
        <f t="shared" si="14"/>
        <v>223</v>
      </c>
      <c r="AD22" s="34">
        <f t="shared" si="14"/>
        <v>0</v>
      </c>
      <c r="AE22" s="31">
        <f t="shared" si="14"/>
        <v>215</v>
      </c>
      <c r="AF22" s="31">
        <f t="shared" si="14"/>
        <v>438</v>
      </c>
    </row>
    <row r="23" spans="2:32" ht="23.1" customHeight="1" x14ac:dyDescent="0.25">
      <c r="B23" s="45" t="s">
        <v>50</v>
      </c>
      <c r="C23" s="50">
        <v>16</v>
      </c>
      <c r="D23" s="50">
        <v>25</v>
      </c>
      <c r="E23" s="50">
        <v>9</v>
      </c>
      <c r="F23" s="50">
        <v>10</v>
      </c>
      <c r="G23" s="50">
        <v>3</v>
      </c>
      <c r="H23" s="50">
        <v>0</v>
      </c>
      <c r="I23" s="50">
        <v>1</v>
      </c>
      <c r="J23" s="50">
        <v>4</v>
      </c>
      <c r="K23" s="50">
        <v>0</v>
      </c>
      <c r="L23" s="50">
        <v>0</v>
      </c>
      <c r="M23" s="50">
        <v>51</v>
      </c>
      <c r="N23" s="50">
        <v>0</v>
      </c>
      <c r="O23" s="15">
        <f t="shared" si="0"/>
        <v>68</v>
      </c>
      <c r="P23" s="15">
        <f t="shared" si="1"/>
        <v>119</v>
      </c>
      <c r="R23" s="36" t="s">
        <v>147</v>
      </c>
      <c r="S23" s="34">
        <f>SUM(C62:C65)</f>
        <v>97</v>
      </c>
      <c r="T23" s="34">
        <f t="shared" ref="T23:AF23" si="15">SUM(D62:D65)</f>
        <v>70</v>
      </c>
      <c r="U23" s="34">
        <f t="shared" si="15"/>
        <v>12</v>
      </c>
      <c r="V23" s="34">
        <f t="shared" si="15"/>
        <v>37</v>
      </c>
      <c r="W23" s="34">
        <f t="shared" si="15"/>
        <v>1</v>
      </c>
      <c r="X23" s="34">
        <f t="shared" si="15"/>
        <v>1</v>
      </c>
      <c r="Y23" s="34">
        <f t="shared" si="15"/>
        <v>9</v>
      </c>
      <c r="Z23" s="34">
        <f t="shared" si="15"/>
        <v>3</v>
      </c>
      <c r="AA23" s="34">
        <f t="shared" si="15"/>
        <v>1</v>
      </c>
      <c r="AB23" s="34">
        <f t="shared" si="15"/>
        <v>1</v>
      </c>
      <c r="AC23" s="34">
        <f t="shared" si="15"/>
        <v>229</v>
      </c>
      <c r="AD23" s="34">
        <f t="shared" si="15"/>
        <v>0</v>
      </c>
      <c r="AE23" s="31">
        <f t="shared" si="15"/>
        <v>232</v>
      </c>
      <c r="AF23" s="31">
        <f t="shared" si="15"/>
        <v>461</v>
      </c>
    </row>
    <row r="24" spans="2:32" ht="23.1" customHeight="1" x14ac:dyDescent="0.25">
      <c r="B24" s="45" t="s">
        <v>51</v>
      </c>
      <c r="C24" s="50">
        <v>39</v>
      </c>
      <c r="D24" s="50">
        <v>24</v>
      </c>
      <c r="E24" s="50">
        <v>5</v>
      </c>
      <c r="F24" s="50">
        <v>16</v>
      </c>
      <c r="G24" s="50">
        <v>1</v>
      </c>
      <c r="H24" s="50">
        <v>0</v>
      </c>
      <c r="I24" s="50">
        <v>6</v>
      </c>
      <c r="J24" s="50">
        <v>0</v>
      </c>
      <c r="K24" s="50">
        <v>0</v>
      </c>
      <c r="L24" s="50">
        <v>0</v>
      </c>
      <c r="M24" s="50">
        <v>46</v>
      </c>
      <c r="N24" s="50">
        <v>0</v>
      </c>
      <c r="O24" s="15">
        <f t="shared" si="0"/>
        <v>91</v>
      </c>
      <c r="P24" s="15">
        <f t="shared" si="1"/>
        <v>137</v>
      </c>
      <c r="R24" s="36" t="s">
        <v>148</v>
      </c>
      <c r="S24" s="34">
        <f>SUM(C66:C69)</f>
        <v>108</v>
      </c>
      <c r="T24" s="34">
        <f t="shared" ref="T24:AF24" si="16">SUM(D66:D69)</f>
        <v>94</v>
      </c>
      <c r="U24" s="34">
        <f t="shared" si="16"/>
        <v>17</v>
      </c>
      <c r="V24" s="34">
        <f t="shared" si="16"/>
        <v>30</v>
      </c>
      <c r="W24" s="34">
        <f t="shared" si="16"/>
        <v>0</v>
      </c>
      <c r="X24" s="34">
        <f t="shared" si="16"/>
        <v>0</v>
      </c>
      <c r="Y24" s="34">
        <f t="shared" si="16"/>
        <v>8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252</v>
      </c>
      <c r="AD24" s="34">
        <f t="shared" si="16"/>
        <v>0</v>
      </c>
      <c r="AE24" s="31">
        <f t="shared" si="16"/>
        <v>259</v>
      </c>
      <c r="AF24" s="31">
        <f t="shared" si="16"/>
        <v>511</v>
      </c>
    </row>
    <row r="25" spans="2:32" ht="23.1" customHeight="1" x14ac:dyDescent="0.25">
      <c r="B25" s="45" t="s">
        <v>52</v>
      </c>
      <c r="C25" s="50">
        <v>40</v>
      </c>
      <c r="D25" s="50">
        <v>1</v>
      </c>
      <c r="E25" s="50">
        <v>5</v>
      </c>
      <c r="F25" s="50">
        <v>12</v>
      </c>
      <c r="G25" s="50">
        <v>0</v>
      </c>
      <c r="H25" s="50">
        <v>0</v>
      </c>
      <c r="I25" s="50">
        <v>1</v>
      </c>
      <c r="J25" s="50">
        <v>2</v>
      </c>
      <c r="K25" s="50">
        <v>0</v>
      </c>
      <c r="L25" s="50">
        <v>0</v>
      </c>
      <c r="M25" s="50">
        <v>35</v>
      </c>
      <c r="N25" s="50">
        <v>0</v>
      </c>
      <c r="O25" s="15">
        <f t="shared" si="0"/>
        <v>61</v>
      </c>
      <c r="P25" s="15">
        <f t="shared" si="1"/>
        <v>96</v>
      </c>
      <c r="R25" s="36" t="s">
        <v>149</v>
      </c>
      <c r="S25" s="34">
        <f>SUM(C70:C73)</f>
        <v>62</v>
      </c>
      <c r="T25" s="34">
        <f t="shared" ref="T25:AF25" si="17">SUM(D70:D73)</f>
        <v>50</v>
      </c>
      <c r="U25" s="34">
        <f t="shared" si="17"/>
        <v>11</v>
      </c>
      <c r="V25" s="34">
        <f t="shared" si="17"/>
        <v>17</v>
      </c>
      <c r="W25" s="34">
        <f t="shared" si="17"/>
        <v>0</v>
      </c>
      <c r="X25" s="34">
        <f t="shared" si="17"/>
        <v>2</v>
      </c>
      <c r="Y25" s="34">
        <f t="shared" si="17"/>
        <v>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176</v>
      </c>
      <c r="AD25" s="34">
        <f t="shared" si="17"/>
        <v>0</v>
      </c>
      <c r="AE25" s="31">
        <f t="shared" si="17"/>
        <v>147</v>
      </c>
      <c r="AF25" s="31">
        <f t="shared" si="17"/>
        <v>323</v>
      </c>
    </row>
    <row r="26" spans="2:32" ht="23.1" customHeight="1" x14ac:dyDescent="0.25">
      <c r="B26" s="45" t="s">
        <v>53</v>
      </c>
      <c r="C26" s="50">
        <v>34</v>
      </c>
      <c r="D26" s="50">
        <v>13</v>
      </c>
      <c r="E26" s="50">
        <v>6</v>
      </c>
      <c r="F26" s="50">
        <v>12</v>
      </c>
      <c r="G26" s="50">
        <v>0</v>
      </c>
      <c r="H26" s="50">
        <v>2</v>
      </c>
      <c r="I26" s="50">
        <v>8</v>
      </c>
      <c r="J26" s="50">
        <v>0</v>
      </c>
      <c r="K26" s="50">
        <v>0</v>
      </c>
      <c r="L26" s="50">
        <v>0</v>
      </c>
      <c r="M26" s="50">
        <v>40</v>
      </c>
      <c r="N26" s="50">
        <v>0</v>
      </c>
      <c r="O26" s="15">
        <f t="shared" si="0"/>
        <v>75</v>
      </c>
      <c r="P26" s="15">
        <f t="shared" si="1"/>
        <v>115</v>
      </c>
      <c r="R26" s="36" t="s">
        <v>150</v>
      </c>
      <c r="S26" s="34">
        <f>SUM(C74:C77)</f>
        <v>37</v>
      </c>
      <c r="T26" s="34">
        <f t="shared" ref="T26:AF26" si="18">SUM(D74:D77)</f>
        <v>40</v>
      </c>
      <c r="U26" s="34">
        <f t="shared" si="18"/>
        <v>10</v>
      </c>
      <c r="V26" s="34">
        <f t="shared" si="18"/>
        <v>11</v>
      </c>
      <c r="W26" s="34">
        <f t="shared" si="18"/>
        <v>1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108</v>
      </c>
      <c r="AD26" s="34">
        <f t="shared" si="18"/>
        <v>0</v>
      </c>
      <c r="AE26" s="31">
        <f t="shared" si="18"/>
        <v>99</v>
      </c>
      <c r="AF26" s="31">
        <f t="shared" si="18"/>
        <v>207</v>
      </c>
    </row>
    <row r="27" spans="2:32" ht="23.1" customHeight="1" x14ac:dyDescent="0.25">
      <c r="B27" s="45" t="s">
        <v>54</v>
      </c>
      <c r="C27" s="50">
        <v>31</v>
      </c>
      <c r="D27" s="50">
        <v>6</v>
      </c>
      <c r="E27" s="50">
        <v>7</v>
      </c>
      <c r="F27" s="50">
        <v>11</v>
      </c>
      <c r="G27" s="50">
        <v>1</v>
      </c>
      <c r="H27" s="50">
        <v>0</v>
      </c>
      <c r="I27" s="50">
        <v>3</v>
      </c>
      <c r="J27" s="50">
        <v>2</v>
      </c>
      <c r="K27" s="50">
        <v>0</v>
      </c>
      <c r="L27" s="50">
        <v>0</v>
      </c>
      <c r="M27" s="50">
        <v>42</v>
      </c>
      <c r="N27" s="50">
        <v>0</v>
      </c>
      <c r="O27" s="15">
        <f t="shared" si="0"/>
        <v>61</v>
      </c>
      <c r="P27" s="15">
        <f t="shared" si="1"/>
        <v>103</v>
      </c>
      <c r="R27" s="36" t="s">
        <v>151</v>
      </c>
      <c r="S27" s="34">
        <f>SUM(C78:C81)</f>
        <v>31</v>
      </c>
      <c r="T27" s="34">
        <f t="shared" ref="T27:AF27" si="19">SUM(D78:D81)</f>
        <v>21</v>
      </c>
      <c r="U27" s="34">
        <f t="shared" si="19"/>
        <v>1</v>
      </c>
      <c r="V27" s="34">
        <f t="shared" si="19"/>
        <v>6</v>
      </c>
      <c r="W27" s="34">
        <f t="shared" si="19"/>
        <v>1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77</v>
      </c>
      <c r="AD27" s="34">
        <f t="shared" si="19"/>
        <v>0</v>
      </c>
      <c r="AE27" s="31">
        <f t="shared" si="19"/>
        <v>61</v>
      </c>
      <c r="AF27" s="31">
        <f t="shared" si="19"/>
        <v>138</v>
      </c>
    </row>
    <row r="28" spans="2:32" ht="23.1" customHeight="1" x14ac:dyDescent="0.25">
      <c r="B28" s="45" t="s">
        <v>55</v>
      </c>
      <c r="C28" s="50">
        <v>35</v>
      </c>
      <c r="D28" s="50">
        <v>13</v>
      </c>
      <c r="E28" s="50">
        <v>9</v>
      </c>
      <c r="F28" s="50">
        <v>18</v>
      </c>
      <c r="G28" s="50">
        <v>0</v>
      </c>
      <c r="H28" s="50">
        <v>0</v>
      </c>
      <c r="I28" s="50">
        <v>3</v>
      </c>
      <c r="J28" s="50">
        <v>2</v>
      </c>
      <c r="K28" s="50">
        <v>0</v>
      </c>
      <c r="L28" s="50">
        <v>0</v>
      </c>
      <c r="M28" s="50">
        <v>45</v>
      </c>
      <c r="N28" s="50">
        <v>0</v>
      </c>
      <c r="O28" s="15">
        <f t="shared" si="0"/>
        <v>80</v>
      </c>
      <c r="P28" s="15">
        <f t="shared" si="1"/>
        <v>125</v>
      </c>
      <c r="R28" s="36" t="s">
        <v>152</v>
      </c>
      <c r="S28" s="34">
        <f>SUM(C82:C85)</f>
        <v>39</v>
      </c>
      <c r="T28" s="34">
        <f t="shared" ref="T28:AF28" si="20">SUM(D82:D85)</f>
        <v>7</v>
      </c>
      <c r="U28" s="34">
        <f t="shared" si="20"/>
        <v>5</v>
      </c>
      <c r="V28" s="34">
        <f t="shared" si="20"/>
        <v>2</v>
      </c>
      <c r="W28" s="34">
        <f t="shared" si="20"/>
        <v>1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1</v>
      </c>
      <c r="AB28" s="34">
        <f t="shared" si="20"/>
        <v>0</v>
      </c>
      <c r="AC28" s="34">
        <f t="shared" si="20"/>
        <v>64</v>
      </c>
      <c r="AD28" s="34">
        <f t="shared" si="20"/>
        <v>0</v>
      </c>
      <c r="AE28" s="31">
        <f t="shared" si="20"/>
        <v>56</v>
      </c>
      <c r="AF28" s="31">
        <f t="shared" si="20"/>
        <v>120</v>
      </c>
    </row>
    <row r="29" spans="2:32" ht="23.1" customHeight="1" x14ac:dyDescent="0.25">
      <c r="B29" s="45" t="s">
        <v>56</v>
      </c>
      <c r="C29" s="50">
        <v>32</v>
      </c>
      <c r="D29" s="50">
        <v>5</v>
      </c>
      <c r="E29" s="50">
        <v>3</v>
      </c>
      <c r="F29" s="50">
        <v>12</v>
      </c>
      <c r="G29" s="50">
        <v>0</v>
      </c>
      <c r="H29" s="50">
        <v>0</v>
      </c>
      <c r="I29" s="50">
        <v>4</v>
      </c>
      <c r="J29" s="50">
        <v>4</v>
      </c>
      <c r="K29" s="50">
        <v>0</v>
      </c>
      <c r="L29" s="50">
        <v>1</v>
      </c>
      <c r="M29" s="50">
        <v>25</v>
      </c>
      <c r="N29" s="50">
        <v>0</v>
      </c>
      <c r="O29" s="15">
        <f t="shared" si="0"/>
        <v>61</v>
      </c>
      <c r="P29" s="15">
        <f t="shared" si="1"/>
        <v>86</v>
      </c>
      <c r="R29" s="36" t="s">
        <v>153</v>
      </c>
      <c r="S29" s="34">
        <f>SUM(C86:C89)</f>
        <v>34</v>
      </c>
      <c r="T29" s="34">
        <f t="shared" ref="T29:AF29" si="21">SUM(D86:D89)</f>
        <v>4</v>
      </c>
      <c r="U29" s="34">
        <f t="shared" si="21"/>
        <v>4</v>
      </c>
      <c r="V29" s="34">
        <f t="shared" si="21"/>
        <v>4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34</v>
      </c>
      <c r="AD29" s="34">
        <f t="shared" si="21"/>
        <v>0</v>
      </c>
      <c r="AE29" s="31">
        <f t="shared" si="21"/>
        <v>46</v>
      </c>
      <c r="AF29" s="31">
        <f t="shared" si="21"/>
        <v>80</v>
      </c>
    </row>
    <row r="30" spans="2:32" ht="23.1" customHeight="1" x14ac:dyDescent="0.25">
      <c r="B30" s="45" t="s">
        <v>57</v>
      </c>
      <c r="C30" s="50">
        <v>33</v>
      </c>
      <c r="D30" s="50">
        <v>11</v>
      </c>
      <c r="E30" s="50">
        <v>1</v>
      </c>
      <c r="F30" s="50">
        <v>10</v>
      </c>
      <c r="G30" s="50">
        <v>0</v>
      </c>
      <c r="H30" s="50">
        <v>0</v>
      </c>
      <c r="I30" s="50">
        <v>0</v>
      </c>
      <c r="J30" s="50">
        <v>2</v>
      </c>
      <c r="K30" s="50">
        <v>0</v>
      </c>
      <c r="L30" s="50">
        <v>0</v>
      </c>
      <c r="M30" s="50">
        <v>40</v>
      </c>
      <c r="N30" s="50">
        <v>0</v>
      </c>
      <c r="O30" s="15">
        <f t="shared" si="0"/>
        <v>57</v>
      </c>
      <c r="P30" s="15">
        <f t="shared" si="1"/>
        <v>97</v>
      </c>
      <c r="R30" s="36" t="s">
        <v>154</v>
      </c>
      <c r="S30" s="34">
        <f>SUM(C90:C93)</f>
        <v>25</v>
      </c>
      <c r="T30" s="34">
        <f t="shared" ref="T30:AF30" si="22">SUM(D90:D93)</f>
        <v>4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18</v>
      </c>
      <c r="AD30" s="34">
        <f t="shared" si="22"/>
        <v>0</v>
      </c>
      <c r="AE30" s="31">
        <f t="shared" si="22"/>
        <v>30</v>
      </c>
      <c r="AF30" s="31">
        <f t="shared" si="22"/>
        <v>48</v>
      </c>
    </row>
    <row r="31" spans="2:32" ht="23.1" customHeight="1" x14ac:dyDescent="0.25">
      <c r="B31" s="46" t="s">
        <v>58</v>
      </c>
      <c r="C31" s="50">
        <v>37</v>
      </c>
      <c r="D31" s="50">
        <v>12</v>
      </c>
      <c r="E31" s="50">
        <v>10</v>
      </c>
      <c r="F31" s="50">
        <v>4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32</v>
      </c>
      <c r="N31" s="50">
        <v>0</v>
      </c>
      <c r="O31" s="15">
        <f t="shared" si="0"/>
        <v>64</v>
      </c>
      <c r="P31" s="15">
        <f t="shared" si="1"/>
        <v>96</v>
      </c>
      <c r="R31" s="36" t="s">
        <v>155</v>
      </c>
      <c r="S31" s="34">
        <f>SUM(C94:C97)</f>
        <v>18</v>
      </c>
      <c r="T31" s="34">
        <f t="shared" ref="T31:AF31" si="23">SUM(D94:D97)</f>
        <v>2</v>
      </c>
      <c r="U31" s="34">
        <f t="shared" si="23"/>
        <v>2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16</v>
      </c>
      <c r="AD31" s="34">
        <f t="shared" si="23"/>
        <v>0</v>
      </c>
      <c r="AE31" s="31">
        <f t="shared" si="23"/>
        <v>25</v>
      </c>
      <c r="AF31" s="31">
        <f t="shared" si="23"/>
        <v>41</v>
      </c>
    </row>
    <row r="32" spans="2:32" ht="23.1" customHeight="1" x14ac:dyDescent="0.25">
      <c r="B32" s="46" t="s">
        <v>59</v>
      </c>
      <c r="C32" s="50">
        <v>45</v>
      </c>
      <c r="D32" s="50">
        <v>8</v>
      </c>
      <c r="E32" s="50">
        <v>6</v>
      </c>
      <c r="F32" s="50">
        <v>6</v>
      </c>
      <c r="G32" s="50">
        <v>1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47</v>
      </c>
      <c r="N32" s="50">
        <v>0</v>
      </c>
      <c r="O32" s="15">
        <f t="shared" si="0"/>
        <v>67</v>
      </c>
      <c r="P32" s="15">
        <f t="shared" si="1"/>
        <v>114</v>
      </c>
      <c r="R32" s="33" t="s">
        <v>156</v>
      </c>
      <c r="S32" s="34">
        <f>SUM(C98:C101)</f>
        <v>19</v>
      </c>
      <c r="T32" s="34">
        <f t="shared" ref="T32:AF32" si="24">SUM(D98:D101)</f>
        <v>7</v>
      </c>
      <c r="U32" s="34">
        <f t="shared" si="24"/>
        <v>5</v>
      </c>
      <c r="V32" s="34">
        <f t="shared" si="24"/>
        <v>11</v>
      </c>
      <c r="W32" s="34">
        <f t="shared" si="24"/>
        <v>0</v>
      </c>
      <c r="X32" s="34">
        <f t="shared" si="24"/>
        <v>1</v>
      </c>
      <c r="Y32" s="34">
        <f t="shared" si="24"/>
        <v>2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23</v>
      </c>
      <c r="AD32" s="34">
        <f t="shared" si="24"/>
        <v>0</v>
      </c>
      <c r="AE32" s="31">
        <f t="shared" si="24"/>
        <v>46</v>
      </c>
      <c r="AF32" s="31">
        <f t="shared" si="24"/>
        <v>69</v>
      </c>
    </row>
    <row r="33" spans="2:32" ht="23.1" customHeight="1" x14ac:dyDescent="0.25">
      <c r="B33" s="45" t="s">
        <v>60</v>
      </c>
      <c r="C33" s="50">
        <v>27</v>
      </c>
      <c r="D33" s="50">
        <v>13</v>
      </c>
      <c r="E33" s="50">
        <v>1</v>
      </c>
      <c r="F33" s="50">
        <v>11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30</v>
      </c>
      <c r="N33" s="50">
        <v>0</v>
      </c>
      <c r="O33" s="15">
        <f t="shared" si="0"/>
        <v>55</v>
      </c>
      <c r="P33" s="15">
        <f t="shared" si="1"/>
        <v>85</v>
      </c>
      <c r="R33" s="33" t="s">
        <v>157</v>
      </c>
      <c r="S33" s="34">
        <f>SUM(C102:C105)</f>
        <v>65</v>
      </c>
      <c r="T33" s="34">
        <f t="shared" ref="T33:AF33" si="25">SUM(D102:D105)</f>
        <v>20</v>
      </c>
      <c r="U33" s="34">
        <f t="shared" si="25"/>
        <v>7</v>
      </c>
      <c r="V33" s="34">
        <f t="shared" si="25"/>
        <v>32</v>
      </c>
      <c r="W33" s="34">
        <f t="shared" si="25"/>
        <v>2</v>
      </c>
      <c r="X33" s="34">
        <f t="shared" si="25"/>
        <v>0</v>
      </c>
      <c r="Y33" s="34">
        <f t="shared" si="25"/>
        <v>5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41</v>
      </c>
      <c r="AD33" s="34">
        <f t="shared" si="25"/>
        <v>0</v>
      </c>
      <c r="AE33" s="31">
        <f t="shared" si="25"/>
        <v>131</v>
      </c>
      <c r="AF33" s="31">
        <f t="shared" si="25"/>
        <v>172</v>
      </c>
    </row>
    <row r="34" spans="2:32" ht="23.1" customHeight="1" x14ac:dyDescent="0.25">
      <c r="B34" s="46" t="s">
        <v>61</v>
      </c>
      <c r="C34" s="50">
        <v>40</v>
      </c>
      <c r="D34" s="50">
        <v>4</v>
      </c>
      <c r="E34" s="50">
        <v>3</v>
      </c>
      <c r="F34" s="50">
        <v>13</v>
      </c>
      <c r="G34" s="50">
        <v>0</v>
      </c>
      <c r="H34" s="50">
        <v>0</v>
      </c>
      <c r="I34" s="50">
        <v>4</v>
      </c>
      <c r="J34" s="50">
        <v>4</v>
      </c>
      <c r="K34" s="50">
        <v>0</v>
      </c>
      <c r="L34" s="50">
        <v>0</v>
      </c>
      <c r="M34" s="50">
        <v>39</v>
      </c>
      <c r="N34" s="50">
        <v>0</v>
      </c>
      <c r="O34" s="15">
        <f t="shared" si="0"/>
        <v>68</v>
      </c>
      <c r="P34" s="15">
        <f t="shared" si="1"/>
        <v>107</v>
      </c>
      <c r="R34" s="38" t="s">
        <v>90</v>
      </c>
      <c r="S34" s="39">
        <f t="shared" ref="S34:AF34" si="26">MAX(S10:S12)</f>
        <v>154</v>
      </c>
      <c r="T34" s="39">
        <f t="shared" si="26"/>
        <v>87</v>
      </c>
      <c r="U34" s="39">
        <f t="shared" si="26"/>
        <v>36</v>
      </c>
      <c r="V34" s="39">
        <f t="shared" si="26"/>
        <v>60</v>
      </c>
      <c r="W34" s="39">
        <f t="shared" si="26"/>
        <v>7</v>
      </c>
      <c r="X34" s="39">
        <f t="shared" si="26"/>
        <v>2</v>
      </c>
      <c r="Y34" s="39">
        <f t="shared" si="26"/>
        <v>6</v>
      </c>
      <c r="Z34" s="39">
        <f t="shared" si="26"/>
        <v>10</v>
      </c>
      <c r="AA34" s="39">
        <f t="shared" si="26"/>
        <v>0</v>
      </c>
      <c r="AB34" s="39">
        <f t="shared" si="26"/>
        <v>0</v>
      </c>
      <c r="AC34" s="39">
        <f t="shared" si="26"/>
        <v>168</v>
      </c>
      <c r="AD34" s="39">
        <f t="shared" si="26"/>
        <v>0</v>
      </c>
      <c r="AE34" s="40">
        <f t="shared" si="26"/>
        <v>337</v>
      </c>
      <c r="AF34" s="40">
        <f t="shared" si="26"/>
        <v>505</v>
      </c>
    </row>
    <row r="35" spans="2:32" ht="23.1" customHeight="1" x14ac:dyDescent="0.25">
      <c r="B35" s="46" t="s">
        <v>62</v>
      </c>
      <c r="C35" s="50">
        <v>32</v>
      </c>
      <c r="D35" s="50">
        <v>5</v>
      </c>
      <c r="E35" s="50">
        <v>6</v>
      </c>
      <c r="F35" s="50">
        <v>9</v>
      </c>
      <c r="G35" s="50">
        <v>1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47</v>
      </c>
      <c r="N35" s="50">
        <v>0</v>
      </c>
      <c r="O35" s="15">
        <f t="shared" si="0"/>
        <v>54</v>
      </c>
      <c r="P35" s="15">
        <f t="shared" si="1"/>
        <v>101</v>
      </c>
      <c r="R35" s="38" t="s">
        <v>91</v>
      </c>
      <c r="S35" s="39">
        <f t="shared" ref="S35:AF35" si="27">MAX(S13:S18)</f>
        <v>160</v>
      </c>
      <c r="T35" s="39">
        <f t="shared" si="27"/>
        <v>74</v>
      </c>
      <c r="U35" s="39">
        <f t="shared" si="27"/>
        <v>26</v>
      </c>
      <c r="V35" s="39">
        <f t="shared" si="27"/>
        <v>53</v>
      </c>
      <c r="W35" s="39">
        <f t="shared" si="27"/>
        <v>6</v>
      </c>
      <c r="X35" s="39">
        <f t="shared" si="27"/>
        <v>2</v>
      </c>
      <c r="Y35" s="39">
        <f t="shared" si="27"/>
        <v>18</v>
      </c>
      <c r="Z35" s="39">
        <f t="shared" si="27"/>
        <v>11</v>
      </c>
      <c r="AA35" s="39">
        <f t="shared" si="27"/>
        <v>0</v>
      </c>
      <c r="AB35" s="39">
        <f t="shared" si="27"/>
        <v>1</v>
      </c>
      <c r="AC35" s="39">
        <f t="shared" si="27"/>
        <v>178</v>
      </c>
      <c r="AD35" s="39">
        <f t="shared" si="27"/>
        <v>0</v>
      </c>
      <c r="AE35" s="40">
        <f t="shared" si="27"/>
        <v>283</v>
      </c>
      <c r="AF35" s="40">
        <f t="shared" si="27"/>
        <v>461</v>
      </c>
    </row>
    <row r="36" spans="2:32" ht="23.1" customHeight="1" x14ac:dyDescent="0.25">
      <c r="B36" s="46" t="s">
        <v>63</v>
      </c>
      <c r="C36" s="50">
        <v>47</v>
      </c>
      <c r="D36" s="50">
        <v>11</v>
      </c>
      <c r="E36" s="50">
        <v>5</v>
      </c>
      <c r="F36" s="50">
        <v>6</v>
      </c>
      <c r="G36" s="50">
        <v>0</v>
      </c>
      <c r="H36" s="50">
        <v>0</v>
      </c>
      <c r="I36" s="50">
        <v>1</v>
      </c>
      <c r="J36" s="50">
        <v>5</v>
      </c>
      <c r="K36" s="50">
        <v>0</v>
      </c>
      <c r="L36" s="50">
        <v>0</v>
      </c>
      <c r="M36" s="50">
        <v>23</v>
      </c>
      <c r="N36" s="50">
        <v>0</v>
      </c>
      <c r="O36" s="15">
        <f t="shared" si="0"/>
        <v>75</v>
      </c>
      <c r="P36" s="15">
        <f t="shared" si="1"/>
        <v>98</v>
      </c>
      <c r="R36" s="38" t="s">
        <v>92</v>
      </c>
      <c r="S36" s="39">
        <f t="shared" ref="S36:AF36" si="28">MAX(S19:S21)</f>
        <v>158</v>
      </c>
      <c r="T36" s="39">
        <f t="shared" si="28"/>
        <v>128</v>
      </c>
      <c r="U36" s="39">
        <f t="shared" si="28"/>
        <v>26</v>
      </c>
      <c r="V36" s="39">
        <f t="shared" si="28"/>
        <v>54</v>
      </c>
      <c r="W36" s="39">
        <f t="shared" si="28"/>
        <v>5</v>
      </c>
      <c r="X36" s="39">
        <f t="shared" si="28"/>
        <v>1</v>
      </c>
      <c r="Y36" s="39">
        <f t="shared" si="28"/>
        <v>15</v>
      </c>
      <c r="Z36" s="39">
        <f t="shared" si="28"/>
        <v>6</v>
      </c>
      <c r="AA36" s="39">
        <f t="shared" si="28"/>
        <v>1</v>
      </c>
      <c r="AB36" s="39">
        <f t="shared" si="28"/>
        <v>0</v>
      </c>
      <c r="AC36" s="39">
        <f t="shared" si="28"/>
        <v>284</v>
      </c>
      <c r="AD36" s="39">
        <f t="shared" si="28"/>
        <v>0</v>
      </c>
      <c r="AE36" s="40">
        <f t="shared" si="28"/>
        <v>340</v>
      </c>
      <c r="AF36" s="40">
        <f t="shared" si="28"/>
        <v>624</v>
      </c>
    </row>
    <row r="37" spans="2:32" ht="23.1" customHeight="1" x14ac:dyDescent="0.25">
      <c r="B37" s="45" t="s">
        <v>64</v>
      </c>
      <c r="C37" s="50">
        <v>22</v>
      </c>
      <c r="D37" s="50">
        <v>10</v>
      </c>
      <c r="E37" s="50">
        <v>4</v>
      </c>
      <c r="F37" s="50">
        <v>6</v>
      </c>
      <c r="G37" s="50">
        <v>0</v>
      </c>
      <c r="H37" s="50">
        <v>0</v>
      </c>
      <c r="I37" s="50">
        <v>2</v>
      </c>
      <c r="J37" s="50">
        <v>2</v>
      </c>
      <c r="K37" s="50">
        <v>0</v>
      </c>
      <c r="L37" s="50">
        <v>0</v>
      </c>
      <c r="M37" s="50">
        <v>35</v>
      </c>
      <c r="N37" s="50">
        <v>0</v>
      </c>
      <c r="O37" s="15">
        <f t="shared" si="0"/>
        <v>46</v>
      </c>
      <c r="P37" s="15">
        <f t="shared" si="1"/>
        <v>81</v>
      </c>
      <c r="R37" s="37" t="s">
        <v>85</v>
      </c>
      <c r="S37" s="35">
        <f t="shared" ref="S37:AF37" si="29">SUM(S10:S12)</f>
        <v>413</v>
      </c>
      <c r="T37" s="16">
        <f t="shared" si="29"/>
        <v>200</v>
      </c>
      <c r="U37" s="16">
        <f t="shared" si="29"/>
        <v>80</v>
      </c>
      <c r="V37" s="16">
        <f t="shared" si="29"/>
        <v>172</v>
      </c>
      <c r="W37" s="16">
        <f t="shared" si="29"/>
        <v>19</v>
      </c>
      <c r="X37" s="16">
        <f t="shared" si="29"/>
        <v>5</v>
      </c>
      <c r="Y37" s="16">
        <f t="shared" si="29"/>
        <v>16</v>
      </c>
      <c r="Z37" s="16">
        <f t="shared" si="29"/>
        <v>17</v>
      </c>
      <c r="AA37" s="16">
        <f t="shared" si="29"/>
        <v>0</v>
      </c>
      <c r="AB37" s="16">
        <f t="shared" si="29"/>
        <v>0</v>
      </c>
      <c r="AC37" s="16">
        <f t="shared" si="29"/>
        <v>459</v>
      </c>
      <c r="AD37" s="16">
        <f t="shared" si="29"/>
        <v>0</v>
      </c>
      <c r="AE37" s="32">
        <f t="shared" si="29"/>
        <v>922</v>
      </c>
      <c r="AF37" s="32">
        <f t="shared" si="29"/>
        <v>1381</v>
      </c>
    </row>
    <row r="38" spans="2:32" ht="23.1" customHeight="1" x14ac:dyDescent="0.25">
      <c r="B38" s="46" t="s">
        <v>65</v>
      </c>
      <c r="C38" s="50">
        <v>50</v>
      </c>
      <c r="D38" s="50">
        <v>8</v>
      </c>
      <c r="E38" s="50">
        <v>4</v>
      </c>
      <c r="F38" s="50">
        <v>8</v>
      </c>
      <c r="G38" s="50">
        <v>0</v>
      </c>
      <c r="H38" s="50">
        <v>0</v>
      </c>
      <c r="I38" s="50">
        <v>3</v>
      </c>
      <c r="J38" s="50">
        <v>4</v>
      </c>
      <c r="K38" s="50">
        <v>0</v>
      </c>
      <c r="L38" s="50">
        <v>0</v>
      </c>
      <c r="M38" s="50">
        <v>39</v>
      </c>
      <c r="N38" s="50">
        <v>0</v>
      </c>
      <c r="O38" s="15">
        <f t="shared" si="0"/>
        <v>77</v>
      </c>
      <c r="P38" s="15">
        <f t="shared" si="1"/>
        <v>116</v>
      </c>
      <c r="R38" s="28" t="s">
        <v>86</v>
      </c>
      <c r="S38" s="16">
        <f t="shared" ref="S38:AF38" si="30">SUM(S13:S18)</f>
        <v>805</v>
      </c>
      <c r="T38" s="16">
        <f t="shared" si="30"/>
        <v>269</v>
      </c>
      <c r="U38" s="16">
        <f t="shared" si="30"/>
        <v>109</v>
      </c>
      <c r="V38" s="16">
        <f t="shared" si="30"/>
        <v>246</v>
      </c>
      <c r="W38" s="16">
        <f t="shared" si="30"/>
        <v>13</v>
      </c>
      <c r="X38" s="16">
        <f t="shared" si="30"/>
        <v>2</v>
      </c>
      <c r="Y38" s="16">
        <f t="shared" si="30"/>
        <v>55</v>
      </c>
      <c r="Z38" s="16">
        <f t="shared" si="30"/>
        <v>49</v>
      </c>
      <c r="AA38" s="16">
        <f t="shared" si="30"/>
        <v>0</v>
      </c>
      <c r="AB38" s="16">
        <f t="shared" si="30"/>
        <v>1</v>
      </c>
      <c r="AC38" s="16">
        <f t="shared" si="30"/>
        <v>894</v>
      </c>
      <c r="AD38" s="16">
        <f t="shared" si="30"/>
        <v>0</v>
      </c>
      <c r="AE38" s="32">
        <f t="shared" si="30"/>
        <v>1549</v>
      </c>
      <c r="AF38" s="32">
        <f t="shared" si="30"/>
        <v>2443</v>
      </c>
    </row>
    <row r="39" spans="2:32" ht="23.1" customHeight="1" x14ac:dyDescent="0.25">
      <c r="B39" s="46" t="s">
        <v>66</v>
      </c>
      <c r="C39" s="50">
        <v>3</v>
      </c>
      <c r="D39" s="50">
        <v>13</v>
      </c>
      <c r="E39" s="50">
        <v>3</v>
      </c>
      <c r="F39" s="50">
        <v>11</v>
      </c>
      <c r="G39" s="50">
        <v>2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22</v>
      </c>
      <c r="N39" s="50">
        <v>0</v>
      </c>
      <c r="O39" s="15">
        <f t="shared" si="0"/>
        <v>34</v>
      </c>
      <c r="P39" s="15">
        <f t="shared" si="1"/>
        <v>56</v>
      </c>
      <c r="R39" s="29" t="s">
        <v>87</v>
      </c>
      <c r="S39" s="16">
        <f t="shared" ref="S39:AF39" si="31">SUM(S19:S21)</f>
        <v>419</v>
      </c>
      <c r="T39" s="16">
        <f t="shared" si="31"/>
        <v>251</v>
      </c>
      <c r="U39" s="16">
        <f t="shared" si="31"/>
        <v>66</v>
      </c>
      <c r="V39" s="16">
        <f t="shared" si="31"/>
        <v>147</v>
      </c>
      <c r="W39" s="16">
        <f t="shared" si="31"/>
        <v>5</v>
      </c>
      <c r="X39" s="16">
        <f t="shared" si="31"/>
        <v>1</v>
      </c>
      <c r="Y39" s="16">
        <f t="shared" si="31"/>
        <v>32</v>
      </c>
      <c r="Z39" s="16">
        <f t="shared" si="31"/>
        <v>16</v>
      </c>
      <c r="AA39" s="16">
        <f t="shared" si="31"/>
        <v>2</v>
      </c>
      <c r="AB39" s="16">
        <f t="shared" si="31"/>
        <v>0</v>
      </c>
      <c r="AC39" s="16">
        <f t="shared" si="31"/>
        <v>637</v>
      </c>
      <c r="AD39" s="16">
        <f t="shared" si="31"/>
        <v>0</v>
      </c>
      <c r="AE39" s="32">
        <f t="shared" si="31"/>
        <v>939</v>
      </c>
      <c r="AF39" s="32">
        <f t="shared" si="31"/>
        <v>1576</v>
      </c>
    </row>
    <row r="40" spans="2:32" ht="23.1" customHeight="1" x14ac:dyDescent="0.25">
      <c r="B40" s="46" t="s">
        <v>67</v>
      </c>
      <c r="C40" s="50">
        <v>31</v>
      </c>
      <c r="D40" s="50">
        <v>12</v>
      </c>
      <c r="E40" s="50">
        <v>3</v>
      </c>
      <c r="F40" s="50">
        <v>9</v>
      </c>
      <c r="G40" s="50">
        <v>0</v>
      </c>
      <c r="H40" s="50">
        <v>0</v>
      </c>
      <c r="I40" s="50">
        <v>3</v>
      </c>
      <c r="J40" s="50">
        <v>2</v>
      </c>
      <c r="K40" s="50">
        <v>0</v>
      </c>
      <c r="L40" s="50">
        <v>0</v>
      </c>
      <c r="M40" s="50">
        <v>23</v>
      </c>
      <c r="N40" s="50">
        <v>0</v>
      </c>
      <c r="O40" s="15">
        <f t="shared" si="0"/>
        <v>60</v>
      </c>
      <c r="P40" s="15">
        <f t="shared" si="1"/>
        <v>83</v>
      </c>
      <c r="R40" s="5" t="s">
        <v>17</v>
      </c>
      <c r="S40" s="16">
        <f t="shared" ref="S40:AF40" si="32">SUM(S10:S21)</f>
        <v>1637</v>
      </c>
      <c r="T40" s="16">
        <f t="shared" si="32"/>
        <v>720</v>
      </c>
      <c r="U40" s="16">
        <f t="shared" si="32"/>
        <v>255</v>
      </c>
      <c r="V40" s="16">
        <f t="shared" si="32"/>
        <v>565</v>
      </c>
      <c r="W40" s="16">
        <f t="shared" si="32"/>
        <v>37</v>
      </c>
      <c r="X40" s="16">
        <f t="shared" si="32"/>
        <v>8</v>
      </c>
      <c r="Y40" s="16">
        <f t="shared" si="32"/>
        <v>103</v>
      </c>
      <c r="Z40" s="16">
        <f t="shared" si="32"/>
        <v>82</v>
      </c>
      <c r="AA40" s="16">
        <f t="shared" si="32"/>
        <v>2</v>
      </c>
      <c r="AB40" s="16">
        <f t="shared" si="32"/>
        <v>1</v>
      </c>
      <c r="AC40" s="16">
        <f t="shared" si="32"/>
        <v>1990</v>
      </c>
      <c r="AD40" s="16">
        <f t="shared" si="32"/>
        <v>0</v>
      </c>
      <c r="AE40" s="32">
        <f t="shared" si="32"/>
        <v>3410</v>
      </c>
      <c r="AF40" s="32">
        <f t="shared" si="32"/>
        <v>5400</v>
      </c>
    </row>
    <row r="41" spans="2:32" ht="23.1" customHeight="1" x14ac:dyDescent="0.25">
      <c r="B41" s="45" t="s">
        <v>68</v>
      </c>
      <c r="C41" s="50">
        <v>30</v>
      </c>
      <c r="D41" s="50">
        <v>9</v>
      </c>
      <c r="E41" s="50">
        <v>2</v>
      </c>
      <c r="F41" s="50">
        <v>12</v>
      </c>
      <c r="G41" s="50">
        <v>0</v>
      </c>
      <c r="H41" s="50">
        <v>0</v>
      </c>
      <c r="I41" s="50">
        <v>0</v>
      </c>
      <c r="J41" s="50">
        <v>3</v>
      </c>
      <c r="K41" s="50">
        <v>0</v>
      </c>
      <c r="L41" s="50">
        <v>0</v>
      </c>
      <c r="M41" s="50">
        <v>32</v>
      </c>
      <c r="N41" s="50">
        <v>0</v>
      </c>
      <c r="O41" s="15">
        <f t="shared" si="0"/>
        <v>56</v>
      </c>
      <c r="P41" s="15">
        <f t="shared" si="1"/>
        <v>88</v>
      </c>
      <c r="R41" s="5" t="s">
        <v>159</v>
      </c>
      <c r="S41" s="16">
        <f>SUM(S10:S33)</f>
        <v>2244</v>
      </c>
      <c r="T41" s="16">
        <f t="shared" ref="T41:AF41" si="33">SUM(T10:T33)</f>
        <v>1118</v>
      </c>
      <c r="U41" s="16">
        <f t="shared" si="33"/>
        <v>345</v>
      </c>
      <c r="V41" s="16">
        <f t="shared" si="33"/>
        <v>753</v>
      </c>
      <c r="W41" s="16">
        <f t="shared" si="33"/>
        <v>44</v>
      </c>
      <c r="X41" s="16">
        <f t="shared" si="33"/>
        <v>14</v>
      </c>
      <c r="Y41" s="16">
        <f t="shared" si="33"/>
        <v>141</v>
      </c>
      <c r="Z41" s="16">
        <f t="shared" si="33"/>
        <v>92</v>
      </c>
      <c r="AA41" s="16">
        <f t="shared" si="33"/>
        <v>4</v>
      </c>
      <c r="AB41" s="16">
        <f t="shared" si="33"/>
        <v>2</v>
      </c>
      <c r="AC41" s="16">
        <f t="shared" si="33"/>
        <v>3251</v>
      </c>
      <c r="AD41" s="16">
        <f t="shared" si="33"/>
        <v>0</v>
      </c>
      <c r="AE41" s="32">
        <f t="shared" si="33"/>
        <v>4757</v>
      </c>
      <c r="AF41" s="32">
        <f t="shared" si="33"/>
        <v>8008</v>
      </c>
    </row>
    <row r="42" spans="2:32" ht="23.1" customHeight="1" x14ac:dyDescent="0.25">
      <c r="B42" s="46" t="s">
        <v>69</v>
      </c>
      <c r="C42" s="50">
        <v>30</v>
      </c>
      <c r="D42" s="50">
        <v>15</v>
      </c>
      <c r="E42" s="50">
        <v>4</v>
      </c>
      <c r="F42" s="50">
        <v>12</v>
      </c>
      <c r="G42" s="50">
        <v>0</v>
      </c>
      <c r="H42" s="50">
        <v>0</v>
      </c>
      <c r="I42" s="50">
        <v>2</v>
      </c>
      <c r="J42" s="50">
        <v>3</v>
      </c>
      <c r="K42" s="50">
        <v>0</v>
      </c>
      <c r="L42" s="50">
        <v>0</v>
      </c>
      <c r="M42" s="50">
        <v>36</v>
      </c>
      <c r="N42" s="50">
        <v>0</v>
      </c>
      <c r="O42" s="15">
        <f t="shared" si="0"/>
        <v>66</v>
      </c>
      <c r="P42" s="15">
        <f t="shared" si="1"/>
        <v>102</v>
      </c>
      <c r="R42" s="5" t="s">
        <v>160</v>
      </c>
      <c r="S42" s="48">
        <f>S41/S40</f>
        <v>1.3708002443494196</v>
      </c>
      <c r="T42" s="48">
        <f t="shared" ref="T42:AF42" si="34">T41/T40</f>
        <v>1.5527777777777778</v>
      </c>
      <c r="U42" s="48">
        <f t="shared" si="34"/>
        <v>1.3529411764705883</v>
      </c>
      <c r="V42" s="48">
        <f t="shared" si="34"/>
        <v>1.3327433628318583</v>
      </c>
      <c r="W42" s="48">
        <f t="shared" si="34"/>
        <v>1.1891891891891893</v>
      </c>
      <c r="X42" s="48">
        <f t="shared" si="34"/>
        <v>1.75</v>
      </c>
      <c r="Y42" s="48">
        <f t="shared" si="34"/>
        <v>1.3689320388349515</v>
      </c>
      <c r="Z42" s="48">
        <f t="shared" si="34"/>
        <v>1.1219512195121952</v>
      </c>
      <c r="AA42" s="48">
        <f t="shared" si="34"/>
        <v>2</v>
      </c>
      <c r="AB42" s="48">
        <f t="shared" si="34"/>
        <v>2</v>
      </c>
      <c r="AC42" s="48">
        <f t="shared" si="34"/>
        <v>1.6336683417085427</v>
      </c>
      <c r="AD42" s="48" t="e">
        <f t="shared" si="34"/>
        <v>#DIV/0!</v>
      </c>
      <c r="AE42" s="48">
        <f t="shared" si="34"/>
        <v>1.3950146627565982</v>
      </c>
      <c r="AF42" s="48">
        <f t="shared" si="34"/>
        <v>1.482962962962963</v>
      </c>
    </row>
    <row r="43" spans="2:32" ht="23.1" customHeight="1" x14ac:dyDescent="0.25">
      <c r="B43" s="45" t="s">
        <v>70</v>
      </c>
      <c r="C43" s="50">
        <v>39</v>
      </c>
      <c r="D43" s="50">
        <v>8</v>
      </c>
      <c r="E43" s="50">
        <v>2</v>
      </c>
      <c r="F43" s="50">
        <v>11</v>
      </c>
      <c r="G43" s="50">
        <v>0</v>
      </c>
      <c r="H43" s="50">
        <v>0</v>
      </c>
      <c r="I43" s="50">
        <v>1</v>
      </c>
      <c r="J43" s="50">
        <v>1</v>
      </c>
      <c r="K43" s="50">
        <v>0</v>
      </c>
      <c r="L43" s="50">
        <v>0</v>
      </c>
      <c r="M43" s="50">
        <v>35</v>
      </c>
      <c r="N43" s="50">
        <v>0</v>
      </c>
      <c r="O43" s="15">
        <f t="shared" si="0"/>
        <v>62</v>
      </c>
      <c r="P43" s="15">
        <f t="shared" si="1"/>
        <v>97</v>
      </c>
    </row>
    <row r="44" spans="2:32" ht="23.1" customHeight="1" x14ac:dyDescent="0.25">
      <c r="B44" s="47" t="s">
        <v>71</v>
      </c>
      <c r="C44" s="50">
        <v>43</v>
      </c>
      <c r="D44" s="50">
        <v>12</v>
      </c>
      <c r="E44" s="50">
        <v>2</v>
      </c>
      <c r="F44" s="50">
        <v>9</v>
      </c>
      <c r="G44" s="50">
        <v>2</v>
      </c>
      <c r="H44" s="50">
        <v>0</v>
      </c>
      <c r="I44" s="50">
        <v>2</v>
      </c>
      <c r="J44" s="50">
        <v>4</v>
      </c>
      <c r="K44" s="50">
        <v>0</v>
      </c>
      <c r="L44" s="50">
        <v>0</v>
      </c>
      <c r="M44" s="50">
        <v>41</v>
      </c>
      <c r="N44" s="50">
        <v>0</v>
      </c>
      <c r="O44" s="15">
        <f t="shared" si="0"/>
        <v>74</v>
      </c>
      <c r="P44" s="15">
        <f t="shared" si="1"/>
        <v>115</v>
      </c>
    </row>
    <row r="45" spans="2:32" ht="23.1" customHeight="1" x14ac:dyDescent="0.25">
      <c r="B45" s="45" t="s">
        <v>72</v>
      </c>
      <c r="C45" s="50">
        <v>48</v>
      </c>
      <c r="D45" s="50">
        <v>7</v>
      </c>
      <c r="E45" s="50">
        <v>2</v>
      </c>
      <c r="F45" s="50">
        <v>12</v>
      </c>
      <c r="G45" s="50">
        <v>0</v>
      </c>
      <c r="H45" s="50">
        <v>0</v>
      </c>
      <c r="I45" s="50">
        <v>4</v>
      </c>
      <c r="J45" s="50">
        <v>1</v>
      </c>
      <c r="K45" s="50">
        <v>0</v>
      </c>
      <c r="L45" s="50">
        <v>0</v>
      </c>
      <c r="M45" s="50">
        <v>43</v>
      </c>
      <c r="N45" s="50">
        <v>0</v>
      </c>
      <c r="O45" s="15">
        <f t="shared" si="0"/>
        <v>74</v>
      </c>
      <c r="P45" s="15">
        <f t="shared" si="1"/>
        <v>117</v>
      </c>
    </row>
    <row r="46" spans="2:32" ht="23.1" customHeight="1" x14ac:dyDescent="0.25">
      <c r="B46" s="46" t="s">
        <v>73</v>
      </c>
      <c r="C46" s="50">
        <v>35</v>
      </c>
      <c r="D46" s="50">
        <v>13</v>
      </c>
      <c r="E46" s="50">
        <v>6</v>
      </c>
      <c r="F46" s="50">
        <v>18</v>
      </c>
      <c r="G46" s="50">
        <v>0</v>
      </c>
      <c r="H46" s="50">
        <v>0</v>
      </c>
      <c r="I46" s="50">
        <v>2</v>
      </c>
      <c r="J46" s="50">
        <v>2</v>
      </c>
      <c r="K46" s="50">
        <v>0</v>
      </c>
      <c r="L46" s="50">
        <v>0</v>
      </c>
      <c r="M46" s="50">
        <v>33</v>
      </c>
      <c r="N46" s="50">
        <v>0</v>
      </c>
      <c r="O46" s="15">
        <f t="shared" si="0"/>
        <v>76</v>
      </c>
      <c r="P46" s="15">
        <f t="shared" si="1"/>
        <v>109</v>
      </c>
      <c r="R46" s="8"/>
      <c r="T46"/>
    </row>
    <row r="47" spans="2:32" ht="23.1" customHeight="1" x14ac:dyDescent="0.25">
      <c r="B47" s="46" t="s">
        <v>74</v>
      </c>
      <c r="C47" s="50">
        <v>39</v>
      </c>
      <c r="D47" s="50">
        <v>9</v>
      </c>
      <c r="E47" s="50">
        <v>7</v>
      </c>
      <c r="F47" s="50">
        <v>9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66</v>
      </c>
      <c r="N47" s="50">
        <v>0</v>
      </c>
      <c r="O47" s="15">
        <f t="shared" si="0"/>
        <v>67</v>
      </c>
      <c r="P47" s="15">
        <f t="shared" si="1"/>
        <v>133</v>
      </c>
      <c r="R47" s="8"/>
      <c r="T47"/>
    </row>
    <row r="48" spans="2:32" ht="23.1" customHeight="1" x14ac:dyDescent="0.25">
      <c r="B48" s="46" t="s">
        <v>75</v>
      </c>
      <c r="C48" s="50">
        <v>32</v>
      </c>
      <c r="D48" s="50">
        <v>11</v>
      </c>
      <c r="E48" s="50">
        <v>5</v>
      </c>
      <c r="F48" s="50">
        <v>10</v>
      </c>
      <c r="G48" s="50">
        <v>0</v>
      </c>
      <c r="H48" s="50">
        <v>0</v>
      </c>
      <c r="I48" s="50">
        <v>1</v>
      </c>
      <c r="J48" s="50">
        <v>3</v>
      </c>
      <c r="K48" s="50">
        <v>0</v>
      </c>
      <c r="L48" s="50">
        <v>0</v>
      </c>
      <c r="M48" s="50">
        <v>30</v>
      </c>
      <c r="N48" s="50">
        <v>0</v>
      </c>
      <c r="O48" s="15">
        <f t="shared" si="0"/>
        <v>62</v>
      </c>
      <c r="P48" s="15">
        <f t="shared" si="1"/>
        <v>92</v>
      </c>
      <c r="R48" s="8"/>
      <c r="T48"/>
    </row>
    <row r="49" spans="2:20" ht="23.1" customHeight="1" x14ac:dyDescent="0.25">
      <c r="B49" s="45" t="s">
        <v>76</v>
      </c>
      <c r="C49" s="50">
        <v>38</v>
      </c>
      <c r="D49" s="50">
        <v>14</v>
      </c>
      <c r="E49" s="50">
        <v>2</v>
      </c>
      <c r="F49" s="50">
        <v>12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0</v>
      </c>
      <c r="M49" s="50">
        <v>30</v>
      </c>
      <c r="N49" s="50">
        <v>0</v>
      </c>
      <c r="O49" s="15">
        <f t="shared" si="0"/>
        <v>69</v>
      </c>
      <c r="P49" s="15">
        <f t="shared" si="1"/>
        <v>99</v>
      </c>
      <c r="R49" s="8"/>
      <c r="T49"/>
    </row>
    <row r="50" spans="2:20" ht="23.1" customHeight="1" x14ac:dyDescent="0.25">
      <c r="B50" s="46" t="s">
        <v>77</v>
      </c>
      <c r="C50" s="50">
        <v>46</v>
      </c>
      <c r="D50" s="50">
        <v>15</v>
      </c>
      <c r="E50" s="50">
        <v>5</v>
      </c>
      <c r="F50" s="50">
        <v>11</v>
      </c>
      <c r="G50" s="50">
        <v>4</v>
      </c>
      <c r="H50" s="50">
        <v>0</v>
      </c>
      <c r="I50" s="50">
        <v>1</v>
      </c>
      <c r="J50" s="50">
        <v>4</v>
      </c>
      <c r="K50" s="50">
        <v>0</v>
      </c>
      <c r="L50" s="50">
        <v>0</v>
      </c>
      <c r="M50" s="50">
        <v>55</v>
      </c>
      <c r="N50" s="50">
        <v>0</v>
      </c>
      <c r="O50" s="15">
        <f t="shared" si="0"/>
        <v>86</v>
      </c>
      <c r="P50" s="15">
        <f t="shared" si="1"/>
        <v>141</v>
      </c>
      <c r="R50" s="8"/>
      <c r="T50"/>
    </row>
    <row r="51" spans="2:20" ht="23.1" customHeight="1" x14ac:dyDescent="0.25">
      <c r="B51" s="46" t="s">
        <v>78</v>
      </c>
      <c r="C51" s="50">
        <v>41</v>
      </c>
      <c r="D51" s="50">
        <v>26</v>
      </c>
      <c r="E51" s="50">
        <v>7</v>
      </c>
      <c r="F51" s="50">
        <v>8</v>
      </c>
      <c r="G51" s="50">
        <v>1</v>
      </c>
      <c r="H51" s="50">
        <v>0</v>
      </c>
      <c r="I51" s="50">
        <v>3</v>
      </c>
      <c r="J51" s="50">
        <v>0</v>
      </c>
      <c r="K51" s="50">
        <v>1</v>
      </c>
      <c r="L51" s="50">
        <v>0</v>
      </c>
      <c r="M51" s="50">
        <v>50</v>
      </c>
      <c r="N51" s="50">
        <v>0</v>
      </c>
      <c r="O51" s="15">
        <f t="shared" si="0"/>
        <v>87</v>
      </c>
      <c r="P51" s="15">
        <f t="shared" si="1"/>
        <v>137</v>
      </c>
      <c r="R51" s="8"/>
      <c r="T51"/>
    </row>
    <row r="52" spans="2:20" ht="23.1" customHeight="1" x14ac:dyDescent="0.25">
      <c r="B52" s="46" t="s">
        <v>79</v>
      </c>
      <c r="C52" s="50">
        <v>31</v>
      </c>
      <c r="D52" s="50">
        <v>23</v>
      </c>
      <c r="E52" s="50">
        <v>5</v>
      </c>
      <c r="F52" s="50">
        <v>13</v>
      </c>
      <c r="G52" s="50">
        <v>0</v>
      </c>
      <c r="H52" s="50">
        <v>1</v>
      </c>
      <c r="I52" s="50">
        <v>8</v>
      </c>
      <c r="J52" s="50">
        <v>0</v>
      </c>
      <c r="K52" s="50">
        <v>0</v>
      </c>
      <c r="L52" s="50">
        <v>0</v>
      </c>
      <c r="M52" s="50">
        <v>14</v>
      </c>
      <c r="N52" s="50">
        <v>0</v>
      </c>
      <c r="O52" s="15">
        <f t="shared" si="0"/>
        <v>81</v>
      </c>
      <c r="P52" s="15">
        <f t="shared" si="1"/>
        <v>95</v>
      </c>
      <c r="R52" s="8"/>
      <c r="T52"/>
    </row>
    <row r="53" spans="2:20" ht="23.1" customHeight="1" x14ac:dyDescent="0.25">
      <c r="B53" s="45" t="s">
        <v>80</v>
      </c>
      <c r="C53" s="50">
        <v>40</v>
      </c>
      <c r="D53" s="50">
        <v>12</v>
      </c>
      <c r="E53" s="50">
        <v>3</v>
      </c>
      <c r="F53" s="50">
        <v>12</v>
      </c>
      <c r="G53" s="50">
        <v>0</v>
      </c>
      <c r="H53" s="50">
        <v>0</v>
      </c>
      <c r="I53" s="50">
        <v>3</v>
      </c>
      <c r="J53" s="50">
        <v>1</v>
      </c>
      <c r="K53" s="50">
        <v>0</v>
      </c>
      <c r="L53" s="50">
        <v>0</v>
      </c>
      <c r="M53" s="50">
        <v>75</v>
      </c>
      <c r="N53" s="50">
        <v>0</v>
      </c>
      <c r="O53" s="15">
        <f t="shared" si="0"/>
        <v>71</v>
      </c>
      <c r="P53" s="15">
        <f t="shared" si="1"/>
        <v>146</v>
      </c>
      <c r="R53" s="8"/>
      <c r="T53"/>
    </row>
    <row r="54" spans="2:20" ht="23.1" customHeight="1" x14ac:dyDescent="0.25">
      <c r="B54" s="45" t="s">
        <v>81</v>
      </c>
      <c r="C54" s="50">
        <v>32</v>
      </c>
      <c r="D54" s="50">
        <v>27</v>
      </c>
      <c r="E54" s="50">
        <v>7</v>
      </c>
      <c r="F54" s="50">
        <v>14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63</v>
      </c>
      <c r="N54" s="50">
        <v>0</v>
      </c>
      <c r="O54" s="15">
        <f t="shared" si="0"/>
        <v>83</v>
      </c>
      <c r="P54" s="15">
        <f t="shared" si="1"/>
        <v>146</v>
      </c>
      <c r="R54" s="8"/>
      <c r="T54"/>
    </row>
    <row r="55" spans="2:20" ht="23.1" customHeight="1" x14ac:dyDescent="0.25">
      <c r="B55" s="45" t="s">
        <v>82</v>
      </c>
      <c r="C55" s="50">
        <v>31</v>
      </c>
      <c r="D55" s="50">
        <v>43</v>
      </c>
      <c r="E55" s="50">
        <v>2</v>
      </c>
      <c r="F55" s="50">
        <v>20</v>
      </c>
      <c r="G55" s="50">
        <v>0</v>
      </c>
      <c r="H55" s="50">
        <v>0</v>
      </c>
      <c r="I55" s="50">
        <v>2</v>
      </c>
      <c r="J55" s="50">
        <v>4</v>
      </c>
      <c r="K55" s="50">
        <v>0</v>
      </c>
      <c r="L55" s="50">
        <v>0</v>
      </c>
      <c r="M55" s="50">
        <v>73</v>
      </c>
      <c r="N55" s="50">
        <v>0</v>
      </c>
      <c r="O55" s="15">
        <f t="shared" si="0"/>
        <v>102</v>
      </c>
      <c r="P55" s="15">
        <f t="shared" si="1"/>
        <v>175</v>
      </c>
      <c r="R55" s="8"/>
      <c r="T55"/>
    </row>
    <row r="56" spans="2:20" ht="23.1" customHeight="1" x14ac:dyDescent="0.25">
      <c r="B56" s="45" t="s">
        <v>83</v>
      </c>
      <c r="C56" s="50">
        <v>27</v>
      </c>
      <c r="D56" s="50">
        <v>25</v>
      </c>
      <c r="E56" s="50">
        <v>9</v>
      </c>
      <c r="F56" s="50">
        <v>10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63</v>
      </c>
      <c r="N56" s="50">
        <v>0</v>
      </c>
      <c r="O56" s="15">
        <f t="shared" si="0"/>
        <v>74</v>
      </c>
      <c r="P56" s="15">
        <f t="shared" si="1"/>
        <v>137</v>
      </c>
      <c r="R56" s="8"/>
      <c r="T56"/>
    </row>
    <row r="57" spans="2:20" ht="23.1" customHeight="1" x14ac:dyDescent="0.25">
      <c r="B57" s="45" t="s">
        <v>84</v>
      </c>
      <c r="C57" s="50">
        <v>27</v>
      </c>
      <c r="D57" s="50">
        <v>33</v>
      </c>
      <c r="E57" s="50">
        <v>8</v>
      </c>
      <c r="F57" s="50">
        <v>10</v>
      </c>
      <c r="G57" s="50">
        <v>0</v>
      </c>
      <c r="H57" s="50">
        <v>0</v>
      </c>
      <c r="I57" s="50">
        <v>2</v>
      </c>
      <c r="J57" s="50">
        <v>0</v>
      </c>
      <c r="K57" s="50">
        <v>1</v>
      </c>
      <c r="L57" s="50">
        <v>0</v>
      </c>
      <c r="M57" s="50">
        <v>85</v>
      </c>
      <c r="N57" s="50">
        <v>0</v>
      </c>
      <c r="O57" s="15">
        <f t="shared" si="0"/>
        <v>81</v>
      </c>
      <c r="P57" s="15">
        <f t="shared" si="1"/>
        <v>166</v>
      </c>
      <c r="R57" s="8"/>
      <c r="T57"/>
    </row>
    <row r="58" spans="2:20" ht="23.1" customHeight="1" x14ac:dyDescent="0.25">
      <c r="B58" s="45" t="s">
        <v>99</v>
      </c>
      <c r="C58" s="50">
        <v>14</v>
      </c>
      <c r="D58" s="50">
        <v>17</v>
      </c>
      <c r="E58" s="50">
        <v>1</v>
      </c>
      <c r="F58" s="50">
        <v>7</v>
      </c>
      <c r="G58" s="50">
        <v>0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60</v>
      </c>
      <c r="N58" s="50">
        <v>0</v>
      </c>
      <c r="O58" s="15">
        <f t="shared" ref="O58:O105" si="35">SUM(C58:L58,N58)</f>
        <v>41</v>
      </c>
      <c r="P58" s="15">
        <f t="shared" ref="P58:P105" si="36">SUM(C58:N58)</f>
        <v>101</v>
      </c>
      <c r="R58" s="8"/>
      <c r="T58"/>
    </row>
    <row r="59" spans="2:20" ht="23.1" customHeight="1" x14ac:dyDescent="0.25">
      <c r="B59" s="45" t="s">
        <v>100</v>
      </c>
      <c r="C59" s="50">
        <v>17</v>
      </c>
      <c r="D59" s="50">
        <v>16</v>
      </c>
      <c r="E59" s="50">
        <v>8</v>
      </c>
      <c r="F59" s="50">
        <v>9</v>
      </c>
      <c r="G59" s="50">
        <v>0</v>
      </c>
      <c r="H59" s="50">
        <v>0</v>
      </c>
      <c r="I59" s="50">
        <v>1</v>
      </c>
      <c r="J59" s="50">
        <v>2</v>
      </c>
      <c r="K59" s="50">
        <v>0</v>
      </c>
      <c r="L59" s="50">
        <v>0</v>
      </c>
      <c r="M59" s="50">
        <v>39</v>
      </c>
      <c r="N59" s="50">
        <v>0</v>
      </c>
      <c r="O59" s="15">
        <f t="shared" si="35"/>
        <v>53</v>
      </c>
      <c r="P59" s="15">
        <f t="shared" si="36"/>
        <v>92</v>
      </c>
      <c r="R59" s="8"/>
      <c r="T59"/>
    </row>
    <row r="60" spans="2:20" ht="23.1" customHeight="1" x14ac:dyDescent="0.25">
      <c r="B60" s="45" t="s">
        <v>101</v>
      </c>
      <c r="C60" s="50">
        <v>26</v>
      </c>
      <c r="D60" s="50">
        <v>23</v>
      </c>
      <c r="E60" s="50">
        <v>4</v>
      </c>
      <c r="F60" s="50">
        <v>13</v>
      </c>
      <c r="G60" s="50">
        <v>0</v>
      </c>
      <c r="H60" s="50">
        <v>1</v>
      </c>
      <c r="I60" s="50">
        <v>3</v>
      </c>
      <c r="J60" s="50">
        <v>0</v>
      </c>
      <c r="K60" s="50">
        <v>0</v>
      </c>
      <c r="L60" s="50">
        <v>0</v>
      </c>
      <c r="M60" s="50">
        <v>74</v>
      </c>
      <c r="N60" s="50">
        <v>0</v>
      </c>
      <c r="O60" s="15">
        <f t="shared" si="35"/>
        <v>70</v>
      </c>
      <c r="P60" s="15">
        <f t="shared" si="36"/>
        <v>144</v>
      </c>
      <c r="R60" s="8"/>
      <c r="T60"/>
    </row>
    <row r="61" spans="2:20" ht="23.1" customHeight="1" x14ac:dyDescent="0.25">
      <c r="B61" s="45" t="s">
        <v>102</v>
      </c>
      <c r="C61" s="50">
        <v>15</v>
      </c>
      <c r="D61" s="50">
        <v>23</v>
      </c>
      <c r="E61" s="50">
        <v>2</v>
      </c>
      <c r="F61" s="50">
        <v>7</v>
      </c>
      <c r="G61" s="50">
        <v>1</v>
      </c>
      <c r="H61" s="50">
        <v>1</v>
      </c>
      <c r="I61" s="50">
        <v>1</v>
      </c>
      <c r="J61" s="50">
        <v>1</v>
      </c>
      <c r="K61" s="50">
        <v>0</v>
      </c>
      <c r="L61" s="50">
        <v>0</v>
      </c>
      <c r="M61" s="50">
        <v>50</v>
      </c>
      <c r="N61" s="50">
        <v>0</v>
      </c>
      <c r="O61" s="15">
        <f t="shared" si="35"/>
        <v>51</v>
      </c>
      <c r="P61" s="15">
        <f t="shared" si="36"/>
        <v>101</v>
      </c>
      <c r="R61" s="8"/>
      <c r="T61"/>
    </row>
    <row r="62" spans="2:20" ht="23.1" customHeight="1" x14ac:dyDescent="0.25">
      <c r="B62" s="45" t="s">
        <v>107</v>
      </c>
      <c r="C62" s="50">
        <v>14</v>
      </c>
      <c r="D62" s="50">
        <v>14</v>
      </c>
      <c r="E62" s="50">
        <v>5</v>
      </c>
      <c r="F62" s="50">
        <v>14</v>
      </c>
      <c r="G62" s="50">
        <v>1</v>
      </c>
      <c r="H62" s="50">
        <v>1</v>
      </c>
      <c r="I62" s="50">
        <v>1</v>
      </c>
      <c r="J62" s="50">
        <v>2</v>
      </c>
      <c r="K62" s="50">
        <v>0</v>
      </c>
      <c r="L62" s="50">
        <v>0</v>
      </c>
      <c r="M62" s="50">
        <v>60</v>
      </c>
      <c r="N62" s="50">
        <v>0</v>
      </c>
      <c r="O62" s="15">
        <f t="shared" si="35"/>
        <v>52</v>
      </c>
      <c r="P62" s="15">
        <f t="shared" si="36"/>
        <v>112</v>
      </c>
      <c r="R62" s="8"/>
      <c r="T62"/>
    </row>
    <row r="63" spans="2:20" ht="23.1" customHeight="1" x14ac:dyDescent="0.25">
      <c r="B63" s="45" t="s">
        <v>108</v>
      </c>
      <c r="C63" s="50">
        <v>25</v>
      </c>
      <c r="D63" s="50">
        <v>6</v>
      </c>
      <c r="E63" s="50">
        <v>1</v>
      </c>
      <c r="F63" s="50">
        <v>3</v>
      </c>
      <c r="G63" s="50">
        <v>0</v>
      </c>
      <c r="H63" s="50">
        <v>0</v>
      </c>
      <c r="I63" s="50">
        <v>2</v>
      </c>
      <c r="J63" s="50">
        <v>1</v>
      </c>
      <c r="K63" s="50">
        <v>1</v>
      </c>
      <c r="L63" s="50">
        <v>1</v>
      </c>
      <c r="M63" s="50">
        <v>56</v>
      </c>
      <c r="N63" s="50">
        <v>0</v>
      </c>
      <c r="O63" s="15">
        <f t="shared" si="35"/>
        <v>40</v>
      </c>
      <c r="P63" s="15">
        <f t="shared" si="36"/>
        <v>96</v>
      </c>
      <c r="R63" s="8"/>
      <c r="T63"/>
    </row>
    <row r="64" spans="2:20" ht="23.1" customHeight="1" x14ac:dyDescent="0.25">
      <c r="B64" s="45" t="s">
        <v>109</v>
      </c>
      <c r="C64" s="50">
        <v>21</v>
      </c>
      <c r="D64" s="50">
        <v>20</v>
      </c>
      <c r="E64" s="50">
        <v>4</v>
      </c>
      <c r="F64" s="50">
        <v>11</v>
      </c>
      <c r="G64" s="50">
        <v>0</v>
      </c>
      <c r="H64" s="50">
        <v>0</v>
      </c>
      <c r="I64" s="50">
        <v>2</v>
      </c>
      <c r="J64" s="50">
        <v>0</v>
      </c>
      <c r="K64" s="50">
        <v>0</v>
      </c>
      <c r="L64" s="50">
        <v>0</v>
      </c>
      <c r="M64" s="50">
        <v>60</v>
      </c>
      <c r="N64" s="50">
        <v>0</v>
      </c>
      <c r="O64" s="15">
        <f t="shared" si="35"/>
        <v>58</v>
      </c>
      <c r="P64" s="15">
        <f t="shared" si="36"/>
        <v>118</v>
      </c>
      <c r="R64" s="8"/>
      <c r="T64"/>
    </row>
    <row r="65" spans="2:20" ht="23.1" customHeight="1" x14ac:dyDescent="0.25">
      <c r="B65" s="45" t="s">
        <v>158</v>
      </c>
      <c r="C65" s="50">
        <v>37</v>
      </c>
      <c r="D65" s="50">
        <v>30</v>
      </c>
      <c r="E65" s="50">
        <v>2</v>
      </c>
      <c r="F65" s="50">
        <v>9</v>
      </c>
      <c r="G65" s="50">
        <v>0</v>
      </c>
      <c r="H65" s="50">
        <v>0</v>
      </c>
      <c r="I65" s="50">
        <v>4</v>
      </c>
      <c r="J65" s="50">
        <v>0</v>
      </c>
      <c r="K65" s="50">
        <v>0</v>
      </c>
      <c r="L65" s="50">
        <v>0</v>
      </c>
      <c r="M65" s="50">
        <v>53</v>
      </c>
      <c r="N65" s="50">
        <v>0</v>
      </c>
      <c r="O65" s="15">
        <f t="shared" si="35"/>
        <v>82</v>
      </c>
      <c r="P65" s="15">
        <f t="shared" si="36"/>
        <v>135</v>
      </c>
      <c r="R65" s="8"/>
      <c r="T65"/>
    </row>
    <row r="66" spans="2:20" ht="23.1" customHeight="1" x14ac:dyDescent="0.25">
      <c r="B66" s="45" t="s">
        <v>103</v>
      </c>
      <c r="C66" s="50">
        <v>12</v>
      </c>
      <c r="D66" s="50">
        <v>34</v>
      </c>
      <c r="E66" s="50">
        <v>3</v>
      </c>
      <c r="F66" s="50">
        <v>9</v>
      </c>
      <c r="G66" s="50">
        <v>0</v>
      </c>
      <c r="H66" s="50">
        <v>0</v>
      </c>
      <c r="I66" s="50">
        <v>2</v>
      </c>
      <c r="J66" s="50">
        <v>1</v>
      </c>
      <c r="K66" s="50">
        <v>0</v>
      </c>
      <c r="L66" s="50">
        <v>0</v>
      </c>
      <c r="M66" s="50">
        <v>61</v>
      </c>
      <c r="N66" s="50">
        <v>0</v>
      </c>
      <c r="O66" s="15">
        <f t="shared" si="35"/>
        <v>61</v>
      </c>
      <c r="P66" s="15">
        <f t="shared" si="36"/>
        <v>122</v>
      </c>
      <c r="R66" s="8"/>
      <c r="T66"/>
    </row>
    <row r="67" spans="2:20" ht="23.1" customHeight="1" x14ac:dyDescent="0.25">
      <c r="B67" s="45" t="s">
        <v>104</v>
      </c>
      <c r="C67" s="50">
        <v>40</v>
      </c>
      <c r="D67" s="50">
        <v>20</v>
      </c>
      <c r="E67" s="50">
        <v>9</v>
      </c>
      <c r="F67" s="50">
        <v>4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69</v>
      </c>
      <c r="N67" s="50">
        <v>0</v>
      </c>
      <c r="O67" s="15">
        <f t="shared" si="35"/>
        <v>74</v>
      </c>
      <c r="P67" s="15">
        <f t="shared" si="36"/>
        <v>143</v>
      </c>
      <c r="R67" s="8"/>
      <c r="T67"/>
    </row>
    <row r="68" spans="2:20" ht="23.1" customHeight="1" x14ac:dyDescent="0.25">
      <c r="B68" s="45" t="s">
        <v>105</v>
      </c>
      <c r="C68" s="50">
        <v>28</v>
      </c>
      <c r="D68" s="50">
        <v>20</v>
      </c>
      <c r="E68" s="50">
        <v>2</v>
      </c>
      <c r="F68" s="50">
        <v>12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65</v>
      </c>
      <c r="N68" s="50">
        <v>0</v>
      </c>
      <c r="O68" s="15">
        <f t="shared" si="35"/>
        <v>63</v>
      </c>
      <c r="P68" s="15">
        <f t="shared" si="36"/>
        <v>128</v>
      </c>
      <c r="R68" s="8"/>
      <c r="T68"/>
    </row>
    <row r="69" spans="2:20" ht="23.1" customHeight="1" x14ac:dyDescent="0.25">
      <c r="B69" s="45" t="s">
        <v>106</v>
      </c>
      <c r="C69" s="50">
        <v>28</v>
      </c>
      <c r="D69" s="50">
        <v>20</v>
      </c>
      <c r="E69" s="50">
        <v>3</v>
      </c>
      <c r="F69" s="50">
        <v>5</v>
      </c>
      <c r="G69" s="50">
        <v>0</v>
      </c>
      <c r="H69" s="50">
        <v>0</v>
      </c>
      <c r="I69" s="50">
        <v>4</v>
      </c>
      <c r="J69" s="50">
        <v>1</v>
      </c>
      <c r="K69" s="50">
        <v>0</v>
      </c>
      <c r="L69" s="50">
        <v>0</v>
      </c>
      <c r="M69" s="50">
        <v>57</v>
      </c>
      <c r="N69" s="50">
        <v>0</v>
      </c>
      <c r="O69" s="15">
        <f t="shared" si="35"/>
        <v>61</v>
      </c>
      <c r="P69" s="15">
        <f t="shared" si="36"/>
        <v>118</v>
      </c>
      <c r="R69" s="8"/>
      <c r="T69"/>
    </row>
    <row r="70" spans="2:20" ht="23.1" customHeight="1" x14ac:dyDescent="0.25">
      <c r="B70" s="45" t="s">
        <v>110</v>
      </c>
      <c r="C70" s="50">
        <v>20</v>
      </c>
      <c r="D70" s="50">
        <v>29</v>
      </c>
      <c r="E70" s="50">
        <v>3</v>
      </c>
      <c r="F70" s="50">
        <v>8</v>
      </c>
      <c r="G70" s="50">
        <v>0</v>
      </c>
      <c r="H70" s="50">
        <v>0</v>
      </c>
      <c r="I70" s="50">
        <v>3</v>
      </c>
      <c r="J70" s="50">
        <v>0</v>
      </c>
      <c r="K70" s="50">
        <v>0</v>
      </c>
      <c r="L70" s="50">
        <v>0</v>
      </c>
      <c r="M70" s="50">
        <v>63</v>
      </c>
      <c r="N70" s="50">
        <v>0</v>
      </c>
      <c r="O70" s="15">
        <f t="shared" si="35"/>
        <v>63</v>
      </c>
      <c r="P70" s="15">
        <f t="shared" si="36"/>
        <v>126</v>
      </c>
      <c r="R70" s="8"/>
      <c r="T70"/>
    </row>
    <row r="71" spans="2:20" ht="23.1" customHeight="1" x14ac:dyDescent="0.25">
      <c r="B71" s="45" t="s">
        <v>111</v>
      </c>
      <c r="C71" s="50">
        <v>6</v>
      </c>
      <c r="D71" s="50">
        <v>7</v>
      </c>
      <c r="E71" s="50">
        <v>1</v>
      </c>
      <c r="F71" s="50">
        <v>3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42</v>
      </c>
      <c r="N71" s="50">
        <v>0</v>
      </c>
      <c r="O71" s="15">
        <f t="shared" si="35"/>
        <v>18</v>
      </c>
      <c r="P71" s="15">
        <f t="shared" si="36"/>
        <v>60</v>
      </c>
      <c r="R71" s="8"/>
      <c r="T71"/>
    </row>
    <row r="72" spans="2:20" ht="23.1" customHeight="1" x14ac:dyDescent="0.25">
      <c r="B72" s="45" t="s">
        <v>112</v>
      </c>
      <c r="C72" s="50">
        <v>21</v>
      </c>
      <c r="D72" s="50">
        <v>9</v>
      </c>
      <c r="E72" s="50">
        <v>3</v>
      </c>
      <c r="F72" s="50">
        <v>3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46</v>
      </c>
      <c r="N72" s="50">
        <v>0</v>
      </c>
      <c r="O72" s="15">
        <f t="shared" si="35"/>
        <v>36</v>
      </c>
      <c r="P72" s="15">
        <f t="shared" si="36"/>
        <v>82</v>
      </c>
      <c r="R72" s="8"/>
      <c r="T72"/>
    </row>
    <row r="73" spans="2:20" ht="23.1" customHeight="1" x14ac:dyDescent="0.25">
      <c r="B73" s="45" t="s">
        <v>113</v>
      </c>
      <c r="C73" s="50">
        <v>15</v>
      </c>
      <c r="D73" s="50">
        <v>5</v>
      </c>
      <c r="E73" s="50">
        <v>4</v>
      </c>
      <c r="F73" s="50">
        <v>3</v>
      </c>
      <c r="G73" s="50">
        <v>0</v>
      </c>
      <c r="H73" s="50">
        <v>2</v>
      </c>
      <c r="I73" s="50">
        <v>1</v>
      </c>
      <c r="J73" s="50">
        <v>0</v>
      </c>
      <c r="K73" s="50">
        <v>0</v>
      </c>
      <c r="L73" s="50">
        <v>0</v>
      </c>
      <c r="M73" s="50">
        <v>25</v>
      </c>
      <c r="N73" s="50">
        <v>0</v>
      </c>
      <c r="O73" s="15">
        <f t="shared" si="35"/>
        <v>30</v>
      </c>
      <c r="P73" s="15">
        <f t="shared" si="36"/>
        <v>55</v>
      </c>
      <c r="R73" s="8"/>
      <c r="T73"/>
    </row>
    <row r="74" spans="2:20" ht="23.1" customHeight="1" x14ac:dyDescent="0.25">
      <c r="B74" s="45" t="s">
        <v>114</v>
      </c>
      <c r="C74" s="50">
        <v>11</v>
      </c>
      <c r="D74" s="50">
        <v>14</v>
      </c>
      <c r="E74" s="50">
        <v>4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40</v>
      </c>
      <c r="N74" s="50">
        <v>0</v>
      </c>
      <c r="O74" s="15">
        <f t="shared" si="35"/>
        <v>30</v>
      </c>
      <c r="P74" s="15">
        <f t="shared" si="36"/>
        <v>70</v>
      </c>
      <c r="R74" s="8"/>
      <c r="T74"/>
    </row>
    <row r="75" spans="2:20" ht="23.1" customHeight="1" x14ac:dyDescent="0.25">
      <c r="B75" s="45" t="s">
        <v>115</v>
      </c>
      <c r="C75" s="50">
        <v>8</v>
      </c>
      <c r="D75" s="50">
        <v>10</v>
      </c>
      <c r="E75" s="50">
        <v>1</v>
      </c>
      <c r="F75" s="50">
        <v>1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20</v>
      </c>
      <c r="N75" s="50">
        <v>0</v>
      </c>
      <c r="O75" s="15">
        <f t="shared" si="35"/>
        <v>20</v>
      </c>
      <c r="P75" s="15">
        <f t="shared" si="36"/>
        <v>40</v>
      </c>
      <c r="R75" s="8"/>
      <c r="T75"/>
    </row>
    <row r="76" spans="2:20" ht="23.1" customHeight="1" x14ac:dyDescent="0.25">
      <c r="B76" s="45" t="s">
        <v>116</v>
      </c>
      <c r="C76" s="50">
        <v>12</v>
      </c>
      <c r="D76" s="50">
        <v>9</v>
      </c>
      <c r="E76" s="50">
        <v>2</v>
      </c>
      <c r="F76" s="50">
        <v>6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27</v>
      </c>
      <c r="N76" s="50">
        <v>0</v>
      </c>
      <c r="O76" s="15">
        <f t="shared" si="35"/>
        <v>29</v>
      </c>
      <c r="P76" s="15">
        <f t="shared" si="36"/>
        <v>56</v>
      </c>
      <c r="R76" s="8"/>
      <c r="T76"/>
    </row>
    <row r="77" spans="2:20" ht="23.1" customHeight="1" x14ac:dyDescent="0.25">
      <c r="B77" s="45" t="s">
        <v>117</v>
      </c>
      <c r="C77" s="50">
        <v>6</v>
      </c>
      <c r="D77" s="50">
        <v>7</v>
      </c>
      <c r="E77" s="50">
        <v>3</v>
      </c>
      <c r="F77" s="50">
        <v>3</v>
      </c>
      <c r="G77" s="50">
        <v>1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21</v>
      </c>
      <c r="N77" s="50">
        <v>0</v>
      </c>
      <c r="O77" s="15">
        <f t="shared" si="35"/>
        <v>20</v>
      </c>
      <c r="P77" s="15">
        <f t="shared" si="36"/>
        <v>41</v>
      </c>
      <c r="R77" s="8"/>
      <c r="T77"/>
    </row>
    <row r="78" spans="2:20" ht="23.1" customHeight="1" x14ac:dyDescent="0.25">
      <c r="B78" s="46" t="s">
        <v>118</v>
      </c>
      <c r="C78" s="50">
        <v>8</v>
      </c>
      <c r="D78" s="50">
        <v>2</v>
      </c>
      <c r="E78" s="50">
        <v>1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20</v>
      </c>
      <c r="N78" s="50">
        <v>0</v>
      </c>
      <c r="O78" s="15">
        <f t="shared" si="35"/>
        <v>11</v>
      </c>
      <c r="P78" s="15">
        <f t="shared" si="36"/>
        <v>31</v>
      </c>
      <c r="R78" s="8"/>
      <c r="T78"/>
    </row>
    <row r="79" spans="2:20" ht="23.1" customHeight="1" x14ac:dyDescent="0.25">
      <c r="B79" s="45" t="s">
        <v>119</v>
      </c>
      <c r="C79" s="50">
        <v>11</v>
      </c>
      <c r="D79" s="50">
        <v>8</v>
      </c>
      <c r="E79" s="50">
        <v>0</v>
      </c>
      <c r="F79" s="50">
        <v>0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20</v>
      </c>
      <c r="N79" s="50">
        <v>0</v>
      </c>
      <c r="O79" s="15">
        <f t="shared" si="35"/>
        <v>20</v>
      </c>
      <c r="P79" s="15">
        <f t="shared" si="36"/>
        <v>40</v>
      </c>
      <c r="R79" s="8"/>
      <c r="T79"/>
    </row>
    <row r="80" spans="2:20" ht="23.1" customHeight="1" x14ac:dyDescent="0.25">
      <c r="B80" s="47" t="s">
        <v>120</v>
      </c>
      <c r="C80" s="50">
        <v>6</v>
      </c>
      <c r="D80" s="50">
        <v>9</v>
      </c>
      <c r="E80" s="50">
        <v>0</v>
      </c>
      <c r="F80" s="50">
        <v>1</v>
      </c>
      <c r="G80" s="50">
        <v>1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26</v>
      </c>
      <c r="N80" s="50">
        <v>0</v>
      </c>
      <c r="O80" s="15">
        <f t="shared" si="35"/>
        <v>17</v>
      </c>
      <c r="P80" s="15">
        <f t="shared" si="36"/>
        <v>43</v>
      </c>
      <c r="R80" s="8"/>
      <c r="T80"/>
    </row>
    <row r="81" spans="2:20" ht="23.1" customHeight="1" x14ac:dyDescent="0.25">
      <c r="B81" s="45" t="s">
        <v>121</v>
      </c>
      <c r="C81" s="50">
        <v>6</v>
      </c>
      <c r="D81" s="50">
        <v>2</v>
      </c>
      <c r="E81" s="50">
        <v>0</v>
      </c>
      <c r="F81" s="50">
        <v>5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11</v>
      </c>
      <c r="N81" s="50">
        <v>0</v>
      </c>
      <c r="O81" s="15">
        <f t="shared" si="35"/>
        <v>13</v>
      </c>
      <c r="P81" s="15">
        <f t="shared" si="36"/>
        <v>24</v>
      </c>
      <c r="R81" s="8"/>
      <c r="T81"/>
    </row>
    <row r="82" spans="2:20" ht="23.1" customHeight="1" x14ac:dyDescent="0.25">
      <c r="B82" s="46" t="s">
        <v>122</v>
      </c>
      <c r="C82" s="50">
        <v>17</v>
      </c>
      <c r="D82" s="50">
        <v>4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20</v>
      </c>
      <c r="N82" s="50">
        <v>0</v>
      </c>
      <c r="O82" s="15">
        <f t="shared" si="35"/>
        <v>22</v>
      </c>
      <c r="P82" s="15">
        <f t="shared" si="36"/>
        <v>42</v>
      </c>
      <c r="R82" s="8"/>
      <c r="T82"/>
    </row>
    <row r="83" spans="2:20" ht="23.1" customHeight="1" x14ac:dyDescent="0.25">
      <c r="B83" s="45" t="s">
        <v>123</v>
      </c>
      <c r="C83" s="50">
        <v>8</v>
      </c>
      <c r="D83" s="50">
        <v>2</v>
      </c>
      <c r="E83" s="50">
        <v>0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1</v>
      </c>
      <c r="L83" s="50">
        <v>0</v>
      </c>
      <c r="M83" s="50">
        <v>17</v>
      </c>
      <c r="N83" s="50">
        <v>0</v>
      </c>
      <c r="O83" s="15">
        <f t="shared" si="35"/>
        <v>12</v>
      </c>
      <c r="P83" s="15">
        <f t="shared" si="36"/>
        <v>29</v>
      </c>
      <c r="R83" s="8"/>
      <c r="T83"/>
    </row>
    <row r="84" spans="2:20" ht="23.1" customHeight="1" x14ac:dyDescent="0.25">
      <c r="B84" s="47" t="s">
        <v>124</v>
      </c>
      <c r="C84" s="50">
        <v>8</v>
      </c>
      <c r="D84" s="50">
        <v>1</v>
      </c>
      <c r="E84" s="50">
        <v>2</v>
      </c>
      <c r="F84" s="50">
        <v>0</v>
      </c>
      <c r="G84" s="50">
        <v>1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14</v>
      </c>
      <c r="N84" s="50">
        <v>0</v>
      </c>
      <c r="O84" s="15">
        <f t="shared" si="35"/>
        <v>13</v>
      </c>
      <c r="P84" s="15">
        <f t="shared" si="36"/>
        <v>27</v>
      </c>
      <c r="R84" s="8"/>
      <c r="T84"/>
    </row>
    <row r="85" spans="2:20" ht="23.1" customHeight="1" x14ac:dyDescent="0.25">
      <c r="B85" s="45" t="s">
        <v>125</v>
      </c>
      <c r="C85" s="50">
        <v>6</v>
      </c>
      <c r="D85" s="50">
        <v>0</v>
      </c>
      <c r="E85" s="50">
        <v>2</v>
      </c>
      <c r="F85" s="50">
        <v>1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13</v>
      </c>
      <c r="N85" s="50">
        <v>0</v>
      </c>
      <c r="O85" s="15">
        <f t="shared" si="35"/>
        <v>9</v>
      </c>
      <c r="P85" s="15">
        <f t="shared" si="36"/>
        <v>22</v>
      </c>
      <c r="R85" s="8"/>
      <c r="T85"/>
    </row>
    <row r="86" spans="2:20" ht="23.1" customHeight="1" x14ac:dyDescent="0.25">
      <c r="B86" s="46" t="s">
        <v>126</v>
      </c>
      <c r="C86" s="50">
        <v>4</v>
      </c>
      <c r="D86" s="50">
        <v>2</v>
      </c>
      <c r="E86" s="50">
        <v>2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9</v>
      </c>
      <c r="N86" s="50">
        <v>0</v>
      </c>
      <c r="O86" s="15">
        <f t="shared" si="35"/>
        <v>8</v>
      </c>
      <c r="P86" s="15">
        <f t="shared" si="36"/>
        <v>17</v>
      </c>
      <c r="R86" s="8"/>
      <c r="T86"/>
    </row>
    <row r="87" spans="2:20" ht="23.1" customHeight="1" x14ac:dyDescent="0.25">
      <c r="B87" s="45" t="s">
        <v>127</v>
      </c>
      <c r="C87" s="50">
        <v>10</v>
      </c>
      <c r="D87" s="50">
        <v>1</v>
      </c>
      <c r="E87" s="50">
        <v>1</v>
      </c>
      <c r="F87" s="50">
        <v>2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7</v>
      </c>
      <c r="N87" s="50">
        <v>0</v>
      </c>
      <c r="O87" s="15">
        <f t="shared" si="35"/>
        <v>14</v>
      </c>
      <c r="P87" s="15">
        <f t="shared" si="36"/>
        <v>21</v>
      </c>
      <c r="R87" s="8"/>
      <c r="T87"/>
    </row>
    <row r="88" spans="2:20" ht="23.1" customHeight="1" x14ac:dyDescent="0.25">
      <c r="B88" s="47" t="s">
        <v>128</v>
      </c>
      <c r="C88" s="50">
        <v>8</v>
      </c>
      <c r="D88" s="50">
        <v>1</v>
      </c>
      <c r="E88" s="50">
        <v>0</v>
      </c>
      <c r="F88" s="50">
        <v>2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8</v>
      </c>
      <c r="N88" s="50">
        <v>0</v>
      </c>
      <c r="O88" s="15">
        <f t="shared" si="35"/>
        <v>11</v>
      </c>
      <c r="P88" s="15">
        <f t="shared" si="36"/>
        <v>19</v>
      </c>
      <c r="R88" s="8"/>
      <c r="T88"/>
    </row>
    <row r="89" spans="2:20" ht="23.1" customHeight="1" x14ac:dyDescent="0.25">
      <c r="B89" s="45" t="s">
        <v>129</v>
      </c>
      <c r="C89" s="50">
        <v>12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10</v>
      </c>
      <c r="N89" s="50">
        <v>0</v>
      </c>
      <c r="O89" s="15">
        <f t="shared" si="35"/>
        <v>13</v>
      </c>
      <c r="P89" s="15">
        <f t="shared" si="36"/>
        <v>23</v>
      </c>
      <c r="R89" s="8"/>
      <c r="T89"/>
    </row>
    <row r="90" spans="2:20" ht="23.1" customHeight="1" x14ac:dyDescent="0.25">
      <c r="B90" s="46" t="s">
        <v>130</v>
      </c>
      <c r="C90" s="50">
        <v>7</v>
      </c>
      <c r="D90" s="50">
        <v>1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5</v>
      </c>
      <c r="N90" s="50">
        <v>0</v>
      </c>
      <c r="O90" s="15">
        <f t="shared" si="35"/>
        <v>9</v>
      </c>
      <c r="P90" s="15">
        <f t="shared" si="36"/>
        <v>14</v>
      </c>
      <c r="R90" s="8"/>
      <c r="T90"/>
    </row>
    <row r="91" spans="2:20" ht="23.1" customHeight="1" x14ac:dyDescent="0.25">
      <c r="B91" s="45" t="s">
        <v>131</v>
      </c>
      <c r="C91" s="50">
        <v>8</v>
      </c>
      <c r="D91" s="50">
        <v>1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7</v>
      </c>
      <c r="N91" s="50">
        <v>0</v>
      </c>
      <c r="O91" s="15">
        <f t="shared" si="35"/>
        <v>9</v>
      </c>
      <c r="P91" s="15">
        <f t="shared" si="36"/>
        <v>16</v>
      </c>
      <c r="R91" s="8"/>
      <c r="T91"/>
    </row>
    <row r="92" spans="2:20" ht="23.1" customHeight="1" x14ac:dyDescent="0.25">
      <c r="B92" s="47" t="s">
        <v>132</v>
      </c>
      <c r="C92" s="50">
        <v>7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3</v>
      </c>
      <c r="N92" s="50">
        <v>0</v>
      </c>
      <c r="O92" s="15">
        <f t="shared" si="35"/>
        <v>8</v>
      </c>
      <c r="P92" s="15">
        <f t="shared" si="36"/>
        <v>11</v>
      </c>
      <c r="R92" s="8"/>
      <c r="T92"/>
    </row>
    <row r="93" spans="2:20" ht="23.1" customHeight="1" x14ac:dyDescent="0.25">
      <c r="B93" s="45" t="s">
        <v>133</v>
      </c>
      <c r="C93" s="50">
        <v>3</v>
      </c>
      <c r="D93" s="50">
        <v>1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5"/>
        <v>4</v>
      </c>
      <c r="P93" s="15">
        <f t="shared" si="36"/>
        <v>7</v>
      </c>
      <c r="R93" s="8"/>
      <c r="T93"/>
    </row>
    <row r="94" spans="2:20" ht="23.1" customHeight="1" x14ac:dyDescent="0.25">
      <c r="B94" s="46" t="s">
        <v>134</v>
      </c>
      <c r="C94" s="50">
        <v>5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5</v>
      </c>
      <c r="P94" s="15">
        <f t="shared" si="36"/>
        <v>7</v>
      </c>
      <c r="R94" s="8"/>
      <c r="T94"/>
    </row>
    <row r="95" spans="2:20" ht="23.1" customHeight="1" x14ac:dyDescent="0.25">
      <c r="B95" s="45" t="s">
        <v>135</v>
      </c>
      <c r="C95" s="50">
        <v>5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3</v>
      </c>
      <c r="N95" s="50">
        <v>0</v>
      </c>
      <c r="O95" s="15">
        <f t="shared" si="35"/>
        <v>5</v>
      </c>
      <c r="P95" s="15">
        <f t="shared" si="36"/>
        <v>8</v>
      </c>
      <c r="R95" s="8"/>
      <c r="T95"/>
    </row>
    <row r="96" spans="2:20" ht="23.1" customHeight="1" x14ac:dyDescent="0.25">
      <c r="B96" s="47" t="s">
        <v>136</v>
      </c>
      <c r="C96" s="50">
        <v>5</v>
      </c>
      <c r="D96" s="50">
        <v>1</v>
      </c>
      <c r="E96" s="50">
        <v>1</v>
      </c>
      <c r="F96" s="50">
        <v>1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3</v>
      </c>
      <c r="N96" s="50">
        <v>0</v>
      </c>
      <c r="O96" s="15">
        <f t="shared" si="35"/>
        <v>9</v>
      </c>
      <c r="P96" s="15">
        <f t="shared" si="36"/>
        <v>12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1</v>
      </c>
      <c r="E97" s="50">
        <v>1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8</v>
      </c>
      <c r="N97" s="50">
        <v>0</v>
      </c>
      <c r="O97" s="15">
        <f t="shared" si="35"/>
        <v>6</v>
      </c>
      <c r="P97" s="15">
        <f t="shared" si="36"/>
        <v>14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1</v>
      </c>
      <c r="E98" s="50">
        <v>2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3</v>
      </c>
      <c r="N98" s="50">
        <v>0</v>
      </c>
      <c r="O98" s="15">
        <f t="shared" si="35"/>
        <v>4</v>
      </c>
      <c r="P98" s="15">
        <f t="shared" si="36"/>
        <v>7</v>
      </c>
      <c r="R98" s="8"/>
      <c r="T98"/>
    </row>
    <row r="99" spans="2:20" ht="23.1" customHeight="1" x14ac:dyDescent="0.25">
      <c r="B99" s="45" t="s">
        <v>139</v>
      </c>
      <c r="C99" s="50">
        <v>5</v>
      </c>
      <c r="D99" s="50">
        <v>0</v>
      </c>
      <c r="E99" s="50">
        <v>0</v>
      </c>
      <c r="F99" s="50">
        <v>4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7</v>
      </c>
      <c r="N99" s="50">
        <v>0</v>
      </c>
      <c r="O99" s="15">
        <f t="shared" si="35"/>
        <v>9</v>
      </c>
      <c r="P99" s="15">
        <f t="shared" si="36"/>
        <v>16</v>
      </c>
      <c r="R99" s="8"/>
      <c r="T99"/>
    </row>
    <row r="100" spans="2:20" ht="23.1" customHeight="1" x14ac:dyDescent="0.25">
      <c r="B100" s="47" t="s">
        <v>140</v>
      </c>
      <c r="C100" s="50">
        <v>5</v>
      </c>
      <c r="D100" s="50">
        <v>2</v>
      </c>
      <c r="E100" s="50">
        <v>1</v>
      </c>
      <c r="F100" s="50">
        <v>5</v>
      </c>
      <c r="G100" s="50">
        <v>0</v>
      </c>
      <c r="H100" s="50">
        <v>0</v>
      </c>
      <c r="I100" s="50">
        <v>2</v>
      </c>
      <c r="J100" s="50">
        <v>0</v>
      </c>
      <c r="K100" s="50">
        <v>0</v>
      </c>
      <c r="L100" s="50">
        <v>0</v>
      </c>
      <c r="M100" s="50">
        <v>8</v>
      </c>
      <c r="N100" s="50">
        <v>0</v>
      </c>
      <c r="O100" s="15">
        <f t="shared" si="35"/>
        <v>15</v>
      </c>
      <c r="P100" s="15">
        <f t="shared" si="36"/>
        <v>23</v>
      </c>
      <c r="R100" s="8"/>
      <c r="T100"/>
    </row>
    <row r="101" spans="2:20" ht="23.1" customHeight="1" x14ac:dyDescent="0.25">
      <c r="B101" s="45" t="s">
        <v>141</v>
      </c>
      <c r="C101" s="50">
        <v>8</v>
      </c>
      <c r="D101" s="50">
        <v>4</v>
      </c>
      <c r="E101" s="50">
        <v>2</v>
      </c>
      <c r="F101" s="50">
        <v>2</v>
      </c>
      <c r="G101" s="50">
        <v>0</v>
      </c>
      <c r="H101" s="50">
        <v>1</v>
      </c>
      <c r="I101" s="50">
        <v>0</v>
      </c>
      <c r="J101" s="50">
        <v>1</v>
      </c>
      <c r="K101" s="50">
        <v>0</v>
      </c>
      <c r="L101" s="50">
        <v>0</v>
      </c>
      <c r="M101" s="50">
        <v>5</v>
      </c>
      <c r="N101" s="50">
        <v>0</v>
      </c>
      <c r="O101" s="15">
        <f t="shared" si="35"/>
        <v>18</v>
      </c>
      <c r="P101" s="15">
        <f t="shared" si="36"/>
        <v>23</v>
      </c>
      <c r="R101" s="8"/>
      <c r="T101"/>
    </row>
    <row r="102" spans="2:20" ht="23.1" customHeight="1" x14ac:dyDescent="0.25">
      <c r="B102" s="46" t="s">
        <v>142</v>
      </c>
      <c r="C102" s="50">
        <v>11</v>
      </c>
      <c r="D102" s="50">
        <v>2</v>
      </c>
      <c r="E102" s="50">
        <v>1</v>
      </c>
      <c r="F102" s="50">
        <v>1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2</v>
      </c>
      <c r="N102" s="50">
        <v>0</v>
      </c>
      <c r="O102" s="15">
        <f t="shared" si="35"/>
        <v>16</v>
      </c>
      <c r="P102" s="15">
        <f t="shared" si="36"/>
        <v>18</v>
      </c>
      <c r="R102" s="8"/>
      <c r="T102"/>
    </row>
    <row r="103" spans="2:20" ht="23.1" customHeight="1" x14ac:dyDescent="0.25">
      <c r="B103" s="45" t="s">
        <v>143</v>
      </c>
      <c r="C103" s="50">
        <v>15</v>
      </c>
      <c r="D103" s="50">
        <v>5</v>
      </c>
      <c r="E103" s="50">
        <v>1</v>
      </c>
      <c r="F103" s="50">
        <v>11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9</v>
      </c>
      <c r="N103" s="50">
        <v>0</v>
      </c>
      <c r="O103" s="15">
        <f t="shared" si="35"/>
        <v>32</v>
      </c>
      <c r="P103" s="15">
        <f t="shared" si="36"/>
        <v>41</v>
      </c>
      <c r="R103" s="8"/>
      <c r="T103"/>
    </row>
    <row r="104" spans="2:20" ht="23.1" customHeight="1" x14ac:dyDescent="0.25">
      <c r="B104" s="47" t="s">
        <v>144</v>
      </c>
      <c r="C104" s="50">
        <v>16</v>
      </c>
      <c r="D104" s="50">
        <v>7</v>
      </c>
      <c r="E104" s="50">
        <v>3</v>
      </c>
      <c r="F104" s="50">
        <v>6</v>
      </c>
      <c r="G104" s="50">
        <v>1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8</v>
      </c>
      <c r="N104" s="50">
        <v>0</v>
      </c>
      <c r="O104" s="15">
        <f t="shared" si="35"/>
        <v>34</v>
      </c>
      <c r="P104" s="15">
        <f t="shared" si="36"/>
        <v>42</v>
      </c>
      <c r="R104" s="8"/>
      <c r="T104"/>
    </row>
    <row r="105" spans="2:20" ht="23.1" customHeight="1" x14ac:dyDescent="0.25">
      <c r="B105" s="45" t="s">
        <v>145</v>
      </c>
      <c r="C105" s="50">
        <v>23</v>
      </c>
      <c r="D105" s="50">
        <v>6</v>
      </c>
      <c r="E105" s="50">
        <v>2</v>
      </c>
      <c r="F105" s="50">
        <v>14</v>
      </c>
      <c r="G105" s="50">
        <v>1</v>
      </c>
      <c r="H105" s="50">
        <v>0</v>
      </c>
      <c r="I105" s="50">
        <v>3</v>
      </c>
      <c r="J105" s="50">
        <v>0</v>
      </c>
      <c r="K105" s="50">
        <v>0</v>
      </c>
      <c r="L105" s="50">
        <v>0</v>
      </c>
      <c r="M105" s="50">
        <v>22</v>
      </c>
      <c r="N105" s="50">
        <v>0</v>
      </c>
      <c r="O105" s="15">
        <f t="shared" si="35"/>
        <v>49</v>
      </c>
      <c r="P105" s="15">
        <f t="shared" si="36"/>
        <v>71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2244</v>
      </c>
      <c r="D106" s="16">
        <f t="shared" ref="D106:P106" si="37">SUM(D10:D105)</f>
        <v>1118</v>
      </c>
      <c r="E106" s="16">
        <f t="shared" si="37"/>
        <v>345</v>
      </c>
      <c r="F106" s="16">
        <f t="shared" si="37"/>
        <v>753</v>
      </c>
      <c r="G106" s="16">
        <f t="shared" si="37"/>
        <v>44</v>
      </c>
      <c r="H106" s="16">
        <f t="shared" si="37"/>
        <v>14</v>
      </c>
      <c r="I106" s="16">
        <f t="shared" si="37"/>
        <v>141</v>
      </c>
      <c r="J106" s="16">
        <f t="shared" si="37"/>
        <v>92</v>
      </c>
      <c r="K106" s="16">
        <f t="shared" si="37"/>
        <v>4</v>
      </c>
      <c r="L106" s="16">
        <f t="shared" si="37"/>
        <v>2</v>
      </c>
      <c r="M106" s="16">
        <f t="shared" si="37"/>
        <v>3251</v>
      </c>
      <c r="N106" s="16">
        <f t="shared" si="37"/>
        <v>0</v>
      </c>
      <c r="O106" s="16">
        <f t="shared" si="37"/>
        <v>4757</v>
      </c>
      <c r="P106" s="16">
        <f t="shared" si="37"/>
        <v>8008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0.28021978021978022</v>
      </c>
      <c r="D107" s="43">
        <f t="shared" si="38"/>
        <v>0.1396103896103896</v>
      </c>
      <c r="E107" s="43">
        <f t="shared" si="38"/>
        <v>4.308191808191808E-2</v>
      </c>
      <c r="F107" s="43">
        <f t="shared" si="38"/>
        <v>9.4030969030969025E-2</v>
      </c>
      <c r="G107" s="43">
        <f t="shared" si="38"/>
        <v>5.4945054945054949E-3</v>
      </c>
      <c r="H107" s="43">
        <f t="shared" si="38"/>
        <v>1.7482517482517483E-3</v>
      </c>
      <c r="I107" s="43">
        <f t="shared" si="38"/>
        <v>1.7607392607392608E-2</v>
      </c>
      <c r="J107" s="43">
        <f t="shared" si="38"/>
        <v>1.1488511488511488E-2</v>
      </c>
      <c r="K107" s="43">
        <f t="shared" si="38"/>
        <v>4.995004995004995E-4</v>
      </c>
      <c r="L107" s="43">
        <f t="shared" si="38"/>
        <v>2.4975024975024975E-4</v>
      </c>
      <c r="M107" s="43">
        <f t="shared" si="38"/>
        <v>0.40596903096903098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0.47172587765398361</v>
      </c>
      <c r="D108" s="44">
        <f t="shared" ref="D108:N108" si="39">D106/$O$106</f>
        <v>0.23502207273491696</v>
      </c>
      <c r="E108" s="44">
        <f t="shared" si="39"/>
        <v>7.2524700441454704E-2</v>
      </c>
      <c r="F108" s="44">
        <f t="shared" si="39"/>
        <v>0.15829304183308809</v>
      </c>
      <c r="G108" s="44">
        <f t="shared" si="39"/>
        <v>9.2495270128232082E-3</v>
      </c>
      <c r="H108" s="44">
        <f t="shared" si="39"/>
        <v>2.9430313222619298E-3</v>
      </c>
      <c r="I108" s="44">
        <f t="shared" si="39"/>
        <v>2.9640529745638008E-2</v>
      </c>
      <c r="J108" s="44">
        <f t="shared" si="39"/>
        <v>1.9339920117721253E-2</v>
      </c>
      <c r="K108" s="44">
        <f t="shared" si="39"/>
        <v>8.4086609207483713E-4</v>
      </c>
      <c r="L108" s="44">
        <f t="shared" si="39"/>
        <v>4.2043304603741857E-4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49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'23.09.19 Gaba -Munyonyo'!C3:G3</f>
        <v>MCC-C2-STNO 52-Wavamuno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'26.09 Gaba-Munyonyo-24Hrs'!D5</f>
        <v>26.9.19</v>
      </c>
      <c r="E5" s="3"/>
      <c r="F5" s="41" t="s">
        <v>1</v>
      </c>
      <c r="G5" s="76" t="str">
        <f>'26.09 Gaba-Munyonyo-24Hrs'!G5:H5</f>
        <v>Wavamuno</v>
      </c>
      <c r="H5" s="77"/>
      <c r="I5" s="14"/>
      <c r="J5" s="2" t="s">
        <v>5</v>
      </c>
      <c r="K5" s="76" t="str">
        <f>'26.09 Gaba-Munyonyo-24Hrs'!K5:L5</f>
        <v>Andrew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'23.09.19 Munyonyo -Gaba'!D6:E6</f>
        <v>MUNYONYO</v>
      </c>
      <c r="E6" s="77"/>
      <c r="F6" s="2" t="s">
        <v>2</v>
      </c>
      <c r="G6" s="76" t="str">
        <f>'24.09 Munyonyo-Gaba'!G6:H6</f>
        <v>GGABA ROAD</v>
      </c>
      <c r="H6" s="77"/>
      <c r="J6" s="2" t="s">
        <v>21</v>
      </c>
      <c r="K6" s="76" t="str">
        <f>'26.09 Gaba-Munyonyo-24Hrs'!K6:L6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40</v>
      </c>
      <c r="D10" s="50">
        <v>16</v>
      </c>
      <c r="E10" s="50">
        <v>3</v>
      </c>
      <c r="F10" s="50">
        <v>10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27</v>
      </c>
      <c r="N10" s="50">
        <v>0</v>
      </c>
      <c r="O10" s="15">
        <f t="shared" ref="O10:O73" si="0">SUM(C10:L10,N10)</f>
        <v>70</v>
      </c>
      <c r="P10" s="15">
        <f t="shared" ref="P10:P73" si="1">SUM(C10:N10)</f>
        <v>97</v>
      </c>
      <c r="R10" s="1" t="s">
        <v>6</v>
      </c>
      <c r="S10" s="17">
        <f t="shared" ref="S10:AF10" si="2">SUM(C10:C13)</f>
        <v>89</v>
      </c>
      <c r="T10" s="17">
        <f t="shared" si="2"/>
        <v>54</v>
      </c>
      <c r="U10" s="17">
        <f t="shared" si="2"/>
        <v>6</v>
      </c>
      <c r="V10" s="17">
        <f t="shared" si="2"/>
        <v>35</v>
      </c>
      <c r="W10" s="17">
        <f t="shared" si="2"/>
        <v>1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98</v>
      </c>
      <c r="AD10" s="17">
        <f t="shared" si="2"/>
        <v>0</v>
      </c>
      <c r="AE10" s="31">
        <f t="shared" si="2"/>
        <v>188</v>
      </c>
      <c r="AF10" s="31">
        <f t="shared" si="2"/>
        <v>286</v>
      </c>
    </row>
    <row r="11" spans="2:32" s="6" customFormat="1" ht="23.1" customHeight="1" x14ac:dyDescent="0.25">
      <c r="B11" s="45" t="s">
        <v>38</v>
      </c>
      <c r="C11" s="50">
        <v>16</v>
      </c>
      <c r="D11" s="50">
        <v>15</v>
      </c>
      <c r="E11" s="50">
        <v>2</v>
      </c>
      <c r="F11" s="50">
        <v>14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22</v>
      </c>
      <c r="N11" s="50">
        <v>0</v>
      </c>
      <c r="O11" s="15">
        <f t="shared" si="0"/>
        <v>47</v>
      </c>
      <c r="P11" s="15">
        <f t="shared" si="1"/>
        <v>69</v>
      </c>
      <c r="R11" s="1" t="s">
        <v>7</v>
      </c>
      <c r="S11" s="17">
        <f t="shared" ref="S11:AF11" si="3">SUM(C14:C17)</f>
        <v>64</v>
      </c>
      <c r="T11" s="17">
        <f t="shared" si="3"/>
        <v>63</v>
      </c>
      <c r="U11" s="17">
        <f t="shared" si="3"/>
        <v>18</v>
      </c>
      <c r="V11" s="17">
        <f t="shared" si="3"/>
        <v>19</v>
      </c>
      <c r="W11" s="17">
        <f t="shared" si="3"/>
        <v>1</v>
      </c>
      <c r="X11" s="17">
        <f t="shared" si="3"/>
        <v>0</v>
      </c>
      <c r="Y11" s="17">
        <f t="shared" si="3"/>
        <v>5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111</v>
      </c>
      <c r="AD11" s="17">
        <f t="shared" si="3"/>
        <v>0</v>
      </c>
      <c r="AE11" s="31">
        <f t="shared" si="3"/>
        <v>170</v>
      </c>
      <c r="AF11" s="31">
        <f t="shared" si="3"/>
        <v>281</v>
      </c>
    </row>
    <row r="12" spans="2:32" ht="23.1" customHeight="1" x14ac:dyDescent="0.25">
      <c r="B12" s="45" t="s">
        <v>39</v>
      </c>
      <c r="C12" s="50">
        <v>17</v>
      </c>
      <c r="D12" s="50">
        <v>7</v>
      </c>
      <c r="E12" s="50">
        <v>0</v>
      </c>
      <c r="F12" s="50">
        <v>4</v>
      </c>
      <c r="G12" s="50">
        <v>1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31</v>
      </c>
      <c r="N12" s="50">
        <v>0</v>
      </c>
      <c r="O12" s="15">
        <f t="shared" si="0"/>
        <v>30</v>
      </c>
      <c r="P12" s="15">
        <f t="shared" si="1"/>
        <v>61</v>
      </c>
      <c r="R12" s="1" t="s">
        <v>8</v>
      </c>
      <c r="S12" s="17">
        <f t="shared" ref="S12:AF12" si="4">SUM(C18:C21)</f>
        <v>55</v>
      </c>
      <c r="T12" s="17">
        <f t="shared" si="4"/>
        <v>65</v>
      </c>
      <c r="U12" s="17">
        <f t="shared" si="4"/>
        <v>20</v>
      </c>
      <c r="V12" s="17">
        <f t="shared" si="4"/>
        <v>26</v>
      </c>
      <c r="W12" s="17">
        <f t="shared" si="4"/>
        <v>3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2</v>
      </c>
      <c r="AB12" s="17">
        <f t="shared" si="4"/>
        <v>0</v>
      </c>
      <c r="AC12" s="17">
        <f t="shared" si="4"/>
        <v>109</v>
      </c>
      <c r="AD12" s="17">
        <f t="shared" si="4"/>
        <v>0</v>
      </c>
      <c r="AE12" s="31">
        <f t="shared" si="4"/>
        <v>174</v>
      </c>
      <c r="AF12" s="31">
        <f t="shared" si="4"/>
        <v>283</v>
      </c>
    </row>
    <row r="13" spans="2:32" ht="23.1" customHeight="1" x14ac:dyDescent="0.25">
      <c r="B13" s="45" t="s">
        <v>40</v>
      </c>
      <c r="C13" s="50">
        <v>16</v>
      </c>
      <c r="D13" s="50">
        <v>16</v>
      </c>
      <c r="E13" s="50">
        <v>1</v>
      </c>
      <c r="F13" s="50">
        <v>7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18</v>
      </c>
      <c r="N13" s="50">
        <v>0</v>
      </c>
      <c r="O13" s="15">
        <f t="shared" si="0"/>
        <v>41</v>
      </c>
      <c r="P13" s="15">
        <f t="shared" si="1"/>
        <v>59</v>
      </c>
      <c r="R13" s="1" t="s">
        <v>9</v>
      </c>
      <c r="S13" s="17">
        <f t="shared" ref="S13:AF13" si="5">SUM(C22:C25)</f>
        <v>61</v>
      </c>
      <c r="T13" s="17">
        <f t="shared" si="5"/>
        <v>59</v>
      </c>
      <c r="U13" s="17">
        <f t="shared" si="5"/>
        <v>20</v>
      </c>
      <c r="V13" s="17">
        <f t="shared" si="5"/>
        <v>26</v>
      </c>
      <c r="W13" s="17">
        <f t="shared" si="5"/>
        <v>4</v>
      </c>
      <c r="X13" s="17">
        <f t="shared" si="5"/>
        <v>0</v>
      </c>
      <c r="Y13" s="17">
        <f t="shared" si="5"/>
        <v>6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130</v>
      </c>
      <c r="AD13" s="17">
        <f t="shared" si="5"/>
        <v>0</v>
      </c>
      <c r="AE13" s="31">
        <f t="shared" si="5"/>
        <v>178</v>
      </c>
      <c r="AF13" s="31">
        <f t="shared" si="5"/>
        <v>308</v>
      </c>
    </row>
    <row r="14" spans="2:32" ht="23.1" customHeight="1" x14ac:dyDescent="0.25">
      <c r="B14" s="45" t="s">
        <v>41</v>
      </c>
      <c r="C14" s="50">
        <v>22</v>
      </c>
      <c r="D14" s="50">
        <v>15</v>
      </c>
      <c r="E14" s="50">
        <v>7</v>
      </c>
      <c r="F14" s="50">
        <v>11</v>
      </c>
      <c r="G14" s="50">
        <v>1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29</v>
      </c>
      <c r="N14" s="50">
        <v>0</v>
      </c>
      <c r="O14" s="15">
        <f t="shared" si="0"/>
        <v>56</v>
      </c>
      <c r="P14" s="15">
        <f t="shared" si="1"/>
        <v>85</v>
      </c>
      <c r="R14" s="1" t="s">
        <v>10</v>
      </c>
      <c r="S14" s="17">
        <f t="shared" ref="S14:AF14" si="6">SUM(C26:C29)</f>
        <v>80</v>
      </c>
      <c r="T14" s="17">
        <f t="shared" si="6"/>
        <v>48</v>
      </c>
      <c r="U14" s="17">
        <f t="shared" si="6"/>
        <v>13</v>
      </c>
      <c r="V14" s="17">
        <f t="shared" si="6"/>
        <v>42</v>
      </c>
      <c r="W14" s="17">
        <f t="shared" si="6"/>
        <v>4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162</v>
      </c>
      <c r="AD14" s="17">
        <f t="shared" si="6"/>
        <v>0</v>
      </c>
      <c r="AE14" s="31">
        <f t="shared" si="6"/>
        <v>192</v>
      </c>
      <c r="AF14" s="31">
        <f t="shared" si="6"/>
        <v>354</v>
      </c>
    </row>
    <row r="15" spans="2:32" ht="23.1" customHeight="1" x14ac:dyDescent="0.25">
      <c r="B15" s="45" t="s">
        <v>42</v>
      </c>
      <c r="C15" s="50">
        <v>10</v>
      </c>
      <c r="D15" s="50">
        <v>11</v>
      </c>
      <c r="E15" s="50">
        <v>4</v>
      </c>
      <c r="F15" s="50">
        <v>0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16</v>
      </c>
      <c r="N15" s="50">
        <v>0</v>
      </c>
      <c r="O15" s="15">
        <f t="shared" si="0"/>
        <v>27</v>
      </c>
      <c r="P15" s="15">
        <f t="shared" si="1"/>
        <v>43</v>
      </c>
      <c r="R15" s="1" t="s">
        <v>11</v>
      </c>
      <c r="S15" s="17">
        <f t="shared" ref="S15:AF15" si="7">SUM(C30:C33)</f>
        <v>68</v>
      </c>
      <c r="T15" s="17">
        <f t="shared" si="7"/>
        <v>50</v>
      </c>
      <c r="U15" s="17">
        <f t="shared" si="7"/>
        <v>9</v>
      </c>
      <c r="V15" s="17">
        <f t="shared" si="7"/>
        <v>29</v>
      </c>
      <c r="W15" s="17">
        <f t="shared" si="7"/>
        <v>2</v>
      </c>
      <c r="X15" s="17">
        <f t="shared" si="7"/>
        <v>0</v>
      </c>
      <c r="Y15" s="17">
        <f t="shared" si="7"/>
        <v>12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120</v>
      </c>
      <c r="AD15" s="17">
        <f t="shared" si="7"/>
        <v>0</v>
      </c>
      <c r="AE15" s="31">
        <f t="shared" si="7"/>
        <v>172</v>
      </c>
      <c r="AF15" s="31">
        <f t="shared" si="7"/>
        <v>292</v>
      </c>
    </row>
    <row r="16" spans="2:32" ht="23.1" customHeight="1" x14ac:dyDescent="0.25">
      <c r="B16" s="45" t="s">
        <v>43</v>
      </c>
      <c r="C16" s="50">
        <v>22</v>
      </c>
      <c r="D16" s="50">
        <v>24</v>
      </c>
      <c r="E16" s="50">
        <v>2</v>
      </c>
      <c r="F16" s="50">
        <v>6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32</v>
      </c>
      <c r="N16" s="50">
        <v>0</v>
      </c>
      <c r="O16" s="15">
        <f t="shared" si="0"/>
        <v>56</v>
      </c>
      <c r="P16" s="15">
        <f t="shared" si="1"/>
        <v>88</v>
      </c>
      <c r="R16" s="1" t="s">
        <v>12</v>
      </c>
      <c r="S16" s="17">
        <f t="shared" ref="S16:AF16" si="8">SUM(C34:C37)</f>
        <v>54</v>
      </c>
      <c r="T16" s="17">
        <f t="shared" si="8"/>
        <v>70</v>
      </c>
      <c r="U16" s="17">
        <f t="shared" si="8"/>
        <v>45</v>
      </c>
      <c r="V16" s="17">
        <f t="shared" si="8"/>
        <v>57</v>
      </c>
      <c r="W16" s="17">
        <f t="shared" si="8"/>
        <v>3</v>
      </c>
      <c r="X16" s="17">
        <f t="shared" si="8"/>
        <v>0</v>
      </c>
      <c r="Y16" s="17">
        <f t="shared" si="8"/>
        <v>8</v>
      </c>
      <c r="Z16" s="17">
        <f t="shared" si="8"/>
        <v>4</v>
      </c>
      <c r="AA16" s="17">
        <f t="shared" si="8"/>
        <v>0</v>
      </c>
      <c r="AB16" s="17">
        <f t="shared" si="8"/>
        <v>0</v>
      </c>
      <c r="AC16" s="17">
        <f t="shared" si="8"/>
        <v>121</v>
      </c>
      <c r="AD16" s="17">
        <f t="shared" si="8"/>
        <v>0</v>
      </c>
      <c r="AE16" s="31">
        <f t="shared" si="8"/>
        <v>241</v>
      </c>
      <c r="AF16" s="31">
        <f t="shared" si="8"/>
        <v>362</v>
      </c>
    </row>
    <row r="17" spans="2:32" ht="23.1" customHeight="1" x14ac:dyDescent="0.25">
      <c r="B17" s="45" t="s">
        <v>44</v>
      </c>
      <c r="C17" s="50">
        <v>10</v>
      </c>
      <c r="D17" s="50">
        <v>13</v>
      </c>
      <c r="E17" s="50">
        <v>5</v>
      </c>
      <c r="F17" s="50">
        <v>2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34</v>
      </c>
      <c r="N17" s="50">
        <v>0</v>
      </c>
      <c r="O17" s="15">
        <f t="shared" si="0"/>
        <v>31</v>
      </c>
      <c r="P17" s="15">
        <f t="shared" si="1"/>
        <v>65</v>
      </c>
      <c r="R17" s="1" t="s">
        <v>13</v>
      </c>
      <c r="S17" s="17">
        <f t="shared" ref="S17:AF17" si="9">SUM(C38:C41)</f>
        <v>68</v>
      </c>
      <c r="T17" s="17">
        <f t="shared" si="9"/>
        <v>79</v>
      </c>
      <c r="U17" s="17">
        <f t="shared" si="9"/>
        <v>20</v>
      </c>
      <c r="V17" s="17">
        <f t="shared" si="9"/>
        <v>55</v>
      </c>
      <c r="W17" s="17">
        <f t="shared" si="9"/>
        <v>7</v>
      </c>
      <c r="X17" s="17">
        <f t="shared" si="9"/>
        <v>2</v>
      </c>
      <c r="Y17" s="17">
        <f t="shared" si="9"/>
        <v>7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137</v>
      </c>
      <c r="AD17" s="17">
        <f t="shared" si="9"/>
        <v>0</v>
      </c>
      <c r="AE17" s="31">
        <f t="shared" si="9"/>
        <v>239</v>
      </c>
      <c r="AF17" s="31">
        <f t="shared" si="9"/>
        <v>376</v>
      </c>
    </row>
    <row r="18" spans="2:32" ht="23.1" customHeight="1" x14ac:dyDescent="0.25">
      <c r="B18" s="45" t="s">
        <v>45</v>
      </c>
      <c r="C18" s="50">
        <v>19</v>
      </c>
      <c r="D18" s="50">
        <v>23</v>
      </c>
      <c r="E18" s="50">
        <v>7</v>
      </c>
      <c r="F18" s="50">
        <v>6</v>
      </c>
      <c r="G18" s="50">
        <v>1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33</v>
      </c>
      <c r="N18" s="50">
        <v>0</v>
      </c>
      <c r="O18" s="15">
        <f t="shared" si="0"/>
        <v>56</v>
      </c>
      <c r="P18" s="15">
        <f t="shared" si="1"/>
        <v>89</v>
      </c>
      <c r="R18" s="1" t="s">
        <v>14</v>
      </c>
      <c r="S18" s="17">
        <f t="shared" ref="S18:AF18" si="10">SUM(C42:C45)</f>
        <v>97</v>
      </c>
      <c r="T18" s="17">
        <f t="shared" si="10"/>
        <v>77</v>
      </c>
      <c r="U18" s="17">
        <f t="shared" si="10"/>
        <v>36</v>
      </c>
      <c r="V18" s="17">
        <f t="shared" si="10"/>
        <v>27</v>
      </c>
      <c r="W18" s="17">
        <f t="shared" si="10"/>
        <v>12</v>
      </c>
      <c r="X18" s="17">
        <f t="shared" si="10"/>
        <v>1</v>
      </c>
      <c r="Y18" s="17">
        <f t="shared" si="10"/>
        <v>13</v>
      </c>
      <c r="Z18" s="17">
        <f t="shared" si="10"/>
        <v>6</v>
      </c>
      <c r="AA18" s="17">
        <f t="shared" si="10"/>
        <v>0</v>
      </c>
      <c r="AB18" s="17">
        <f t="shared" si="10"/>
        <v>0</v>
      </c>
      <c r="AC18" s="17">
        <f t="shared" si="10"/>
        <v>144</v>
      </c>
      <c r="AD18" s="17">
        <f t="shared" si="10"/>
        <v>0</v>
      </c>
      <c r="AE18" s="31">
        <f t="shared" si="10"/>
        <v>269</v>
      </c>
      <c r="AF18" s="31">
        <f t="shared" si="10"/>
        <v>413</v>
      </c>
    </row>
    <row r="19" spans="2:32" ht="23.1" customHeight="1" x14ac:dyDescent="0.25">
      <c r="B19" s="45" t="s">
        <v>46</v>
      </c>
      <c r="C19" s="50">
        <v>10</v>
      </c>
      <c r="D19" s="50">
        <v>26</v>
      </c>
      <c r="E19" s="50">
        <v>3</v>
      </c>
      <c r="F19" s="50">
        <v>8</v>
      </c>
      <c r="G19" s="50">
        <v>2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32</v>
      </c>
      <c r="N19" s="50">
        <v>0</v>
      </c>
      <c r="O19" s="15">
        <f t="shared" si="0"/>
        <v>50</v>
      </c>
      <c r="P19" s="15">
        <f t="shared" si="1"/>
        <v>82</v>
      </c>
      <c r="R19" s="1" t="s">
        <v>15</v>
      </c>
      <c r="S19" s="17">
        <f t="shared" ref="S19:AF19" si="11">SUM(C46:C49)</f>
        <v>73</v>
      </c>
      <c r="T19" s="17">
        <f t="shared" si="11"/>
        <v>103</v>
      </c>
      <c r="U19" s="17">
        <f t="shared" si="11"/>
        <v>9</v>
      </c>
      <c r="V19" s="17">
        <f t="shared" si="11"/>
        <v>45</v>
      </c>
      <c r="W19" s="17">
        <f t="shared" si="11"/>
        <v>3</v>
      </c>
      <c r="X19" s="17">
        <f t="shared" si="11"/>
        <v>0</v>
      </c>
      <c r="Y19" s="17">
        <f t="shared" si="11"/>
        <v>9</v>
      </c>
      <c r="Z19" s="17">
        <f t="shared" si="11"/>
        <v>1</v>
      </c>
      <c r="AA19" s="17">
        <f t="shared" si="11"/>
        <v>2</v>
      </c>
      <c r="AB19" s="17">
        <f t="shared" si="11"/>
        <v>0</v>
      </c>
      <c r="AC19" s="17">
        <f t="shared" si="11"/>
        <v>164</v>
      </c>
      <c r="AD19" s="17">
        <f t="shared" si="11"/>
        <v>0</v>
      </c>
      <c r="AE19" s="31">
        <f t="shared" si="11"/>
        <v>245</v>
      </c>
      <c r="AF19" s="31">
        <f t="shared" si="11"/>
        <v>409</v>
      </c>
    </row>
    <row r="20" spans="2:32" ht="23.1" customHeight="1" x14ac:dyDescent="0.25">
      <c r="B20" s="45" t="s">
        <v>47</v>
      </c>
      <c r="C20" s="50">
        <v>11</v>
      </c>
      <c r="D20" s="50">
        <v>6</v>
      </c>
      <c r="E20" s="50">
        <v>5</v>
      </c>
      <c r="F20" s="50">
        <v>11</v>
      </c>
      <c r="G20" s="50">
        <v>0</v>
      </c>
      <c r="H20" s="50">
        <v>0</v>
      </c>
      <c r="I20" s="50">
        <v>2</v>
      </c>
      <c r="J20" s="50">
        <v>0</v>
      </c>
      <c r="K20" s="50">
        <v>2</v>
      </c>
      <c r="L20" s="50">
        <v>0</v>
      </c>
      <c r="M20" s="50">
        <v>20</v>
      </c>
      <c r="N20" s="50">
        <v>0</v>
      </c>
      <c r="O20" s="15">
        <f t="shared" si="0"/>
        <v>37</v>
      </c>
      <c r="P20" s="15">
        <f t="shared" si="1"/>
        <v>57</v>
      </c>
      <c r="R20" s="1" t="s">
        <v>16</v>
      </c>
      <c r="S20" s="17">
        <f t="shared" ref="S20:AF20" si="12">SUM(C50:C53)</f>
        <v>85</v>
      </c>
      <c r="T20" s="17">
        <f t="shared" si="12"/>
        <v>98</v>
      </c>
      <c r="U20" s="17">
        <f t="shared" si="12"/>
        <v>14</v>
      </c>
      <c r="V20" s="17">
        <f t="shared" si="12"/>
        <v>50</v>
      </c>
      <c r="W20" s="17">
        <f t="shared" si="12"/>
        <v>8</v>
      </c>
      <c r="X20" s="17">
        <f t="shared" si="12"/>
        <v>0</v>
      </c>
      <c r="Y20" s="17">
        <f t="shared" si="12"/>
        <v>9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172</v>
      </c>
      <c r="AD20" s="17">
        <f t="shared" si="12"/>
        <v>0</v>
      </c>
      <c r="AE20" s="31">
        <f t="shared" si="12"/>
        <v>264</v>
      </c>
      <c r="AF20" s="31">
        <f t="shared" si="12"/>
        <v>436</v>
      </c>
    </row>
    <row r="21" spans="2:32" ht="23.1" customHeight="1" x14ac:dyDescent="0.25">
      <c r="B21" s="45" t="s">
        <v>48</v>
      </c>
      <c r="C21" s="50">
        <v>15</v>
      </c>
      <c r="D21" s="50">
        <v>10</v>
      </c>
      <c r="E21" s="50">
        <v>5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24</v>
      </c>
      <c r="N21" s="50">
        <v>0</v>
      </c>
      <c r="O21" s="15">
        <f t="shared" si="0"/>
        <v>31</v>
      </c>
      <c r="P21" s="15">
        <f t="shared" si="1"/>
        <v>55</v>
      </c>
      <c r="R21" s="36" t="s">
        <v>20</v>
      </c>
      <c r="S21" s="34">
        <f t="shared" ref="S21:AF21" si="13">SUM(C54:C57)</f>
        <v>90</v>
      </c>
      <c r="T21" s="17">
        <f t="shared" si="13"/>
        <v>117</v>
      </c>
      <c r="U21" s="17">
        <f t="shared" si="13"/>
        <v>54</v>
      </c>
      <c r="V21" s="17">
        <f t="shared" si="13"/>
        <v>56</v>
      </c>
      <c r="W21" s="17">
        <f t="shared" si="13"/>
        <v>6</v>
      </c>
      <c r="X21" s="17">
        <f t="shared" si="13"/>
        <v>2</v>
      </c>
      <c r="Y21" s="17">
        <f t="shared" si="13"/>
        <v>11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179</v>
      </c>
      <c r="AD21" s="17">
        <f t="shared" si="13"/>
        <v>0</v>
      </c>
      <c r="AE21" s="31">
        <f t="shared" si="13"/>
        <v>339</v>
      </c>
      <c r="AF21" s="31">
        <f t="shared" si="13"/>
        <v>518</v>
      </c>
    </row>
    <row r="22" spans="2:32" ht="23.1" customHeight="1" x14ac:dyDescent="0.25">
      <c r="B22" s="45" t="s">
        <v>49</v>
      </c>
      <c r="C22" s="50">
        <v>9</v>
      </c>
      <c r="D22" s="50">
        <v>23</v>
      </c>
      <c r="E22" s="50">
        <v>6</v>
      </c>
      <c r="F22" s="50">
        <v>11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28</v>
      </c>
      <c r="N22" s="50">
        <v>0</v>
      </c>
      <c r="O22" s="15">
        <f t="shared" si="0"/>
        <v>49</v>
      </c>
      <c r="P22" s="15">
        <f t="shared" si="1"/>
        <v>77</v>
      </c>
      <c r="R22" s="36" t="s">
        <v>146</v>
      </c>
      <c r="S22" s="34">
        <f>SUM(C58:C61)</f>
        <v>120</v>
      </c>
      <c r="T22" s="34">
        <f t="shared" ref="T22:AF22" si="14">SUM(D58:D61)</f>
        <v>80</v>
      </c>
      <c r="U22" s="34">
        <f t="shared" si="14"/>
        <v>34</v>
      </c>
      <c r="V22" s="34">
        <f t="shared" si="14"/>
        <v>66</v>
      </c>
      <c r="W22" s="34">
        <f t="shared" si="14"/>
        <v>1</v>
      </c>
      <c r="X22" s="34">
        <f t="shared" si="14"/>
        <v>1</v>
      </c>
      <c r="Y22" s="34">
        <f t="shared" si="14"/>
        <v>5</v>
      </c>
      <c r="Z22" s="34">
        <f t="shared" si="14"/>
        <v>3</v>
      </c>
      <c r="AA22" s="34">
        <f t="shared" si="14"/>
        <v>0</v>
      </c>
      <c r="AB22" s="34">
        <f t="shared" si="14"/>
        <v>0</v>
      </c>
      <c r="AC22" s="34">
        <f t="shared" si="14"/>
        <v>215</v>
      </c>
      <c r="AD22" s="34">
        <f t="shared" si="14"/>
        <v>0</v>
      </c>
      <c r="AE22" s="31">
        <f t="shared" si="14"/>
        <v>310</v>
      </c>
      <c r="AF22" s="31">
        <f t="shared" si="14"/>
        <v>525</v>
      </c>
    </row>
    <row r="23" spans="2:32" ht="23.1" customHeight="1" x14ac:dyDescent="0.25">
      <c r="B23" s="45" t="s">
        <v>50</v>
      </c>
      <c r="C23" s="50">
        <v>17</v>
      </c>
      <c r="D23" s="50">
        <v>7</v>
      </c>
      <c r="E23" s="50">
        <v>3</v>
      </c>
      <c r="F23" s="50">
        <v>6</v>
      </c>
      <c r="G23" s="50">
        <v>1</v>
      </c>
      <c r="H23" s="50">
        <v>0</v>
      </c>
      <c r="I23" s="50">
        <v>3</v>
      </c>
      <c r="J23" s="50">
        <v>1</v>
      </c>
      <c r="K23" s="50">
        <v>0</v>
      </c>
      <c r="L23" s="50">
        <v>0</v>
      </c>
      <c r="M23" s="50">
        <v>22</v>
      </c>
      <c r="N23" s="50">
        <v>0</v>
      </c>
      <c r="O23" s="15">
        <f t="shared" si="0"/>
        <v>38</v>
      </c>
      <c r="P23" s="15">
        <f t="shared" si="1"/>
        <v>60</v>
      </c>
      <c r="R23" s="36" t="s">
        <v>147</v>
      </c>
      <c r="S23" s="34">
        <f>SUM(C62:C65)</f>
        <v>129</v>
      </c>
      <c r="T23" s="34">
        <f t="shared" ref="T23:AF23" si="15">SUM(D62:D65)</f>
        <v>34</v>
      </c>
      <c r="U23" s="34">
        <f t="shared" si="15"/>
        <v>9</v>
      </c>
      <c r="V23" s="34">
        <f t="shared" si="15"/>
        <v>63</v>
      </c>
      <c r="W23" s="34">
        <f t="shared" si="15"/>
        <v>1</v>
      </c>
      <c r="X23" s="34">
        <f t="shared" si="15"/>
        <v>3</v>
      </c>
      <c r="Y23" s="34">
        <f t="shared" si="15"/>
        <v>12</v>
      </c>
      <c r="Z23" s="34">
        <f t="shared" si="15"/>
        <v>6</v>
      </c>
      <c r="AA23" s="34">
        <f t="shared" si="15"/>
        <v>0</v>
      </c>
      <c r="AB23" s="34">
        <f t="shared" si="15"/>
        <v>0</v>
      </c>
      <c r="AC23" s="34">
        <f t="shared" si="15"/>
        <v>225</v>
      </c>
      <c r="AD23" s="34">
        <f t="shared" si="15"/>
        <v>0</v>
      </c>
      <c r="AE23" s="31">
        <f t="shared" si="15"/>
        <v>257</v>
      </c>
      <c r="AF23" s="31">
        <f t="shared" si="15"/>
        <v>482</v>
      </c>
    </row>
    <row r="24" spans="2:32" ht="23.1" customHeight="1" x14ac:dyDescent="0.25">
      <c r="B24" s="45" t="s">
        <v>51</v>
      </c>
      <c r="C24" s="50">
        <v>18</v>
      </c>
      <c r="D24" s="50">
        <v>24</v>
      </c>
      <c r="E24" s="50">
        <v>4</v>
      </c>
      <c r="F24" s="50">
        <v>6</v>
      </c>
      <c r="G24" s="50">
        <v>3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34</v>
      </c>
      <c r="N24" s="50">
        <v>0</v>
      </c>
      <c r="O24" s="15">
        <f t="shared" si="0"/>
        <v>57</v>
      </c>
      <c r="P24" s="15">
        <f t="shared" si="1"/>
        <v>91</v>
      </c>
      <c r="R24" s="36" t="s">
        <v>148</v>
      </c>
      <c r="S24" s="34">
        <f>SUM(C66:C69)</f>
        <v>102</v>
      </c>
      <c r="T24" s="34">
        <f t="shared" ref="T24:AF24" si="16">SUM(D66:D69)</f>
        <v>39</v>
      </c>
      <c r="U24" s="34">
        <f t="shared" si="16"/>
        <v>11</v>
      </c>
      <c r="V24" s="34">
        <f t="shared" si="16"/>
        <v>42</v>
      </c>
      <c r="W24" s="34">
        <f t="shared" si="16"/>
        <v>1</v>
      </c>
      <c r="X24" s="34">
        <f t="shared" si="16"/>
        <v>0</v>
      </c>
      <c r="Y24" s="34">
        <f t="shared" si="16"/>
        <v>9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183</v>
      </c>
      <c r="AD24" s="34">
        <f t="shared" si="16"/>
        <v>0</v>
      </c>
      <c r="AE24" s="31">
        <f t="shared" si="16"/>
        <v>206</v>
      </c>
      <c r="AF24" s="31">
        <f t="shared" si="16"/>
        <v>389</v>
      </c>
    </row>
    <row r="25" spans="2:32" ht="23.1" customHeight="1" x14ac:dyDescent="0.25">
      <c r="B25" s="45" t="s">
        <v>52</v>
      </c>
      <c r="C25" s="50">
        <v>17</v>
      </c>
      <c r="D25" s="50">
        <v>5</v>
      </c>
      <c r="E25" s="50">
        <v>7</v>
      </c>
      <c r="F25" s="50">
        <v>3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46</v>
      </c>
      <c r="N25" s="50">
        <v>0</v>
      </c>
      <c r="O25" s="15">
        <f t="shared" si="0"/>
        <v>34</v>
      </c>
      <c r="P25" s="15">
        <f t="shared" si="1"/>
        <v>80</v>
      </c>
      <c r="R25" s="36" t="s">
        <v>149</v>
      </c>
      <c r="S25" s="34">
        <f>SUM(C70:C73)</f>
        <v>93</v>
      </c>
      <c r="T25" s="34">
        <f t="shared" ref="T25:AF25" si="17">SUM(D70:D73)</f>
        <v>18</v>
      </c>
      <c r="U25" s="34">
        <f t="shared" si="17"/>
        <v>8</v>
      </c>
      <c r="V25" s="34">
        <f t="shared" si="17"/>
        <v>23</v>
      </c>
      <c r="W25" s="34">
        <f t="shared" si="17"/>
        <v>0</v>
      </c>
      <c r="X25" s="34">
        <f t="shared" si="17"/>
        <v>1</v>
      </c>
      <c r="Y25" s="34">
        <f t="shared" si="17"/>
        <v>2</v>
      </c>
      <c r="Z25" s="34">
        <f t="shared" si="17"/>
        <v>1</v>
      </c>
      <c r="AA25" s="34">
        <f t="shared" si="17"/>
        <v>1</v>
      </c>
      <c r="AB25" s="34">
        <f t="shared" si="17"/>
        <v>0</v>
      </c>
      <c r="AC25" s="34">
        <f t="shared" si="17"/>
        <v>114</v>
      </c>
      <c r="AD25" s="34">
        <f t="shared" si="17"/>
        <v>0</v>
      </c>
      <c r="AE25" s="31">
        <f t="shared" si="17"/>
        <v>147</v>
      </c>
      <c r="AF25" s="31">
        <f t="shared" si="17"/>
        <v>261</v>
      </c>
    </row>
    <row r="26" spans="2:32" ht="23.1" customHeight="1" x14ac:dyDescent="0.25">
      <c r="B26" s="45" t="s">
        <v>53</v>
      </c>
      <c r="C26" s="50">
        <v>29</v>
      </c>
      <c r="D26" s="50">
        <v>8</v>
      </c>
      <c r="E26" s="50">
        <v>1</v>
      </c>
      <c r="F26" s="50">
        <v>13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41</v>
      </c>
      <c r="N26" s="50">
        <v>0</v>
      </c>
      <c r="O26" s="15">
        <f t="shared" si="0"/>
        <v>53</v>
      </c>
      <c r="P26" s="15">
        <f t="shared" si="1"/>
        <v>94</v>
      </c>
      <c r="R26" s="36" t="s">
        <v>150</v>
      </c>
      <c r="S26" s="34">
        <f>SUM(C74:C77)</f>
        <v>71</v>
      </c>
      <c r="T26" s="34">
        <f t="shared" ref="T26:AF26" si="18">SUM(D74:D77)</f>
        <v>24</v>
      </c>
      <c r="U26" s="34">
        <f t="shared" si="18"/>
        <v>9</v>
      </c>
      <c r="V26" s="34">
        <f t="shared" si="18"/>
        <v>16</v>
      </c>
      <c r="W26" s="34">
        <f t="shared" si="18"/>
        <v>3</v>
      </c>
      <c r="X26" s="34">
        <f t="shared" si="18"/>
        <v>1</v>
      </c>
      <c r="Y26" s="34">
        <f t="shared" si="18"/>
        <v>0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68</v>
      </c>
      <c r="AD26" s="34">
        <f t="shared" si="18"/>
        <v>0</v>
      </c>
      <c r="AE26" s="31">
        <f t="shared" si="18"/>
        <v>125</v>
      </c>
      <c r="AF26" s="31">
        <f t="shared" si="18"/>
        <v>193</v>
      </c>
    </row>
    <row r="27" spans="2:32" ht="23.1" customHeight="1" x14ac:dyDescent="0.25">
      <c r="B27" s="45" t="s">
        <v>54</v>
      </c>
      <c r="C27" s="50">
        <v>17</v>
      </c>
      <c r="D27" s="50">
        <v>9</v>
      </c>
      <c r="E27" s="50">
        <v>2</v>
      </c>
      <c r="F27" s="50">
        <v>7</v>
      </c>
      <c r="G27" s="50">
        <v>3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33</v>
      </c>
      <c r="N27" s="50">
        <v>0</v>
      </c>
      <c r="O27" s="15">
        <f t="shared" si="0"/>
        <v>38</v>
      </c>
      <c r="P27" s="15">
        <f t="shared" si="1"/>
        <v>71</v>
      </c>
      <c r="R27" s="36" t="s">
        <v>151</v>
      </c>
      <c r="S27" s="34">
        <f>SUM(C78:C81)</f>
        <v>62</v>
      </c>
      <c r="T27" s="34">
        <f t="shared" ref="T27:AF27" si="19">SUM(D78:D81)</f>
        <v>13</v>
      </c>
      <c r="U27" s="34">
        <f t="shared" si="19"/>
        <v>5</v>
      </c>
      <c r="V27" s="34">
        <f t="shared" si="19"/>
        <v>6</v>
      </c>
      <c r="W27" s="34">
        <f t="shared" si="19"/>
        <v>3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67</v>
      </c>
      <c r="AD27" s="34">
        <f t="shared" si="19"/>
        <v>0</v>
      </c>
      <c r="AE27" s="31">
        <f t="shared" si="19"/>
        <v>89</v>
      </c>
      <c r="AF27" s="31">
        <f t="shared" si="19"/>
        <v>156</v>
      </c>
    </row>
    <row r="28" spans="2:32" ht="23.1" customHeight="1" x14ac:dyDescent="0.25">
      <c r="B28" s="45" t="s">
        <v>55</v>
      </c>
      <c r="C28" s="50">
        <v>23</v>
      </c>
      <c r="D28" s="50">
        <v>5</v>
      </c>
      <c r="E28" s="50">
        <v>7</v>
      </c>
      <c r="F28" s="50">
        <v>14</v>
      </c>
      <c r="G28" s="50">
        <v>1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47</v>
      </c>
      <c r="N28" s="50">
        <v>0</v>
      </c>
      <c r="O28" s="15">
        <f t="shared" si="0"/>
        <v>51</v>
      </c>
      <c r="P28" s="15">
        <f t="shared" si="1"/>
        <v>98</v>
      </c>
      <c r="R28" s="36" t="s">
        <v>152</v>
      </c>
      <c r="S28" s="34">
        <f>SUM(C82:C85)</f>
        <v>36</v>
      </c>
      <c r="T28" s="34">
        <f t="shared" ref="T28:AF28" si="20">SUM(D82:D85)</f>
        <v>3</v>
      </c>
      <c r="U28" s="34">
        <f t="shared" si="20"/>
        <v>2</v>
      </c>
      <c r="V28" s="34">
        <f t="shared" si="20"/>
        <v>3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51</v>
      </c>
      <c r="AD28" s="34">
        <f t="shared" si="20"/>
        <v>0</v>
      </c>
      <c r="AE28" s="31">
        <f t="shared" si="20"/>
        <v>44</v>
      </c>
      <c r="AF28" s="31">
        <f t="shared" si="20"/>
        <v>95</v>
      </c>
    </row>
    <row r="29" spans="2:32" ht="23.1" customHeight="1" x14ac:dyDescent="0.25">
      <c r="B29" s="45" t="s">
        <v>56</v>
      </c>
      <c r="C29" s="50">
        <v>11</v>
      </c>
      <c r="D29" s="50">
        <v>26</v>
      </c>
      <c r="E29" s="50">
        <v>3</v>
      </c>
      <c r="F29" s="50">
        <v>8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41</v>
      </c>
      <c r="N29" s="50">
        <v>0</v>
      </c>
      <c r="O29" s="15">
        <f t="shared" si="0"/>
        <v>50</v>
      </c>
      <c r="P29" s="15">
        <f t="shared" si="1"/>
        <v>91</v>
      </c>
      <c r="R29" s="36" t="s">
        <v>153</v>
      </c>
      <c r="S29" s="34">
        <f>SUM(C86:C89)</f>
        <v>16</v>
      </c>
      <c r="T29" s="34">
        <f t="shared" ref="T29:AF29" si="21">SUM(D86:D89)</f>
        <v>3</v>
      </c>
      <c r="U29" s="34">
        <f t="shared" si="21"/>
        <v>2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29</v>
      </c>
      <c r="AD29" s="34">
        <f t="shared" si="21"/>
        <v>0</v>
      </c>
      <c r="AE29" s="31">
        <f t="shared" si="21"/>
        <v>23</v>
      </c>
      <c r="AF29" s="31">
        <f t="shared" si="21"/>
        <v>52</v>
      </c>
    </row>
    <row r="30" spans="2:32" ht="23.1" customHeight="1" x14ac:dyDescent="0.25">
      <c r="B30" s="45" t="s">
        <v>57</v>
      </c>
      <c r="C30" s="50">
        <v>13</v>
      </c>
      <c r="D30" s="50">
        <v>12</v>
      </c>
      <c r="E30" s="50">
        <v>3</v>
      </c>
      <c r="F30" s="50">
        <v>10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33</v>
      </c>
      <c r="N30" s="50">
        <v>0</v>
      </c>
      <c r="O30" s="15">
        <f t="shared" si="0"/>
        <v>42</v>
      </c>
      <c r="P30" s="15">
        <f t="shared" si="1"/>
        <v>75</v>
      </c>
      <c r="R30" s="36" t="s">
        <v>154</v>
      </c>
      <c r="S30" s="34">
        <f>SUM(C90:C93)</f>
        <v>15</v>
      </c>
      <c r="T30" s="34">
        <f t="shared" ref="T30:AF30" si="22">SUM(D90:D93)</f>
        <v>6</v>
      </c>
      <c r="U30" s="34">
        <f t="shared" si="22"/>
        <v>3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21</v>
      </c>
      <c r="AD30" s="34">
        <f t="shared" si="22"/>
        <v>0</v>
      </c>
      <c r="AE30" s="31">
        <f t="shared" si="22"/>
        <v>24</v>
      </c>
      <c r="AF30" s="31">
        <f t="shared" si="22"/>
        <v>45</v>
      </c>
    </row>
    <row r="31" spans="2:32" ht="23.1" customHeight="1" x14ac:dyDescent="0.25">
      <c r="B31" s="46" t="s">
        <v>58</v>
      </c>
      <c r="C31" s="50">
        <v>25</v>
      </c>
      <c r="D31" s="50">
        <v>11</v>
      </c>
      <c r="E31" s="50">
        <v>3</v>
      </c>
      <c r="F31" s="50">
        <v>6</v>
      </c>
      <c r="G31" s="50">
        <v>1</v>
      </c>
      <c r="H31" s="50">
        <v>0</v>
      </c>
      <c r="I31" s="50">
        <v>3</v>
      </c>
      <c r="J31" s="50">
        <v>1</v>
      </c>
      <c r="K31" s="50">
        <v>0</v>
      </c>
      <c r="L31" s="50">
        <v>0</v>
      </c>
      <c r="M31" s="50">
        <v>26</v>
      </c>
      <c r="N31" s="50">
        <v>0</v>
      </c>
      <c r="O31" s="15">
        <f t="shared" si="0"/>
        <v>50</v>
      </c>
      <c r="P31" s="15">
        <f t="shared" si="1"/>
        <v>76</v>
      </c>
      <c r="R31" s="36" t="s">
        <v>155</v>
      </c>
      <c r="S31" s="34">
        <f>SUM(C94:C97)</f>
        <v>14</v>
      </c>
      <c r="T31" s="34">
        <f t="shared" ref="T31:AF31" si="23">SUM(D94:D97)</f>
        <v>3</v>
      </c>
      <c r="U31" s="34">
        <f t="shared" si="23"/>
        <v>1</v>
      </c>
      <c r="V31" s="34">
        <f t="shared" si="23"/>
        <v>3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11</v>
      </c>
      <c r="AD31" s="34">
        <f t="shared" si="23"/>
        <v>0</v>
      </c>
      <c r="AE31" s="31">
        <f t="shared" si="23"/>
        <v>22</v>
      </c>
      <c r="AF31" s="31">
        <f t="shared" si="23"/>
        <v>33</v>
      </c>
    </row>
    <row r="32" spans="2:32" ht="23.1" customHeight="1" x14ac:dyDescent="0.25">
      <c r="B32" s="46" t="s">
        <v>59</v>
      </c>
      <c r="C32" s="50">
        <v>13</v>
      </c>
      <c r="D32" s="50">
        <v>18</v>
      </c>
      <c r="E32" s="50">
        <v>1</v>
      </c>
      <c r="F32" s="50">
        <v>10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37</v>
      </c>
      <c r="N32" s="50">
        <v>0</v>
      </c>
      <c r="O32" s="15">
        <f t="shared" si="0"/>
        <v>46</v>
      </c>
      <c r="P32" s="15">
        <f t="shared" si="1"/>
        <v>83</v>
      </c>
      <c r="R32" s="33" t="s">
        <v>156</v>
      </c>
      <c r="S32" s="34">
        <f>SUM(C98:C101)</f>
        <v>33</v>
      </c>
      <c r="T32" s="34">
        <f t="shared" ref="T32:AF32" si="24">SUM(D98:D101)</f>
        <v>10</v>
      </c>
      <c r="U32" s="34">
        <f t="shared" si="24"/>
        <v>2</v>
      </c>
      <c r="V32" s="34">
        <f t="shared" si="24"/>
        <v>17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27</v>
      </c>
      <c r="AD32" s="34">
        <f t="shared" si="24"/>
        <v>0</v>
      </c>
      <c r="AE32" s="31">
        <f t="shared" si="24"/>
        <v>64</v>
      </c>
      <c r="AF32" s="31">
        <f t="shared" si="24"/>
        <v>91</v>
      </c>
    </row>
    <row r="33" spans="2:32" ht="23.1" customHeight="1" x14ac:dyDescent="0.25">
      <c r="B33" s="45" t="s">
        <v>60</v>
      </c>
      <c r="C33" s="50">
        <v>17</v>
      </c>
      <c r="D33" s="50">
        <v>9</v>
      </c>
      <c r="E33" s="50">
        <v>2</v>
      </c>
      <c r="F33" s="50">
        <v>3</v>
      </c>
      <c r="G33" s="50">
        <v>1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24</v>
      </c>
      <c r="N33" s="50">
        <v>0</v>
      </c>
      <c r="O33" s="15">
        <f t="shared" si="0"/>
        <v>34</v>
      </c>
      <c r="P33" s="15">
        <f t="shared" si="1"/>
        <v>58</v>
      </c>
      <c r="R33" s="33" t="s">
        <v>157</v>
      </c>
      <c r="S33" s="34">
        <f>SUM(C102:C105)</f>
        <v>224</v>
      </c>
      <c r="T33" s="34">
        <f t="shared" ref="T33:AF33" si="25">SUM(D102:D105)</f>
        <v>69</v>
      </c>
      <c r="U33" s="34">
        <f t="shared" si="25"/>
        <v>13</v>
      </c>
      <c r="V33" s="34">
        <f t="shared" si="25"/>
        <v>43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62</v>
      </c>
      <c r="AD33" s="34">
        <f t="shared" si="25"/>
        <v>0</v>
      </c>
      <c r="AE33" s="31">
        <f t="shared" si="25"/>
        <v>350</v>
      </c>
      <c r="AF33" s="31">
        <f t="shared" si="25"/>
        <v>412</v>
      </c>
    </row>
    <row r="34" spans="2:32" ht="23.1" customHeight="1" x14ac:dyDescent="0.25">
      <c r="B34" s="46" t="s">
        <v>61</v>
      </c>
      <c r="C34" s="50">
        <v>16</v>
      </c>
      <c r="D34" s="50">
        <v>20</v>
      </c>
      <c r="E34" s="50">
        <v>11</v>
      </c>
      <c r="F34" s="50">
        <v>7</v>
      </c>
      <c r="G34" s="50">
        <v>3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38</v>
      </c>
      <c r="N34" s="50">
        <v>0</v>
      </c>
      <c r="O34" s="15">
        <f t="shared" si="0"/>
        <v>60</v>
      </c>
      <c r="P34" s="15">
        <f t="shared" si="1"/>
        <v>98</v>
      </c>
      <c r="R34" s="38" t="s">
        <v>90</v>
      </c>
      <c r="S34" s="39">
        <f t="shared" ref="S34:AF34" si="26">MAX(S10:S12)</f>
        <v>89</v>
      </c>
      <c r="T34" s="39">
        <f t="shared" si="26"/>
        <v>65</v>
      </c>
      <c r="U34" s="39">
        <f t="shared" si="26"/>
        <v>20</v>
      </c>
      <c r="V34" s="39">
        <f t="shared" si="26"/>
        <v>35</v>
      </c>
      <c r="W34" s="39">
        <f t="shared" si="26"/>
        <v>3</v>
      </c>
      <c r="X34" s="39">
        <f t="shared" si="26"/>
        <v>0</v>
      </c>
      <c r="Y34" s="39">
        <f t="shared" si="26"/>
        <v>5</v>
      </c>
      <c r="Z34" s="39">
        <f t="shared" si="26"/>
        <v>0</v>
      </c>
      <c r="AA34" s="39">
        <f t="shared" si="26"/>
        <v>2</v>
      </c>
      <c r="AB34" s="39">
        <f t="shared" si="26"/>
        <v>0</v>
      </c>
      <c r="AC34" s="39">
        <f t="shared" si="26"/>
        <v>111</v>
      </c>
      <c r="AD34" s="39">
        <f t="shared" si="26"/>
        <v>0</v>
      </c>
      <c r="AE34" s="40">
        <f t="shared" si="26"/>
        <v>188</v>
      </c>
      <c r="AF34" s="40">
        <f t="shared" si="26"/>
        <v>286</v>
      </c>
    </row>
    <row r="35" spans="2:32" ht="23.1" customHeight="1" x14ac:dyDescent="0.25">
      <c r="B35" s="46" t="s">
        <v>62</v>
      </c>
      <c r="C35" s="50">
        <v>10</v>
      </c>
      <c r="D35" s="50">
        <v>12</v>
      </c>
      <c r="E35" s="50">
        <v>13</v>
      </c>
      <c r="F35" s="50">
        <v>11</v>
      </c>
      <c r="G35" s="50">
        <v>0</v>
      </c>
      <c r="H35" s="50">
        <v>0</v>
      </c>
      <c r="I35" s="50">
        <v>1</v>
      </c>
      <c r="J35" s="50">
        <v>1</v>
      </c>
      <c r="K35" s="50">
        <v>0</v>
      </c>
      <c r="L35" s="50">
        <v>0</v>
      </c>
      <c r="M35" s="50">
        <v>29</v>
      </c>
      <c r="N35" s="50">
        <v>0</v>
      </c>
      <c r="O35" s="15">
        <f t="shared" si="0"/>
        <v>48</v>
      </c>
      <c r="P35" s="15">
        <f t="shared" si="1"/>
        <v>77</v>
      </c>
      <c r="R35" s="38" t="s">
        <v>91</v>
      </c>
      <c r="S35" s="39">
        <f t="shared" ref="S35:AF35" si="27">MAX(S13:S18)</f>
        <v>97</v>
      </c>
      <c r="T35" s="39">
        <f t="shared" si="27"/>
        <v>79</v>
      </c>
      <c r="U35" s="39">
        <f t="shared" si="27"/>
        <v>45</v>
      </c>
      <c r="V35" s="39">
        <f t="shared" si="27"/>
        <v>57</v>
      </c>
      <c r="W35" s="39">
        <f t="shared" si="27"/>
        <v>12</v>
      </c>
      <c r="X35" s="39">
        <f t="shared" si="27"/>
        <v>2</v>
      </c>
      <c r="Y35" s="39">
        <f t="shared" si="27"/>
        <v>13</v>
      </c>
      <c r="Z35" s="39">
        <f t="shared" si="27"/>
        <v>6</v>
      </c>
      <c r="AA35" s="39">
        <f t="shared" si="27"/>
        <v>0</v>
      </c>
      <c r="AB35" s="39">
        <f t="shared" si="27"/>
        <v>0</v>
      </c>
      <c r="AC35" s="39">
        <f t="shared" si="27"/>
        <v>162</v>
      </c>
      <c r="AD35" s="39">
        <f t="shared" si="27"/>
        <v>0</v>
      </c>
      <c r="AE35" s="40">
        <f t="shared" si="27"/>
        <v>269</v>
      </c>
      <c r="AF35" s="40">
        <f t="shared" si="27"/>
        <v>413</v>
      </c>
    </row>
    <row r="36" spans="2:32" ht="23.1" customHeight="1" x14ac:dyDescent="0.25">
      <c r="B36" s="46" t="s">
        <v>63</v>
      </c>
      <c r="C36" s="50">
        <v>12</v>
      </c>
      <c r="D36" s="50">
        <v>21</v>
      </c>
      <c r="E36" s="50">
        <v>12</v>
      </c>
      <c r="F36" s="50">
        <v>18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26</v>
      </c>
      <c r="N36" s="50">
        <v>0</v>
      </c>
      <c r="O36" s="15">
        <f t="shared" si="0"/>
        <v>64</v>
      </c>
      <c r="P36" s="15">
        <f t="shared" si="1"/>
        <v>90</v>
      </c>
      <c r="R36" s="38" t="s">
        <v>92</v>
      </c>
      <c r="S36" s="39">
        <f t="shared" ref="S36:AF36" si="28">MAX(S19:S21)</f>
        <v>90</v>
      </c>
      <c r="T36" s="39">
        <f t="shared" si="28"/>
        <v>117</v>
      </c>
      <c r="U36" s="39">
        <f t="shared" si="28"/>
        <v>54</v>
      </c>
      <c r="V36" s="39">
        <f t="shared" si="28"/>
        <v>56</v>
      </c>
      <c r="W36" s="39">
        <f t="shared" si="28"/>
        <v>8</v>
      </c>
      <c r="X36" s="39">
        <f t="shared" si="28"/>
        <v>2</v>
      </c>
      <c r="Y36" s="39">
        <f t="shared" si="28"/>
        <v>11</v>
      </c>
      <c r="Z36" s="39">
        <f t="shared" si="28"/>
        <v>3</v>
      </c>
      <c r="AA36" s="39">
        <f t="shared" si="28"/>
        <v>2</v>
      </c>
      <c r="AB36" s="39">
        <f t="shared" si="28"/>
        <v>0</v>
      </c>
      <c r="AC36" s="39">
        <f t="shared" si="28"/>
        <v>179</v>
      </c>
      <c r="AD36" s="39">
        <f t="shared" si="28"/>
        <v>0</v>
      </c>
      <c r="AE36" s="40">
        <f t="shared" si="28"/>
        <v>339</v>
      </c>
      <c r="AF36" s="40">
        <f t="shared" si="28"/>
        <v>518</v>
      </c>
    </row>
    <row r="37" spans="2:32" ht="23.1" customHeight="1" x14ac:dyDescent="0.25">
      <c r="B37" s="45" t="s">
        <v>64</v>
      </c>
      <c r="C37" s="50">
        <v>16</v>
      </c>
      <c r="D37" s="50">
        <v>17</v>
      </c>
      <c r="E37" s="50">
        <v>9</v>
      </c>
      <c r="F37" s="50">
        <v>21</v>
      </c>
      <c r="G37" s="50">
        <v>0</v>
      </c>
      <c r="H37" s="50">
        <v>0</v>
      </c>
      <c r="I37" s="50">
        <v>3</v>
      </c>
      <c r="J37" s="50">
        <v>3</v>
      </c>
      <c r="K37" s="50">
        <v>0</v>
      </c>
      <c r="L37" s="50">
        <v>0</v>
      </c>
      <c r="M37" s="50">
        <v>28</v>
      </c>
      <c r="N37" s="50">
        <v>0</v>
      </c>
      <c r="O37" s="15">
        <f t="shared" si="0"/>
        <v>69</v>
      </c>
      <c r="P37" s="15">
        <f t="shared" si="1"/>
        <v>97</v>
      </c>
      <c r="R37" s="37" t="s">
        <v>85</v>
      </c>
      <c r="S37" s="35">
        <f t="shared" ref="S37:AF37" si="29">SUM(S10:S12)</f>
        <v>208</v>
      </c>
      <c r="T37" s="16">
        <f t="shared" si="29"/>
        <v>182</v>
      </c>
      <c r="U37" s="16">
        <f t="shared" si="29"/>
        <v>44</v>
      </c>
      <c r="V37" s="16">
        <f t="shared" si="29"/>
        <v>80</v>
      </c>
      <c r="W37" s="16">
        <f t="shared" si="29"/>
        <v>5</v>
      </c>
      <c r="X37" s="16">
        <f t="shared" si="29"/>
        <v>0</v>
      </c>
      <c r="Y37" s="16">
        <f t="shared" si="29"/>
        <v>11</v>
      </c>
      <c r="Z37" s="16">
        <f t="shared" si="29"/>
        <v>0</v>
      </c>
      <c r="AA37" s="16">
        <f t="shared" si="29"/>
        <v>2</v>
      </c>
      <c r="AB37" s="16">
        <f t="shared" si="29"/>
        <v>0</v>
      </c>
      <c r="AC37" s="16">
        <f t="shared" si="29"/>
        <v>318</v>
      </c>
      <c r="AD37" s="16">
        <f t="shared" si="29"/>
        <v>0</v>
      </c>
      <c r="AE37" s="32">
        <f t="shared" si="29"/>
        <v>532</v>
      </c>
      <c r="AF37" s="32">
        <f t="shared" si="29"/>
        <v>850</v>
      </c>
    </row>
    <row r="38" spans="2:32" ht="23.1" customHeight="1" x14ac:dyDescent="0.25">
      <c r="B38" s="46" t="s">
        <v>65</v>
      </c>
      <c r="C38" s="50">
        <v>9</v>
      </c>
      <c r="D38" s="50">
        <v>11</v>
      </c>
      <c r="E38" s="50">
        <v>4</v>
      </c>
      <c r="F38" s="50">
        <v>10</v>
      </c>
      <c r="G38" s="50">
        <v>0</v>
      </c>
      <c r="H38" s="50">
        <v>1</v>
      </c>
      <c r="I38" s="50">
        <v>1</v>
      </c>
      <c r="J38" s="50">
        <v>0</v>
      </c>
      <c r="K38" s="50">
        <v>0</v>
      </c>
      <c r="L38" s="50">
        <v>0</v>
      </c>
      <c r="M38" s="50">
        <v>27</v>
      </c>
      <c r="N38" s="50">
        <v>0</v>
      </c>
      <c r="O38" s="15">
        <f t="shared" si="0"/>
        <v>36</v>
      </c>
      <c r="P38" s="15">
        <f t="shared" si="1"/>
        <v>63</v>
      </c>
      <c r="R38" s="28" t="s">
        <v>86</v>
      </c>
      <c r="S38" s="16">
        <f t="shared" ref="S38:AF38" si="30">SUM(S13:S18)</f>
        <v>428</v>
      </c>
      <c r="T38" s="16">
        <f t="shared" si="30"/>
        <v>383</v>
      </c>
      <c r="U38" s="16">
        <f t="shared" si="30"/>
        <v>143</v>
      </c>
      <c r="V38" s="16">
        <f t="shared" si="30"/>
        <v>236</v>
      </c>
      <c r="W38" s="16">
        <f t="shared" si="30"/>
        <v>32</v>
      </c>
      <c r="X38" s="16">
        <f t="shared" si="30"/>
        <v>3</v>
      </c>
      <c r="Y38" s="16">
        <f t="shared" si="30"/>
        <v>51</v>
      </c>
      <c r="Z38" s="16">
        <f t="shared" si="30"/>
        <v>15</v>
      </c>
      <c r="AA38" s="16">
        <f t="shared" si="30"/>
        <v>0</v>
      </c>
      <c r="AB38" s="16">
        <f t="shared" si="30"/>
        <v>0</v>
      </c>
      <c r="AC38" s="16">
        <f t="shared" si="30"/>
        <v>814</v>
      </c>
      <c r="AD38" s="16">
        <f t="shared" si="30"/>
        <v>0</v>
      </c>
      <c r="AE38" s="32">
        <f t="shared" si="30"/>
        <v>1291</v>
      </c>
      <c r="AF38" s="32">
        <f t="shared" si="30"/>
        <v>2105</v>
      </c>
    </row>
    <row r="39" spans="2:32" ht="23.1" customHeight="1" x14ac:dyDescent="0.25">
      <c r="B39" s="46" t="s">
        <v>66</v>
      </c>
      <c r="C39" s="50">
        <v>13</v>
      </c>
      <c r="D39" s="50">
        <v>24</v>
      </c>
      <c r="E39" s="50">
        <v>12</v>
      </c>
      <c r="F39" s="50">
        <v>17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38</v>
      </c>
      <c r="N39" s="50">
        <v>0</v>
      </c>
      <c r="O39" s="15">
        <f t="shared" si="0"/>
        <v>70</v>
      </c>
      <c r="P39" s="15">
        <f t="shared" si="1"/>
        <v>108</v>
      </c>
      <c r="R39" s="29" t="s">
        <v>87</v>
      </c>
      <c r="S39" s="16">
        <f t="shared" ref="S39:AF39" si="31">SUM(S19:S21)</f>
        <v>248</v>
      </c>
      <c r="T39" s="16">
        <f t="shared" si="31"/>
        <v>318</v>
      </c>
      <c r="U39" s="16">
        <f t="shared" si="31"/>
        <v>77</v>
      </c>
      <c r="V39" s="16">
        <f t="shared" si="31"/>
        <v>151</v>
      </c>
      <c r="W39" s="16">
        <f t="shared" si="31"/>
        <v>17</v>
      </c>
      <c r="X39" s="16">
        <f t="shared" si="31"/>
        <v>2</v>
      </c>
      <c r="Y39" s="16">
        <f t="shared" si="31"/>
        <v>29</v>
      </c>
      <c r="Z39" s="16">
        <f t="shared" si="31"/>
        <v>4</v>
      </c>
      <c r="AA39" s="16">
        <f t="shared" si="31"/>
        <v>2</v>
      </c>
      <c r="AB39" s="16">
        <f t="shared" si="31"/>
        <v>0</v>
      </c>
      <c r="AC39" s="16">
        <f t="shared" si="31"/>
        <v>515</v>
      </c>
      <c r="AD39" s="16">
        <f t="shared" si="31"/>
        <v>0</v>
      </c>
      <c r="AE39" s="32">
        <f t="shared" si="31"/>
        <v>848</v>
      </c>
      <c r="AF39" s="32">
        <f t="shared" si="31"/>
        <v>1363</v>
      </c>
    </row>
    <row r="40" spans="2:32" ht="23.1" customHeight="1" x14ac:dyDescent="0.25">
      <c r="B40" s="46" t="s">
        <v>67</v>
      </c>
      <c r="C40" s="50">
        <v>24</v>
      </c>
      <c r="D40" s="50">
        <v>24</v>
      </c>
      <c r="E40" s="50">
        <v>3</v>
      </c>
      <c r="F40" s="50">
        <v>12</v>
      </c>
      <c r="G40" s="50">
        <v>5</v>
      </c>
      <c r="H40" s="50">
        <v>1</v>
      </c>
      <c r="I40" s="50">
        <v>2</v>
      </c>
      <c r="J40" s="50">
        <v>0</v>
      </c>
      <c r="K40" s="50">
        <v>0</v>
      </c>
      <c r="L40" s="50">
        <v>0</v>
      </c>
      <c r="M40" s="50">
        <v>37</v>
      </c>
      <c r="N40" s="50">
        <v>0</v>
      </c>
      <c r="O40" s="15">
        <f t="shared" si="0"/>
        <v>71</v>
      </c>
      <c r="P40" s="15">
        <f t="shared" si="1"/>
        <v>108</v>
      </c>
      <c r="R40" s="5" t="s">
        <v>17</v>
      </c>
      <c r="S40" s="16">
        <f t="shared" ref="S40:AF40" si="32">SUM(S10:S21)</f>
        <v>884</v>
      </c>
      <c r="T40" s="16">
        <f t="shared" si="32"/>
        <v>883</v>
      </c>
      <c r="U40" s="16">
        <f t="shared" si="32"/>
        <v>264</v>
      </c>
      <c r="V40" s="16">
        <f t="shared" si="32"/>
        <v>467</v>
      </c>
      <c r="W40" s="16">
        <f t="shared" si="32"/>
        <v>54</v>
      </c>
      <c r="X40" s="16">
        <f t="shared" si="32"/>
        <v>5</v>
      </c>
      <c r="Y40" s="16">
        <f t="shared" si="32"/>
        <v>91</v>
      </c>
      <c r="Z40" s="16">
        <f t="shared" si="32"/>
        <v>19</v>
      </c>
      <c r="AA40" s="16">
        <f t="shared" si="32"/>
        <v>4</v>
      </c>
      <c r="AB40" s="16">
        <f t="shared" si="32"/>
        <v>0</v>
      </c>
      <c r="AC40" s="16">
        <f t="shared" si="32"/>
        <v>1647</v>
      </c>
      <c r="AD40" s="16">
        <f t="shared" si="32"/>
        <v>0</v>
      </c>
      <c r="AE40" s="32">
        <f t="shared" si="32"/>
        <v>2671</v>
      </c>
      <c r="AF40" s="32">
        <f t="shared" si="32"/>
        <v>4318</v>
      </c>
    </row>
    <row r="41" spans="2:32" ht="23.1" customHeight="1" x14ac:dyDescent="0.25">
      <c r="B41" s="45" t="s">
        <v>68</v>
      </c>
      <c r="C41" s="50">
        <v>22</v>
      </c>
      <c r="D41" s="50">
        <v>20</v>
      </c>
      <c r="E41" s="50">
        <v>1</v>
      </c>
      <c r="F41" s="50">
        <v>16</v>
      </c>
      <c r="G41" s="50">
        <v>2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35</v>
      </c>
      <c r="N41" s="50">
        <v>0</v>
      </c>
      <c r="O41" s="15">
        <f t="shared" si="0"/>
        <v>62</v>
      </c>
      <c r="P41" s="15">
        <f t="shared" si="1"/>
        <v>97</v>
      </c>
      <c r="R41" s="5" t="s">
        <v>159</v>
      </c>
      <c r="S41" s="16">
        <f>SUM(S10:S33)</f>
        <v>1799</v>
      </c>
      <c r="T41" s="16">
        <f t="shared" ref="T41:AF41" si="33">SUM(T10:T33)</f>
        <v>1185</v>
      </c>
      <c r="U41" s="16">
        <f t="shared" si="33"/>
        <v>363</v>
      </c>
      <c r="V41" s="16">
        <f t="shared" si="33"/>
        <v>750</v>
      </c>
      <c r="W41" s="16">
        <f t="shared" si="33"/>
        <v>63</v>
      </c>
      <c r="X41" s="16">
        <f t="shared" si="33"/>
        <v>11</v>
      </c>
      <c r="Y41" s="16">
        <f t="shared" si="33"/>
        <v>122</v>
      </c>
      <c r="Z41" s="16">
        <f t="shared" si="33"/>
        <v>34</v>
      </c>
      <c r="AA41" s="16">
        <f t="shared" si="33"/>
        <v>5</v>
      </c>
      <c r="AB41" s="16">
        <f t="shared" si="33"/>
        <v>0</v>
      </c>
      <c r="AC41" s="16">
        <f t="shared" si="33"/>
        <v>2720</v>
      </c>
      <c r="AD41" s="16">
        <f t="shared" si="33"/>
        <v>0</v>
      </c>
      <c r="AE41" s="32">
        <f t="shared" si="33"/>
        <v>4332</v>
      </c>
      <c r="AF41" s="32">
        <f t="shared" si="33"/>
        <v>7052</v>
      </c>
    </row>
    <row r="42" spans="2:32" ht="23.1" customHeight="1" x14ac:dyDescent="0.25">
      <c r="B42" s="46" t="s">
        <v>69</v>
      </c>
      <c r="C42" s="50">
        <v>38</v>
      </c>
      <c r="D42" s="50">
        <v>20</v>
      </c>
      <c r="E42" s="50">
        <v>8</v>
      </c>
      <c r="F42" s="50">
        <v>5</v>
      </c>
      <c r="G42" s="50">
        <v>2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36</v>
      </c>
      <c r="N42" s="50">
        <v>0</v>
      </c>
      <c r="O42" s="15">
        <f t="shared" si="0"/>
        <v>76</v>
      </c>
      <c r="P42" s="15">
        <f t="shared" si="1"/>
        <v>112</v>
      </c>
      <c r="R42" s="5" t="s">
        <v>160</v>
      </c>
      <c r="S42" s="48">
        <f>S41/S40</f>
        <v>2.0350678733031673</v>
      </c>
      <c r="T42" s="48">
        <f t="shared" ref="T42:AF42" si="34">T41/T40</f>
        <v>1.3420158550396375</v>
      </c>
      <c r="U42" s="48">
        <f t="shared" si="34"/>
        <v>1.375</v>
      </c>
      <c r="V42" s="48">
        <f t="shared" si="34"/>
        <v>1.6059957173447537</v>
      </c>
      <c r="W42" s="48">
        <f t="shared" si="34"/>
        <v>1.1666666666666667</v>
      </c>
      <c r="X42" s="48">
        <f t="shared" si="34"/>
        <v>2.2000000000000002</v>
      </c>
      <c r="Y42" s="48">
        <f t="shared" si="34"/>
        <v>1.3406593406593406</v>
      </c>
      <c r="Z42" s="48">
        <f t="shared" si="34"/>
        <v>1.7894736842105263</v>
      </c>
      <c r="AA42" s="48">
        <f t="shared" si="34"/>
        <v>1.25</v>
      </c>
      <c r="AB42" s="48" t="e">
        <f t="shared" si="34"/>
        <v>#DIV/0!</v>
      </c>
      <c r="AC42" s="48">
        <f t="shared" si="34"/>
        <v>1.6514875531268973</v>
      </c>
      <c r="AD42" s="48" t="e">
        <f t="shared" si="34"/>
        <v>#DIV/0!</v>
      </c>
      <c r="AE42" s="48">
        <f t="shared" si="34"/>
        <v>1.6218644702358667</v>
      </c>
      <c r="AF42" s="48">
        <f t="shared" si="34"/>
        <v>1.6331635016211208</v>
      </c>
    </row>
    <row r="43" spans="2:32" ht="23.1" customHeight="1" x14ac:dyDescent="0.25">
      <c r="B43" s="45" t="s">
        <v>70</v>
      </c>
      <c r="C43" s="50">
        <v>17</v>
      </c>
      <c r="D43" s="50">
        <v>21</v>
      </c>
      <c r="E43" s="50">
        <v>2</v>
      </c>
      <c r="F43" s="50">
        <v>7</v>
      </c>
      <c r="G43" s="50">
        <v>2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31</v>
      </c>
      <c r="N43" s="50">
        <v>0</v>
      </c>
      <c r="O43" s="15">
        <f t="shared" si="0"/>
        <v>52</v>
      </c>
      <c r="P43" s="15">
        <f t="shared" si="1"/>
        <v>83</v>
      </c>
    </row>
    <row r="44" spans="2:32" ht="23.1" customHeight="1" x14ac:dyDescent="0.25">
      <c r="B44" s="47" t="s">
        <v>71</v>
      </c>
      <c r="C44" s="50">
        <v>27</v>
      </c>
      <c r="D44" s="50">
        <v>23</v>
      </c>
      <c r="E44" s="50">
        <v>6</v>
      </c>
      <c r="F44" s="50">
        <v>15</v>
      </c>
      <c r="G44" s="50">
        <v>6</v>
      </c>
      <c r="H44" s="50">
        <v>1</v>
      </c>
      <c r="I44" s="50">
        <v>8</v>
      </c>
      <c r="J44" s="50">
        <v>2</v>
      </c>
      <c r="K44" s="50">
        <v>0</v>
      </c>
      <c r="L44" s="50">
        <v>0</v>
      </c>
      <c r="M44" s="50">
        <v>44</v>
      </c>
      <c r="N44" s="50">
        <v>0</v>
      </c>
      <c r="O44" s="15">
        <f t="shared" si="0"/>
        <v>88</v>
      </c>
      <c r="P44" s="15">
        <f t="shared" si="1"/>
        <v>132</v>
      </c>
    </row>
    <row r="45" spans="2:32" ht="23.1" customHeight="1" x14ac:dyDescent="0.25">
      <c r="B45" s="45" t="s">
        <v>72</v>
      </c>
      <c r="C45" s="50">
        <v>15</v>
      </c>
      <c r="D45" s="50">
        <v>13</v>
      </c>
      <c r="E45" s="50">
        <v>20</v>
      </c>
      <c r="F45" s="50">
        <v>0</v>
      </c>
      <c r="G45" s="50">
        <v>2</v>
      </c>
      <c r="H45" s="50">
        <v>0</v>
      </c>
      <c r="I45" s="50">
        <v>0</v>
      </c>
      <c r="J45" s="50">
        <v>3</v>
      </c>
      <c r="K45" s="50">
        <v>0</v>
      </c>
      <c r="L45" s="50">
        <v>0</v>
      </c>
      <c r="M45" s="50">
        <v>33</v>
      </c>
      <c r="N45" s="50">
        <v>0</v>
      </c>
      <c r="O45" s="15">
        <f t="shared" si="0"/>
        <v>53</v>
      </c>
      <c r="P45" s="15">
        <f t="shared" si="1"/>
        <v>86</v>
      </c>
    </row>
    <row r="46" spans="2:32" ht="23.1" customHeight="1" x14ac:dyDescent="0.25">
      <c r="B46" s="46" t="s">
        <v>73</v>
      </c>
      <c r="C46" s="50">
        <v>11</v>
      </c>
      <c r="D46" s="50">
        <v>33</v>
      </c>
      <c r="E46" s="50">
        <v>2</v>
      </c>
      <c r="F46" s="50">
        <v>8</v>
      </c>
      <c r="G46" s="50">
        <v>1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32</v>
      </c>
      <c r="N46" s="50">
        <v>0</v>
      </c>
      <c r="O46" s="15">
        <f t="shared" si="0"/>
        <v>56</v>
      </c>
      <c r="P46" s="15">
        <f t="shared" si="1"/>
        <v>88</v>
      </c>
      <c r="R46" s="8"/>
      <c r="T46"/>
    </row>
    <row r="47" spans="2:32" ht="23.1" customHeight="1" x14ac:dyDescent="0.25">
      <c r="B47" s="46" t="s">
        <v>74</v>
      </c>
      <c r="C47" s="50">
        <v>17</v>
      </c>
      <c r="D47" s="50">
        <v>21</v>
      </c>
      <c r="E47" s="50">
        <v>0</v>
      </c>
      <c r="F47" s="50">
        <v>15</v>
      </c>
      <c r="G47" s="50">
        <v>0</v>
      </c>
      <c r="H47" s="50">
        <v>0</v>
      </c>
      <c r="I47" s="50">
        <v>3</v>
      </c>
      <c r="J47" s="50">
        <v>1</v>
      </c>
      <c r="K47" s="50">
        <v>2</v>
      </c>
      <c r="L47" s="50">
        <v>0</v>
      </c>
      <c r="M47" s="50">
        <v>45</v>
      </c>
      <c r="N47" s="50">
        <v>0</v>
      </c>
      <c r="O47" s="15">
        <f t="shared" si="0"/>
        <v>59</v>
      </c>
      <c r="P47" s="15">
        <f t="shared" si="1"/>
        <v>104</v>
      </c>
      <c r="R47" s="8"/>
      <c r="T47"/>
    </row>
    <row r="48" spans="2:32" ht="23.1" customHeight="1" x14ac:dyDescent="0.25">
      <c r="B48" s="46" t="s">
        <v>75</v>
      </c>
      <c r="C48" s="50">
        <v>25</v>
      </c>
      <c r="D48" s="50">
        <v>24</v>
      </c>
      <c r="E48" s="50">
        <v>5</v>
      </c>
      <c r="F48" s="50">
        <v>15</v>
      </c>
      <c r="G48" s="50">
        <v>2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51</v>
      </c>
      <c r="N48" s="50">
        <v>0</v>
      </c>
      <c r="O48" s="15">
        <f t="shared" si="0"/>
        <v>73</v>
      </c>
      <c r="P48" s="15">
        <f t="shared" si="1"/>
        <v>124</v>
      </c>
      <c r="R48" s="8"/>
      <c r="T48"/>
    </row>
    <row r="49" spans="2:20" ht="23.1" customHeight="1" x14ac:dyDescent="0.25">
      <c r="B49" s="45" t="s">
        <v>76</v>
      </c>
      <c r="C49" s="50">
        <v>20</v>
      </c>
      <c r="D49" s="50">
        <v>25</v>
      </c>
      <c r="E49" s="50">
        <v>2</v>
      </c>
      <c r="F49" s="50">
        <v>7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36</v>
      </c>
      <c r="N49" s="50">
        <v>0</v>
      </c>
      <c r="O49" s="15">
        <f t="shared" si="0"/>
        <v>57</v>
      </c>
      <c r="P49" s="15">
        <f t="shared" si="1"/>
        <v>93</v>
      </c>
      <c r="R49" s="8"/>
      <c r="T49"/>
    </row>
    <row r="50" spans="2:20" ht="23.1" customHeight="1" x14ac:dyDescent="0.25">
      <c r="B50" s="46" t="s">
        <v>77</v>
      </c>
      <c r="C50" s="50">
        <v>23</v>
      </c>
      <c r="D50" s="50">
        <v>26</v>
      </c>
      <c r="E50" s="50">
        <v>2</v>
      </c>
      <c r="F50" s="50">
        <v>11</v>
      </c>
      <c r="G50" s="50">
        <v>3</v>
      </c>
      <c r="H50" s="50">
        <v>0</v>
      </c>
      <c r="I50" s="50">
        <v>6</v>
      </c>
      <c r="J50" s="50">
        <v>0</v>
      </c>
      <c r="K50" s="50">
        <v>0</v>
      </c>
      <c r="L50" s="50">
        <v>0</v>
      </c>
      <c r="M50" s="50">
        <v>42</v>
      </c>
      <c r="N50" s="50">
        <v>0</v>
      </c>
      <c r="O50" s="15">
        <f t="shared" si="0"/>
        <v>71</v>
      </c>
      <c r="P50" s="15">
        <f t="shared" si="1"/>
        <v>113</v>
      </c>
      <c r="R50" s="8"/>
      <c r="T50"/>
    </row>
    <row r="51" spans="2:20" ht="23.1" customHeight="1" x14ac:dyDescent="0.25">
      <c r="B51" s="46" t="s">
        <v>78</v>
      </c>
      <c r="C51" s="50">
        <v>15</v>
      </c>
      <c r="D51" s="50">
        <v>20</v>
      </c>
      <c r="E51" s="50">
        <v>0</v>
      </c>
      <c r="F51" s="50">
        <v>5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36</v>
      </c>
      <c r="N51" s="50">
        <v>0</v>
      </c>
      <c r="O51" s="15">
        <f t="shared" si="0"/>
        <v>40</v>
      </c>
      <c r="P51" s="15">
        <f t="shared" si="1"/>
        <v>76</v>
      </c>
      <c r="R51" s="8"/>
      <c r="T51"/>
    </row>
    <row r="52" spans="2:20" ht="23.1" customHeight="1" x14ac:dyDescent="0.25">
      <c r="B52" s="46" t="s">
        <v>79</v>
      </c>
      <c r="C52" s="50">
        <v>31</v>
      </c>
      <c r="D52" s="50">
        <v>32</v>
      </c>
      <c r="E52" s="50">
        <v>9</v>
      </c>
      <c r="F52" s="50">
        <v>17</v>
      </c>
      <c r="G52" s="50">
        <v>2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48</v>
      </c>
      <c r="N52" s="50">
        <v>0</v>
      </c>
      <c r="O52" s="15">
        <f t="shared" si="0"/>
        <v>91</v>
      </c>
      <c r="P52" s="15">
        <f t="shared" si="1"/>
        <v>139</v>
      </c>
      <c r="R52" s="8"/>
      <c r="T52"/>
    </row>
    <row r="53" spans="2:20" ht="23.1" customHeight="1" x14ac:dyDescent="0.25">
      <c r="B53" s="45" t="s">
        <v>80</v>
      </c>
      <c r="C53" s="50">
        <v>16</v>
      </c>
      <c r="D53" s="50">
        <v>20</v>
      </c>
      <c r="E53" s="50">
        <v>3</v>
      </c>
      <c r="F53" s="50">
        <v>17</v>
      </c>
      <c r="G53" s="50">
        <v>3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46</v>
      </c>
      <c r="N53" s="50">
        <v>0</v>
      </c>
      <c r="O53" s="15">
        <f t="shared" si="0"/>
        <v>62</v>
      </c>
      <c r="P53" s="15">
        <f t="shared" si="1"/>
        <v>108</v>
      </c>
      <c r="R53" s="8"/>
      <c r="T53"/>
    </row>
    <row r="54" spans="2:20" ht="23.1" customHeight="1" x14ac:dyDescent="0.25">
      <c r="B54" s="45" t="s">
        <v>81</v>
      </c>
      <c r="C54" s="50">
        <v>26</v>
      </c>
      <c r="D54" s="50">
        <v>37</v>
      </c>
      <c r="E54" s="50">
        <v>2</v>
      </c>
      <c r="F54" s="50">
        <v>16</v>
      </c>
      <c r="G54" s="50">
        <v>0</v>
      </c>
      <c r="H54" s="50">
        <v>2</v>
      </c>
      <c r="I54" s="50">
        <v>2</v>
      </c>
      <c r="J54" s="50">
        <v>2</v>
      </c>
      <c r="K54" s="50">
        <v>0</v>
      </c>
      <c r="L54" s="50">
        <v>0</v>
      </c>
      <c r="M54" s="50">
        <v>39</v>
      </c>
      <c r="N54" s="50">
        <v>0</v>
      </c>
      <c r="O54" s="15">
        <f t="shared" si="0"/>
        <v>87</v>
      </c>
      <c r="P54" s="15">
        <f t="shared" si="1"/>
        <v>126</v>
      </c>
      <c r="R54" s="8"/>
      <c r="T54"/>
    </row>
    <row r="55" spans="2:20" ht="23.1" customHeight="1" x14ac:dyDescent="0.25">
      <c r="B55" s="45" t="s">
        <v>82</v>
      </c>
      <c r="C55" s="50">
        <v>18</v>
      </c>
      <c r="D55" s="50">
        <v>39</v>
      </c>
      <c r="E55" s="50">
        <v>1</v>
      </c>
      <c r="F55" s="50">
        <v>12</v>
      </c>
      <c r="G55" s="50">
        <v>2</v>
      </c>
      <c r="H55" s="50">
        <v>0</v>
      </c>
      <c r="I55" s="50">
        <v>7</v>
      </c>
      <c r="J55" s="50">
        <v>1</v>
      </c>
      <c r="K55" s="50">
        <v>0</v>
      </c>
      <c r="L55" s="50">
        <v>0</v>
      </c>
      <c r="M55" s="50">
        <v>52</v>
      </c>
      <c r="N55" s="50">
        <v>0</v>
      </c>
      <c r="O55" s="15">
        <f t="shared" si="0"/>
        <v>80</v>
      </c>
      <c r="P55" s="15">
        <f t="shared" si="1"/>
        <v>132</v>
      </c>
      <c r="R55" s="8"/>
      <c r="T55"/>
    </row>
    <row r="56" spans="2:20" ht="23.1" customHeight="1" x14ac:dyDescent="0.25">
      <c r="B56" s="45" t="s">
        <v>83</v>
      </c>
      <c r="C56" s="50">
        <v>23</v>
      </c>
      <c r="D56" s="50">
        <v>20</v>
      </c>
      <c r="E56" s="50">
        <v>21</v>
      </c>
      <c r="F56" s="50">
        <v>25</v>
      </c>
      <c r="G56" s="50">
        <v>1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45</v>
      </c>
      <c r="N56" s="50">
        <v>0</v>
      </c>
      <c r="O56" s="15">
        <f t="shared" si="0"/>
        <v>92</v>
      </c>
      <c r="P56" s="15">
        <f t="shared" si="1"/>
        <v>137</v>
      </c>
      <c r="R56" s="8"/>
      <c r="T56"/>
    </row>
    <row r="57" spans="2:20" ht="23.1" customHeight="1" x14ac:dyDescent="0.25">
      <c r="B57" s="45" t="s">
        <v>84</v>
      </c>
      <c r="C57" s="50">
        <v>23</v>
      </c>
      <c r="D57" s="50">
        <v>21</v>
      </c>
      <c r="E57" s="50">
        <v>30</v>
      </c>
      <c r="F57" s="50">
        <v>3</v>
      </c>
      <c r="G57" s="50">
        <v>3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43</v>
      </c>
      <c r="N57" s="50">
        <v>0</v>
      </c>
      <c r="O57" s="15">
        <f t="shared" si="0"/>
        <v>80</v>
      </c>
      <c r="P57" s="15">
        <f t="shared" si="1"/>
        <v>123</v>
      </c>
      <c r="R57" s="8"/>
      <c r="T57"/>
    </row>
    <row r="58" spans="2:20" ht="23.1" customHeight="1" x14ac:dyDescent="0.25">
      <c r="B58" s="45" t="s">
        <v>99</v>
      </c>
      <c r="C58" s="50">
        <v>18</v>
      </c>
      <c r="D58" s="50">
        <v>23</v>
      </c>
      <c r="E58" s="50">
        <v>6</v>
      </c>
      <c r="F58" s="50">
        <v>10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38</v>
      </c>
      <c r="N58" s="50">
        <v>0</v>
      </c>
      <c r="O58" s="15">
        <f t="shared" si="0"/>
        <v>58</v>
      </c>
      <c r="P58" s="15">
        <f t="shared" si="1"/>
        <v>96</v>
      </c>
      <c r="R58" s="8"/>
      <c r="T58"/>
    </row>
    <row r="59" spans="2:20" ht="23.1" customHeight="1" x14ac:dyDescent="0.25">
      <c r="B59" s="45" t="s">
        <v>100</v>
      </c>
      <c r="C59" s="50">
        <v>31</v>
      </c>
      <c r="D59" s="50">
        <v>30</v>
      </c>
      <c r="E59" s="50">
        <v>12</v>
      </c>
      <c r="F59" s="50">
        <v>17</v>
      </c>
      <c r="G59" s="50">
        <v>1</v>
      </c>
      <c r="H59" s="50">
        <v>1</v>
      </c>
      <c r="I59" s="50">
        <v>1</v>
      </c>
      <c r="J59" s="50">
        <v>0</v>
      </c>
      <c r="K59" s="50">
        <v>0</v>
      </c>
      <c r="L59" s="50">
        <v>0</v>
      </c>
      <c r="M59" s="50">
        <v>55</v>
      </c>
      <c r="N59" s="50">
        <v>0</v>
      </c>
      <c r="O59" s="15">
        <f t="shared" si="0"/>
        <v>93</v>
      </c>
      <c r="P59" s="15">
        <f t="shared" si="1"/>
        <v>148</v>
      </c>
      <c r="R59" s="8"/>
      <c r="T59"/>
    </row>
    <row r="60" spans="2:20" ht="23.1" customHeight="1" x14ac:dyDescent="0.25">
      <c r="B60" s="45" t="s">
        <v>101</v>
      </c>
      <c r="C60" s="50">
        <v>33</v>
      </c>
      <c r="D60" s="50">
        <v>12</v>
      </c>
      <c r="E60" s="50">
        <v>12</v>
      </c>
      <c r="F60" s="50">
        <v>22</v>
      </c>
      <c r="G60" s="50">
        <v>0</v>
      </c>
      <c r="H60" s="50">
        <v>0</v>
      </c>
      <c r="I60" s="50">
        <v>1</v>
      </c>
      <c r="J60" s="50">
        <v>1</v>
      </c>
      <c r="K60" s="50">
        <v>0</v>
      </c>
      <c r="L60" s="50">
        <v>0</v>
      </c>
      <c r="M60" s="50">
        <v>66</v>
      </c>
      <c r="N60" s="50">
        <v>0</v>
      </c>
      <c r="O60" s="15">
        <f t="shared" si="0"/>
        <v>81</v>
      </c>
      <c r="P60" s="15">
        <f t="shared" si="1"/>
        <v>147</v>
      </c>
      <c r="R60" s="8"/>
      <c r="T60"/>
    </row>
    <row r="61" spans="2:20" ht="23.1" customHeight="1" x14ac:dyDescent="0.25">
      <c r="B61" s="45" t="s">
        <v>102</v>
      </c>
      <c r="C61" s="50">
        <v>38</v>
      </c>
      <c r="D61" s="50">
        <v>15</v>
      </c>
      <c r="E61" s="50">
        <v>4</v>
      </c>
      <c r="F61" s="50">
        <v>17</v>
      </c>
      <c r="G61" s="50">
        <v>0</v>
      </c>
      <c r="H61" s="50">
        <v>0</v>
      </c>
      <c r="I61" s="50">
        <v>2</v>
      </c>
      <c r="J61" s="50">
        <v>2</v>
      </c>
      <c r="K61" s="50">
        <v>0</v>
      </c>
      <c r="L61" s="50">
        <v>0</v>
      </c>
      <c r="M61" s="50">
        <v>56</v>
      </c>
      <c r="N61" s="50">
        <v>0</v>
      </c>
      <c r="O61" s="15">
        <f t="shared" si="0"/>
        <v>78</v>
      </c>
      <c r="P61" s="15">
        <f t="shared" si="1"/>
        <v>134</v>
      </c>
      <c r="R61" s="8"/>
      <c r="T61"/>
    </row>
    <row r="62" spans="2:20" ht="23.1" customHeight="1" x14ac:dyDescent="0.25">
      <c r="B62" s="45" t="s">
        <v>107</v>
      </c>
      <c r="C62" s="50">
        <v>35</v>
      </c>
      <c r="D62" s="50">
        <v>15</v>
      </c>
      <c r="E62" s="50">
        <v>3</v>
      </c>
      <c r="F62" s="50">
        <v>23</v>
      </c>
      <c r="G62" s="50">
        <v>0</v>
      </c>
      <c r="H62" s="50">
        <v>0</v>
      </c>
      <c r="I62" s="50">
        <v>3</v>
      </c>
      <c r="J62" s="50">
        <v>1</v>
      </c>
      <c r="K62" s="50">
        <v>0</v>
      </c>
      <c r="L62" s="50">
        <v>0</v>
      </c>
      <c r="M62" s="50">
        <v>50</v>
      </c>
      <c r="N62" s="50">
        <v>0</v>
      </c>
      <c r="O62" s="15">
        <f t="shared" si="0"/>
        <v>80</v>
      </c>
      <c r="P62" s="15">
        <f t="shared" si="1"/>
        <v>130</v>
      </c>
      <c r="R62" s="8"/>
      <c r="T62"/>
    </row>
    <row r="63" spans="2:20" ht="23.1" customHeight="1" x14ac:dyDescent="0.25">
      <c r="B63" s="45" t="s">
        <v>108</v>
      </c>
      <c r="C63" s="50">
        <v>36</v>
      </c>
      <c r="D63" s="50">
        <v>7</v>
      </c>
      <c r="E63" s="50">
        <v>5</v>
      </c>
      <c r="F63" s="50">
        <v>15</v>
      </c>
      <c r="G63" s="50">
        <v>0</v>
      </c>
      <c r="H63" s="50">
        <v>1</v>
      </c>
      <c r="I63" s="50">
        <v>4</v>
      </c>
      <c r="J63" s="50">
        <v>0</v>
      </c>
      <c r="K63" s="50">
        <v>0</v>
      </c>
      <c r="L63" s="50">
        <v>0</v>
      </c>
      <c r="M63" s="50">
        <v>67</v>
      </c>
      <c r="N63" s="50">
        <v>0</v>
      </c>
      <c r="O63" s="15">
        <f t="shared" si="0"/>
        <v>68</v>
      </c>
      <c r="P63" s="15">
        <f t="shared" si="1"/>
        <v>135</v>
      </c>
      <c r="R63" s="8"/>
      <c r="T63"/>
    </row>
    <row r="64" spans="2:20" ht="23.1" customHeight="1" x14ac:dyDescent="0.25">
      <c r="B64" s="45" t="s">
        <v>109</v>
      </c>
      <c r="C64" s="50">
        <v>30</v>
      </c>
      <c r="D64" s="50">
        <v>9</v>
      </c>
      <c r="E64" s="50">
        <v>1</v>
      </c>
      <c r="F64" s="50">
        <v>15</v>
      </c>
      <c r="G64" s="50">
        <v>1</v>
      </c>
      <c r="H64" s="50">
        <v>2</v>
      </c>
      <c r="I64" s="50">
        <v>4</v>
      </c>
      <c r="J64" s="50">
        <v>3</v>
      </c>
      <c r="K64" s="50">
        <v>0</v>
      </c>
      <c r="L64" s="50">
        <v>0</v>
      </c>
      <c r="M64" s="50">
        <v>59</v>
      </c>
      <c r="N64" s="50">
        <v>0</v>
      </c>
      <c r="O64" s="15">
        <f t="shared" si="0"/>
        <v>65</v>
      </c>
      <c r="P64" s="15">
        <f t="shared" si="1"/>
        <v>124</v>
      </c>
      <c r="R64" s="8"/>
      <c r="T64"/>
    </row>
    <row r="65" spans="2:20" ht="23.1" customHeight="1" x14ac:dyDescent="0.25">
      <c r="B65" s="45" t="s">
        <v>158</v>
      </c>
      <c r="C65" s="50">
        <v>28</v>
      </c>
      <c r="D65" s="50">
        <v>3</v>
      </c>
      <c r="E65" s="50">
        <v>0</v>
      </c>
      <c r="F65" s="50">
        <v>10</v>
      </c>
      <c r="G65" s="50">
        <v>0</v>
      </c>
      <c r="H65" s="50">
        <v>0</v>
      </c>
      <c r="I65" s="50">
        <v>1</v>
      </c>
      <c r="J65" s="50">
        <v>2</v>
      </c>
      <c r="K65" s="50">
        <v>0</v>
      </c>
      <c r="L65" s="50">
        <v>0</v>
      </c>
      <c r="M65" s="50">
        <v>49</v>
      </c>
      <c r="N65" s="50">
        <v>0</v>
      </c>
      <c r="O65" s="15">
        <f t="shared" si="0"/>
        <v>44</v>
      </c>
      <c r="P65" s="15">
        <f t="shared" si="1"/>
        <v>93</v>
      </c>
      <c r="R65" s="8"/>
      <c r="T65"/>
    </row>
    <row r="66" spans="2:20" ht="23.1" customHeight="1" x14ac:dyDescent="0.25">
      <c r="B66" s="45" t="s">
        <v>103</v>
      </c>
      <c r="C66" s="50">
        <v>24</v>
      </c>
      <c r="D66" s="50">
        <v>4</v>
      </c>
      <c r="E66" s="50">
        <v>3</v>
      </c>
      <c r="F66" s="50">
        <v>12</v>
      </c>
      <c r="G66" s="50">
        <v>0</v>
      </c>
      <c r="H66" s="50">
        <v>0</v>
      </c>
      <c r="I66" s="50">
        <v>2</v>
      </c>
      <c r="J66" s="50">
        <v>1</v>
      </c>
      <c r="K66" s="50">
        <v>0</v>
      </c>
      <c r="L66" s="50">
        <v>0</v>
      </c>
      <c r="M66" s="50">
        <v>49</v>
      </c>
      <c r="N66" s="50">
        <v>0</v>
      </c>
      <c r="O66" s="15">
        <f t="shared" si="0"/>
        <v>46</v>
      </c>
      <c r="P66" s="15">
        <f t="shared" si="1"/>
        <v>95</v>
      </c>
      <c r="R66" s="8"/>
      <c r="T66"/>
    </row>
    <row r="67" spans="2:20" ht="23.1" customHeight="1" x14ac:dyDescent="0.25">
      <c r="B67" s="45" t="s">
        <v>104</v>
      </c>
      <c r="C67" s="50">
        <v>36</v>
      </c>
      <c r="D67" s="50">
        <v>11</v>
      </c>
      <c r="E67" s="50">
        <v>3</v>
      </c>
      <c r="F67" s="50">
        <v>8</v>
      </c>
      <c r="G67" s="50">
        <v>0</v>
      </c>
      <c r="H67" s="50">
        <v>0</v>
      </c>
      <c r="I67" s="50">
        <v>2</v>
      </c>
      <c r="J67" s="50">
        <v>0</v>
      </c>
      <c r="K67" s="50">
        <v>0</v>
      </c>
      <c r="L67" s="50">
        <v>0</v>
      </c>
      <c r="M67" s="50">
        <v>38</v>
      </c>
      <c r="N67" s="50">
        <v>0</v>
      </c>
      <c r="O67" s="15">
        <f t="shared" si="0"/>
        <v>60</v>
      </c>
      <c r="P67" s="15">
        <f t="shared" si="1"/>
        <v>98</v>
      </c>
      <c r="R67" s="8"/>
      <c r="T67"/>
    </row>
    <row r="68" spans="2:20" ht="23.1" customHeight="1" x14ac:dyDescent="0.25">
      <c r="B68" s="45" t="s">
        <v>105</v>
      </c>
      <c r="C68" s="50">
        <v>21</v>
      </c>
      <c r="D68" s="50">
        <v>13</v>
      </c>
      <c r="E68" s="50">
        <v>1</v>
      </c>
      <c r="F68" s="50">
        <v>12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50</v>
      </c>
      <c r="N68" s="50">
        <v>0</v>
      </c>
      <c r="O68" s="15">
        <f t="shared" si="0"/>
        <v>48</v>
      </c>
      <c r="P68" s="15">
        <f t="shared" si="1"/>
        <v>98</v>
      </c>
      <c r="R68" s="8"/>
      <c r="T68"/>
    </row>
    <row r="69" spans="2:20" ht="23.1" customHeight="1" x14ac:dyDescent="0.25">
      <c r="B69" s="45" t="s">
        <v>106</v>
      </c>
      <c r="C69" s="50">
        <v>21</v>
      </c>
      <c r="D69" s="50">
        <v>11</v>
      </c>
      <c r="E69" s="50">
        <v>4</v>
      </c>
      <c r="F69" s="50">
        <v>10</v>
      </c>
      <c r="G69" s="50">
        <v>1</v>
      </c>
      <c r="H69" s="50">
        <v>0</v>
      </c>
      <c r="I69" s="50">
        <v>4</v>
      </c>
      <c r="J69" s="50">
        <v>1</v>
      </c>
      <c r="K69" s="50">
        <v>0</v>
      </c>
      <c r="L69" s="50">
        <v>0</v>
      </c>
      <c r="M69" s="50">
        <v>46</v>
      </c>
      <c r="N69" s="50">
        <v>0</v>
      </c>
      <c r="O69" s="15">
        <f t="shared" si="0"/>
        <v>52</v>
      </c>
      <c r="P69" s="15">
        <f t="shared" si="1"/>
        <v>98</v>
      </c>
      <c r="R69" s="8"/>
      <c r="T69"/>
    </row>
    <row r="70" spans="2:20" ht="23.1" customHeight="1" x14ac:dyDescent="0.25">
      <c r="B70" s="45" t="s">
        <v>110</v>
      </c>
      <c r="C70" s="50">
        <v>32</v>
      </c>
      <c r="D70" s="50">
        <v>5</v>
      </c>
      <c r="E70" s="50">
        <v>1</v>
      </c>
      <c r="F70" s="50">
        <v>6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40</v>
      </c>
      <c r="N70" s="50">
        <v>0</v>
      </c>
      <c r="O70" s="15">
        <f t="shared" si="0"/>
        <v>44</v>
      </c>
      <c r="P70" s="15">
        <f t="shared" si="1"/>
        <v>84</v>
      </c>
      <c r="R70" s="8"/>
      <c r="T70"/>
    </row>
    <row r="71" spans="2:20" ht="23.1" customHeight="1" x14ac:dyDescent="0.25">
      <c r="B71" s="45" t="s">
        <v>111</v>
      </c>
      <c r="C71" s="50">
        <v>17</v>
      </c>
      <c r="D71" s="50">
        <v>3</v>
      </c>
      <c r="E71" s="50">
        <v>0</v>
      </c>
      <c r="F71" s="50">
        <v>9</v>
      </c>
      <c r="G71" s="50">
        <v>0</v>
      </c>
      <c r="H71" s="50">
        <v>0</v>
      </c>
      <c r="I71" s="50">
        <v>1</v>
      </c>
      <c r="J71" s="50">
        <v>1</v>
      </c>
      <c r="K71" s="50">
        <v>1</v>
      </c>
      <c r="L71" s="50">
        <v>0</v>
      </c>
      <c r="M71" s="50">
        <v>22</v>
      </c>
      <c r="N71" s="50">
        <v>0</v>
      </c>
      <c r="O71" s="15">
        <f t="shared" si="0"/>
        <v>32</v>
      </c>
      <c r="P71" s="15">
        <f t="shared" si="1"/>
        <v>54</v>
      </c>
      <c r="R71" s="8"/>
      <c r="T71"/>
    </row>
    <row r="72" spans="2:20" ht="23.1" customHeight="1" x14ac:dyDescent="0.25">
      <c r="B72" s="45" t="s">
        <v>112</v>
      </c>
      <c r="C72" s="50">
        <v>23</v>
      </c>
      <c r="D72" s="50">
        <v>6</v>
      </c>
      <c r="E72" s="50">
        <v>3</v>
      </c>
      <c r="F72" s="50">
        <v>6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28</v>
      </c>
      <c r="N72" s="50">
        <v>0</v>
      </c>
      <c r="O72" s="15">
        <f t="shared" si="0"/>
        <v>39</v>
      </c>
      <c r="P72" s="15">
        <f t="shared" si="1"/>
        <v>67</v>
      </c>
      <c r="R72" s="8"/>
      <c r="T72"/>
    </row>
    <row r="73" spans="2:20" ht="23.1" customHeight="1" x14ac:dyDescent="0.25">
      <c r="B73" s="45" t="s">
        <v>113</v>
      </c>
      <c r="C73" s="50">
        <v>21</v>
      </c>
      <c r="D73" s="50">
        <v>4</v>
      </c>
      <c r="E73" s="50">
        <v>4</v>
      </c>
      <c r="F73" s="50">
        <v>2</v>
      </c>
      <c r="G73" s="50">
        <v>0</v>
      </c>
      <c r="H73" s="50">
        <v>1</v>
      </c>
      <c r="I73" s="50">
        <v>0</v>
      </c>
      <c r="J73" s="50">
        <v>0</v>
      </c>
      <c r="K73" s="50">
        <v>0</v>
      </c>
      <c r="L73" s="50">
        <v>0</v>
      </c>
      <c r="M73" s="50">
        <v>24</v>
      </c>
      <c r="N73" s="50">
        <v>0</v>
      </c>
      <c r="O73" s="15">
        <f t="shared" si="0"/>
        <v>32</v>
      </c>
      <c r="P73" s="15">
        <f t="shared" si="1"/>
        <v>56</v>
      </c>
      <c r="R73" s="8"/>
      <c r="T73"/>
    </row>
    <row r="74" spans="2:20" ht="23.1" customHeight="1" x14ac:dyDescent="0.25">
      <c r="B74" s="45" t="s">
        <v>114</v>
      </c>
      <c r="C74" s="50">
        <v>30</v>
      </c>
      <c r="D74" s="50">
        <v>7</v>
      </c>
      <c r="E74" s="50">
        <v>0</v>
      </c>
      <c r="F74" s="50">
        <v>6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29</v>
      </c>
      <c r="N74" s="50">
        <v>0</v>
      </c>
      <c r="O74" s="15">
        <f t="shared" ref="O74:O105" si="35">SUM(C74:L74,N74)</f>
        <v>43</v>
      </c>
      <c r="P74" s="15">
        <f t="shared" ref="P74:P105" si="36">SUM(C74:N74)</f>
        <v>72</v>
      </c>
      <c r="R74" s="8"/>
      <c r="T74"/>
    </row>
    <row r="75" spans="2:20" ht="23.1" customHeight="1" x14ac:dyDescent="0.25">
      <c r="B75" s="45" t="s">
        <v>115</v>
      </c>
      <c r="C75" s="50">
        <v>16</v>
      </c>
      <c r="D75" s="50">
        <v>7</v>
      </c>
      <c r="E75" s="50">
        <v>2</v>
      </c>
      <c r="F75" s="50">
        <v>7</v>
      </c>
      <c r="G75" s="50">
        <v>1</v>
      </c>
      <c r="H75" s="50">
        <v>1</v>
      </c>
      <c r="I75" s="50">
        <v>0</v>
      </c>
      <c r="J75" s="50">
        <v>1</v>
      </c>
      <c r="K75" s="50">
        <v>0</v>
      </c>
      <c r="L75" s="50">
        <v>0</v>
      </c>
      <c r="M75" s="50">
        <v>15</v>
      </c>
      <c r="N75" s="50">
        <v>0</v>
      </c>
      <c r="O75" s="15">
        <f t="shared" si="35"/>
        <v>35</v>
      </c>
      <c r="P75" s="15">
        <f t="shared" si="36"/>
        <v>50</v>
      </c>
      <c r="R75" s="8"/>
      <c r="T75"/>
    </row>
    <row r="76" spans="2:20" ht="23.1" customHeight="1" x14ac:dyDescent="0.25">
      <c r="B76" s="45" t="s">
        <v>116</v>
      </c>
      <c r="C76" s="50">
        <v>9</v>
      </c>
      <c r="D76" s="50">
        <v>7</v>
      </c>
      <c r="E76" s="50">
        <v>6</v>
      </c>
      <c r="F76" s="50">
        <v>2</v>
      </c>
      <c r="G76" s="50">
        <v>2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11</v>
      </c>
      <c r="N76" s="50">
        <v>0</v>
      </c>
      <c r="O76" s="15">
        <f t="shared" si="35"/>
        <v>26</v>
      </c>
      <c r="P76" s="15">
        <f t="shared" si="36"/>
        <v>37</v>
      </c>
      <c r="R76" s="8"/>
      <c r="T76"/>
    </row>
    <row r="77" spans="2:20" ht="23.1" customHeight="1" x14ac:dyDescent="0.25">
      <c r="B77" s="45" t="s">
        <v>117</v>
      </c>
      <c r="C77" s="50">
        <v>16</v>
      </c>
      <c r="D77" s="50">
        <v>3</v>
      </c>
      <c r="E77" s="50">
        <v>1</v>
      </c>
      <c r="F77" s="50">
        <v>1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13</v>
      </c>
      <c r="N77" s="50">
        <v>0</v>
      </c>
      <c r="O77" s="15">
        <f t="shared" si="35"/>
        <v>21</v>
      </c>
      <c r="P77" s="15">
        <f t="shared" si="36"/>
        <v>34</v>
      </c>
      <c r="R77" s="8"/>
      <c r="T77"/>
    </row>
    <row r="78" spans="2:20" ht="23.1" customHeight="1" x14ac:dyDescent="0.25">
      <c r="B78" s="46" t="s">
        <v>118</v>
      </c>
      <c r="C78" s="50">
        <v>18</v>
      </c>
      <c r="D78" s="50">
        <v>4</v>
      </c>
      <c r="E78" s="50">
        <v>1</v>
      </c>
      <c r="F78" s="50">
        <v>1</v>
      </c>
      <c r="G78" s="50">
        <v>2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12</v>
      </c>
      <c r="N78" s="50">
        <v>0</v>
      </c>
      <c r="O78" s="15">
        <f t="shared" si="35"/>
        <v>26</v>
      </c>
      <c r="P78" s="15">
        <f t="shared" si="36"/>
        <v>38</v>
      </c>
      <c r="R78" s="8"/>
      <c r="T78"/>
    </row>
    <row r="79" spans="2:20" ht="23.1" customHeight="1" x14ac:dyDescent="0.25">
      <c r="B79" s="45" t="s">
        <v>119</v>
      </c>
      <c r="C79" s="50">
        <v>19</v>
      </c>
      <c r="D79" s="50">
        <v>5</v>
      </c>
      <c r="E79" s="50">
        <v>0</v>
      </c>
      <c r="F79" s="50">
        <v>4</v>
      </c>
      <c r="G79" s="50">
        <v>1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18</v>
      </c>
      <c r="N79" s="50">
        <v>0</v>
      </c>
      <c r="O79" s="15">
        <f t="shared" si="35"/>
        <v>29</v>
      </c>
      <c r="P79" s="15">
        <f t="shared" si="36"/>
        <v>47</v>
      </c>
      <c r="R79" s="8"/>
      <c r="T79"/>
    </row>
    <row r="80" spans="2:20" ht="23.1" customHeight="1" x14ac:dyDescent="0.25">
      <c r="B80" s="47" t="s">
        <v>120</v>
      </c>
      <c r="C80" s="50">
        <v>15</v>
      </c>
      <c r="D80" s="50">
        <v>1</v>
      </c>
      <c r="E80" s="50">
        <v>3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22</v>
      </c>
      <c r="N80" s="50">
        <v>0</v>
      </c>
      <c r="O80" s="15">
        <f t="shared" si="35"/>
        <v>20</v>
      </c>
      <c r="P80" s="15">
        <f t="shared" si="36"/>
        <v>42</v>
      </c>
      <c r="R80" s="8"/>
      <c r="T80"/>
    </row>
    <row r="81" spans="2:20" ht="23.1" customHeight="1" x14ac:dyDescent="0.25">
      <c r="B81" s="45" t="s">
        <v>121</v>
      </c>
      <c r="C81" s="50">
        <v>10</v>
      </c>
      <c r="D81" s="50">
        <v>3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15</v>
      </c>
      <c r="N81" s="50">
        <v>0</v>
      </c>
      <c r="O81" s="15">
        <f t="shared" si="35"/>
        <v>14</v>
      </c>
      <c r="P81" s="15">
        <f t="shared" si="36"/>
        <v>29</v>
      </c>
      <c r="R81" s="8"/>
      <c r="T81"/>
    </row>
    <row r="82" spans="2:20" ht="23.1" customHeight="1" x14ac:dyDescent="0.25">
      <c r="B82" s="46" t="s">
        <v>122</v>
      </c>
      <c r="C82" s="50">
        <v>13</v>
      </c>
      <c r="D82" s="50">
        <v>0</v>
      </c>
      <c r="E82" s="50">
        <v>0</v>
      </c>
      <c r="F82" s="50">
        <v>2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12</v>
      </c>
      <c r="N82" s="50">
        <v>0</v>
      </c>
      <c r="O82" s="15">
        <f t="shared" si="35"/>
        <v>15</v>
      </c>
      <c r="P82" s="15">
        <f t="shared" si="36"/>
        <v>27</v>
      </c>
      <c r="R82" s="8"/>
      <c r="T82"/>
    </row>
    <row r="83" spans="2:20" ht="23.1" customHeight="1" x14ac:dyDescent="0.25">
      <c r="B83" s="45" t="s">
        <v>123</v>
      </c>
      <c r="C83" s="50">
        <v>10</v>
      </c>
      <c r="D83" s="50">
        <v>1</v>
      </c>
      <c r="E83" s="50">
        <v>0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12</v>
      </c>
      <c r="N83" s="50">
        <v>0</v>
      </c>
      <c r="O83" s="15">
        <f t="shared" si="35"/>
        <v>12</v>
      </c>
      <c r="P83" s="15">
        <f t="shared" si="36"/>
        <v>24</v>
      </c>
      <c r="R83" s="8"/>
      <c r="T83"/>
    </row>
    <row r="84" spans="2:20" ht="23.1" customHeight="1" x14ac:dyDescent="0.25">
      <c r="B84" s="47" t="s">
        <v>124</v>
      </c>
      <c r="C84" s="50">
        <v>8</v>
      </c>
      <c r="D84" s="50">
        <v>1</v>
      </c>
      <c r="E84" s="50">
        <v>2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11</v>
      </c>
      <c r="N84" s="50">
        <v>0</v>
      </c>
      <c r="O84" s="15">
        <f t="shared" si="35"/>
        <v>11</v>
      </c>
      <c r="P84" s="15">
        <f t="shared" si="36"/>
        <v>22</v>
      </c>
      <c r="R84" s="8"/>
      <c r="T84"/>
    </row>
    <row r="85" spans="2:20" ht="23.1" customHeight="1" x14ac:dyDescent="0.25">
      <c r="B85" s="45" t="s">
        <v>125</v>
      </c>
      <c r="C85" s="50">
        <v>5</v>
      </c>
      <c r="D85" s="50">
        <v>1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16</v>
      </c>
      <c r="N85" s="50">
        <v>0</v>
      </c>
      <c r="O85" s="15">
        <f t="shared" si="35"/>
        <v>6</v>
      </c>
      <c r="P85" s="15">
        <f t="shared" si="36"/>
        <v>22</v>
      </c>
      <c r="R85" s="8"/>
      <c r="T85"/>
    </row>
    <row r="86" spans="2:20" ht="23.1" customHeight="1" x14ac:dyDescent="0.25">
      <c r="B86" s="46" t="s">
        <v>126</v>
      </c>
      <c r="C86" s="50">
        <v>2</v>
      </c>
      <c r="D86" s="50">
        <v>2</v>
      </c>
      <c r="E86" s="50">
        <v>1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9</v>
      </c>
      <c r="N86" s="50">
        <v>0</v>
      </c>
      <c r="O86" s="15">
        <f t="shared" si="35"/>
        <v>5</v>
      </c>
      <c r="P86" s="15">
        <f t="shared" si="36"/>
        <v>14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1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5</v>
      </c>
      <c r="N87" s="50">
        <v>0</v>
      </c>
      <c r="O87" s="15">
        <f t="shared" si="35"/>
        <v>3</v>
      </c>
      <c r="P87" s="15">
        <f t="shared" si="36"/>
        <v>8</v>
      </c>
      <c r="R87" s="8"/>
      <c r="T87"/>
    </row>
    <row r="88" spans="2:20" ht="23.1" customHeight="1" x14ac:dyDescent="0.25">
      <c r="B88" s="47" t="s">
        <v>128</v>
      </c>
      <c r="C88" s="50">
        <v>6</v>
      </c>
      <c r="D88" s="50">
        <v>0</v>
      </c>
      <c r="E88" s="50">
        <v>0</v>
      </c>
      <c r="F88" s="50">
        <v>1</v>
      </c>
      <c r="G88" s="50">
        <v>0</v>
      </c>
      <c r="H88" s="50">
        <v>0</v>
      </c>
      <c r="I88" s="50">
        <v>0</v>
      </c>
      <c r="J88" s="50">
        <v>1</v>
      </c>
      <c r="K88" s="50">
        <v>0</v>
      </c>
      <c r="L88" s="50">
        <v>0</v>
      </c>
      <c r="M88" s="50">
        <v>10</v>
      </c>
      <c r="N88" s="50">
        <v>0</v>
      </c>
      <c r="O88" s="15">
        <f t="shared" si="35"/>
        <v>8</v>
      </c>
      <c r="P88" s="15">
        <f t="shared" si="36"/>
        <v>18</v>
      </c>
      <c r="R88" s="8"/>
      <c r="T88"/>
    </row>
    <row r="89" spans="2:20" ht="23.1" customHeight="1" x14ac:dyDescent="0.25">
      <c r="B89" s="45" t="s">
        <v>129</v>
      </c>
      <c r="C89" s="50">
        <v>7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5</v>
      </c>
      <c r="N89" s="50">
        <v>0</v>
      </c>
      <c r="O89" s="15">
        <f t="shared" si="35"/>
        <v>7</v>
      </c>
      <c r="P89" s="15">
        <f t="shared" si="36"/>
        <v>12</v>
      </c>
      <c r="R89" s="8"/>
      <c r="T89"/>
    </row>
    <row r="90" spans="2:20" ht="23.1" customHeight="1" x14ac:dyDescent="0.25">
      <c r="B90" s="46" t="s">
        <v>130</v>
      </c>
      <c r="C90" s="50">
        <v>7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6</v>
      </c>
      <c r="N90" s="50">
        <v>0</v>
      </c>
      <c r="O90" s="15">
        <f t="shared" si="35"/>
        <v>7</v>
      </c>
      <c r="P90" s="15">
        <f t="shared" si="36"/>
        <v>13</v>
      </c>
      <c r="R90" s="8"/>
      <c r="T90"/>
    </row>
    <row r="91" spans="2:20" ht="23.1" customHeight="1" x14ac:dyDescent="0.25">
      <c r="B91" s="45" t="s">
        <v>131</v>
      </c>
      <c r="C91" s="50">
        <v>3</v>
      </c>
      <c r="D91" s="50">
        <v>2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4</v>
      </c>
      <c r="N91" s="50">
        <v>0</v>
      </c>
      <c r="O91" s="15">
        <f t="shared" si="35"/>
        <v>6</v>
      </c>
      <c r="P91" s="15">
        <f t="shared" si="36"/>
        <v>10</v>
      </c>
      <c r="R91" s="8"/>
      <c r="T91"/>
    </row>
    <row r="92" spans="2:20" ht="23.1" customHeight="1" x14ac:dyDescent="0.25">
      <c r="B92" s="47" t="s">
        <v>132</v>
      </c>
      <c r="C92" s="50">
        <v>4</v>
      </c>
      <c r="D92" s="50">
        <v>1</v>
      </c>
      <c r="E92" s="50">
        <v>2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4</v>
      </c>
      <c r="N92" s="50">
        <v>0</v>
      </c>
      <c r="O92" s="15">
        <f t="shared" si="35"/>
        <v>7</v>
      </c>
      <c r="P92" s="15">
        <f t="shared" si="36"/>
        <v>11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3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7</v>
      </c>
      <c r="N93" s="50">
        <v>0</v>
      </c>
      <c r="O93" s="15">
        <f t="shared" si="35"/>
        <v>4</v>
      </c>
      <c r="P93" s="15">
        <f t="shared" si="36"/>
        <v>11</v>
      </c>
      <c r="R93" s="8"/>
      <c r="T93"/>
    </row>
    <row r="94" spans="2:20" ht="23.1" customHeight="1" x14ac:dyDescent="0.25">
      <c r="B94" s="46" t="s">
        <v>134</v>
      </c>
      <c r="C94" s="50">
        <v>3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3</v>
      </c>
      <c r="N94" s="50">
        <v>0</v>
      </c>
      <c r="O94" s="15">
        <f t="shared" si="35"/>
        <v>4</v>
      </c>
      <c r="P94" s="15">
        <f t="shared" si="36"/>
        <v>7</v>
      </c>
      <c r="R94" s="8"/>
      <c r="T94"/>
    </row>
    <row r="95" spans="2:20" ht="23.1" customHeight="1" x14ac:dyDescent="0.25">
      <c r="B95" s="45" t="s">
        <v>135</v>
      </c>
      <c r="C95" s="50">
        <v>8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8</v>
      </c>
      <c r="P95" s="15">
        <f t="shared" si="36"/>
        <v>9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1</v>
      </c>
      <c r="E96" s="50">
        <v>1</v>
      </c>
      <c r="F96" s="50">
        <v>2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2</v>
      </c>
      <c r="N96" s="50">
        <v>0</v>
      </c>
      <c r="O96" s="15">
        <f t="shared" si="35"/>
        <v>6</v>
      </c>
      <c r="P96" s="15">
        <f t="shared" si="36"/>
        <v>8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1</v>
      </c>
      <c r="E97" s="50">
        <v>0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5</v>
      </c>
      <c r="N97" s="50">
        <v>0</v>
      </c>
      <c r="O97" s="15">
        <f t="shared" si="35"/>
        <v>4</v>
      </c>
      <c r="P97" s="15">
        <f t="shared" si="36"/>
        <v>9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2</v>
      </c>
      <c r="E98" s="50">
        <v>0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5</v>
      </c>
      <c r="N98" s="50">
        <v>0</v>
      </c>
      <c r="O98" s="15">
        <f t="shared" si="35"/>
        <v>4</v>
      </c>
      <c r="P98" s="15">
        <f t="shared" si="36"/>
        <v>9</v>
      </c>
      <c r="R98" s="8"/>
      <c r="T98"/>
    </row>
    <row r="99" spans="2:20" ht="23.1" customHeight="1" x14ac:dyDescent="0.25">
      <c r="B99" s="45" t="s">
        <v>139</v>
      </c>
      <c r="C99" s="50">
        <v>5</v>
      </c>
      <c r="D99" s="50">
        <v>3</v>
      </c>
      <c r="E99" s="50">
        <v>0</v>
      </c>
      <c r="F99" s="50">
        <v>4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10</v>
      </c>
      <c r="N99" s="50">
        <v>0</v>
      </c>
      <c r="O99" s="15">
        <f t="shared" si="35"/>
        <v>12</v>
      </c>
      <c r="P99" s="15">
        <f t="shared" si="36"/>
        <v>22</v>
      </c>
      <c r="R99" s="8"/>
      <c r="T99"/>
    </row>
    <row r="100" spans="2:20" ht="23.1" customHeight="1" x14ac:dyDescent="0.25">
      <c r="B100" s="47" t="s">
        <v>140</v>
      </c>
      <c r="C100" s="50">
        <v>5</v>
      </c>
      <c r="D100" s="50">
        <v>1</v>
      </c>
      <c r="E100" s="50">
        <v>0</v>
      </c>
      <c r="F100" s="50">
        <v>6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3</v>
      </c>
      <c r="N100" s="50">
        <v>0</v>
      </c>
      <c r="O100" s="15">
        <f t="shared" si="35"/>
        <v>12</v>
      </c>
      <c r="P100" s="15">
        <f t="shared" si="36"/>
        <v>15</v>
      </c>
      <c r="R100" s="8"/>
      <c r="T100"/>
    </row>
    <row r="101" spans="2:20" ht="23.1" customHeight="1" x14ac:dyDescent="0.25">
      <c r="B101" s="45" t="s">
        <v>141</v>
      </c>
      <c r="C101" s="50">
        <v>22</v>
      </c>
      <c r="D101" s="50">
        <v>4</v>
      </c>
      <c r="E101" s="50">
        <v>2</v>
      </c>
      <c r="F101" s="50">
        <v>7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9</v>
      </c>
      <c r="N101" s="50">
        <v>0</v>
      </c>
      <c r="O101" s="15">
        <f t="shared" si="35"/>
        <v>36</v>
      </c>
      <c r="P101" s="15">
        <f t="shared" si="36"/>
        <v>45</v>
      </c>
      <c r="R101" s="8"/>
      <c r="T101"/>
    </row>
    <row r="102" spans="2:20" ht="23.1" customHeight="1" x14ac:dyDescent="0.25">
      <c r="B102" s="46" t="s">
        <v>142</v>
      </c>
      <c r="C102" s="50">
        <v>30</v>
      </c>
      <c r="D102" s="50">
        <v>12</v>
      </c>
      <c r="E102" s="50">
        <v>4</v>
      </c>
      <c r="F102" s="50">
        <v>2</v>
      </c>
      <c r="G102" s="50">
        <v>0</v>
      </c>
      <c r="H102" s="50">
        <v>0</v>
      </c>
      <c r="I102" s="50">
        <v>0</v>
      </c>
      <c r="J102" s="50">
        <v>1</v>
      </c>
      <c r="K102" s="50">
        <v>0</v>
      </c>
      <c r="L102" s="50">
        <v>0</v>
      </c>
      <c r="M102" s="50">
        <v>4</v>
      </c>
      <c r="N102" s="50">
        <v>0</v>
      </c>
      <c r="O102" s="15">
        <f t="shared" si="35"/>
        <v>49</v>
      </c>
      <c r="P102" s="15">
        <f t="shared" si="36"/>
        <v>53</v>
      </c>
      <c r="R102" s="8"/>
      <c r="T102"/>
    </row>
    <row r="103" spans="2:20" ht="23.1" customHeight="1" x14ac:dyDescent="0.25">
      <c r="B103" s="45" t="s">
        <v>143</v>
      </c>
      <c r="C103" s="50">
        <v>70</v>
      </c>
      <c r="D103" s="50">
        <v>26</v>
      </c>
      <c r="E103" s="50">
        <v>5</v>
      </c>
      <c r="F103" s="50">
        <v>14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6</v>
      </c>
      <c r="N103" s="50">
        <v>0</v>
      </c>
      <c r="O103" s="15">
        <f t="shared" si="35"/>
        <v>115</v>
      </c>
      <c r="P103" s="15">
        <f t="shared" si="36"/>
        <v>121</v>
      </c>
      <c r="R103" s="8"/>
      <c r="T103"/>
    </row>
    <row r="104" spans="2:20" ht="23.1" customHeight="1" x14ac:dyDescent="0.25">
      <c r="B104" s="47" t="s">
        <v>144</v>
      </c>
      <c r="C104" s="50">
        <v>62</v>
      </c>
      <c r="D104" s="50">
        <v>14</v>
      </c>
      <c r="E104" s="50">
        <v>2</v>
      </c>
      <c r="F104" s="50">
        <v>18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21</v>
      </c>
      <c r="N104" s="50">
        <v>0</v>
      </c>
      <c r="O104" s="15">
        <f t="shared" si="35"/>
        <v>96</v>
      </c>
      <c r="P104" s="15">
        <f t="shared" si="36"/>
        <v>117</v>
      </c>
      <c r="R104" s="8"/>
      <c r="T104"/>
    </row>
    <row r="105" spans="2:20" ht="23.1" customHeight="1" x14ac:dyDescent="0.25">
      <c r="B105" s="45" t="s">
        <v>145</v>
      </c>
      <c r="C105" s="50">
        <v>62</v>
      </c>
      <c r="D105" s="50">
        <v>17</v>
      </c>
      <c r="E105" s="50">
        <v>2</v>
      </c>
      <c r="F105" s="50">
        <v>9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31</v>
      </c>
      <c r="N105" s="50">
        <v>0</v>
      </c>
      <c r="O105" s="15">
        <f t="shared" si="35"/>
        <v>90</v>
      </c>
      <c r="P105" s="15">
        <f t="shared" si="36"/>
        <v>121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1799</v>
      </c>
      <c r="D106" s="16">
        <f t="shared" ref="D106:P106" si="37">SUM(D10:D105)</f>
        <v>1185</v>
      </c>
      <c r="E106" s="16">
        <f t="shared" si="37"/>
        <v>363</v>
      </c>
      <c r="F106" s="16">
        <f t="shared" si="37"/>
        <v>750</v>
      </c>
      <c r="G106" s="16">
        <f t="shared" si="37"/>
        <v>63</v>
      </c>
      <c r="H106" s="16">
        <f t="shared" si="37"/>
        <v>11</v>
      </c>
      <c r="I106" s="16">
        <f t="shared" si="37"/>
        <v>122</v>
      </c>
      <c r="J106" s="16">
        <f t="shared" si="37"/>
        <v>34</v>
      </c>
      <c r="K106" s="16">
        <f t="shared" si="37"/>
        <v>5</v>
      </c>
      <c r="L106" s="16">
        <f t="shared" si="37"/>
        <v>0</v>
      </c>
      <c r="M106" s="16">
        <f t="shared" si="37"/>
        <v>2720</v>
      </c>
      <c r="N106" s="16">
        <f t="shared" si="37"/>
        <v>0</v>
      </c>
      <c r="O106" s="16">
        <f t="shared" si="37"/>
        <v>4332</v>
      </c>
      <c r="P106" s="16">
        <f t="shared" si="37"/>
        <v>7052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0.25510493477027796</v>
      </c>
      <c r="D107" s="43">
        <f t="shared" si="38"/>
        <v>0.16803743618831538</v>
      </c>
      <c r="E107" s="43">
        <f t="shared" si="38"/>
        <v>5.1474758933635845E-2</v>
      </c>
      <c r="F107" s="43">
        <f t="shared" si="38"/>
        <v>0.10635280771412366</v>
      </c>
      <c r="G107" s="43">
        <f t="shared" si="38"/>
        <v>8.9336358479863865E-3</v>
      </c>
      <c r="H107" s="43">
        <f t="shared" si="38"/>
        <v>1.559841179807147E-3</v>
      </c>
      <c r="I107" s="43">
        <f t="shared" si="38"/>
        <v>1.7300056721497446E-2</v>
      </c>
      <c r="J107" s="43">
        <f t="shared" si="38"/>
        <v>4.821327283040272E-3</v>
      </c>
      <c r="K107" s="43">
        <f t="shared" si="38"/>
        <v>7.0901871809415766E-4</v>
      </c>
      <c r="L107" s="43">
        <f t="shared" si="38"/>
        <v>0</v>
      </c>
      <c r="M107" s="43">
        <f t="shared" si="38"/>
        <v>0.38570618264322176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0.41528162511542011</v>
      </c>
      <c r="D108" s="44">
        <f t="shared" ref="D108:N108" si="39">D106/$O$106</f>
        <v>0.27354570637119113</v>
      </c>
      <c r="E108" s="44">
        <f t="shared" si="39"/>
        <v>8.3795013850415517E-2</v>
      </c>
      <c r="F108" s="44">
        <f t="shared" si="39"/>
        <v>0.17313019390581719</v>
      </c>
      <c r="G108" s="44">
        <f t="shared" si="39"/>
        <v>1.4542936288088643E-2</v>
      </c>
      <c r="H108" s="44">
        <f t="shared" si="39"/>
        <v>2.5392428439519853E-3</v>
      </c>
      <c r="I108" s="44">
        <f t="shared" si="39"/>
        <v>2.8162511542012929E-2</v>
      </c>
      <c r="J108" s="44">
        <f t="shared" si="39"/>
        <v>7.8485687903970449E-3</v>
      </c>
      <c r="K108" s="44">
        <f t="shared" si="39"/>
        <v>1.1542012927054479E-3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'23.09.19 Gaba -Munyonyo'!C3:G3</f>
        <v>MCC-C2-STNO 52-Wavamuno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182</v>
      </c>
      <c r="E5" s="3"/>
      <c r="F5" s="41" t="s">
        <v>1</v>
      </c>
      <c r="G5" s="76" t="str">
        <f>'25.09 Munyonyo-Gaba'!G5:H5</f>
        <v>Wavamuno</v>
      </c>
      <c r="H5" s="77"/>
      <c r="I5" s="14"/>
      <c r="J5" s="2" t="s">
        <v>5</v>
      </c>
      <c r="K5" s="76" t="str">
        <f>'25.09 Munyonyo-Gaba'!K5:L5</f>
        <v>Andrew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'23.09.19 Gaba -Munyonyo'!D6:E6</f>
        <v>GABA</v>
      </c>
      <c r="E6" s="77"/>
      <c r="F6" s="2" t="s">
        <v>2</v>
      </c>
      <c r="G6" s="76" t="str">
        <f>'23.09.19 Gaba -Munyonyo'!G6:H6</f>
        <v>MUNYONYO</v>
      </c>
      <c r="H6" s="77"/>
      <c r="J6" s="2" t="s">
        <v>21</v>
      </c>
      <c r="K6" s="76" t="str">
        <f>'25.09 Munyonyo-Gaba'!K6:L6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22</v>
      </c>
      <c r="D10" s="50">
        <v>9</v>
      </c>
      <c r="E10" s="50">
        <v>3</v>
      </c>
      <c r="F10" s="50">
        <v>14</v>
      </c>
      <c r="G10" s="50">
        <v>0</v>
      </c>
      <c r="H10" s="50">
        <v>0</v>
      </c>
      <c r="I10" s="50">
        <v>0</v>
      </c>
      <c r="J10" s="50">
        <v>2</v>
      </c>
      <c r="K10" s="50">
        <v>1</v>
      </c>
      <c r="L10" s="50">
        <v>0</v>
      </c>
      <c r="M10" s="50">
        <v>26</v>
      </c>
      <c r="N10" s="50">
        <v>0</v>
      </c>
      <c r="O10" s="15">
        <f t="shared" ref="O10:O57" si="0">SUM(C10:L10,N10)</f>
        <v>51</v>
      </c>
      <c r="P10" s="15">
        <f t="shared" ref="P10:P57" si="1">SUM(C10:N10)</f>
        <v>77</v>
      </c>
      <c r="R10" s="1" t="s">
        <v>6</v>
      </c>
      <c r="S10" s="17">
        <f t="shared" ref="S10:AF10" si="2">SUM(C10:C13)</f>
        <v>123</v>
      </c>
      <c r="T10" s="17">
        <f t="shared" si="2"/>
        <v>45</v>
      </c>
      <c r="U10" s="17">
        <f t="shared" si="2"/>
        <v>16</v>
      </c>
      <c r="V10" s="17">
        <f t="shared" si="2"/>
        <v>54</v>
      </c>
      <c r="W10" s="17">
        <f t="shared" si="2"/>
        <v>1</v>
      </c>
      <c r="X10" s="17">
        <f t="shared" si="2"/>
        <v>0</v>
      </c>
      <c r="Y10" s="17">
        <f t="shared" si="2"/>
        <v>6</v>
      </c>
      <c r="Z10" s="17">
        <f t="shared" si="2"/>
        <v>6</v>
      </c>
      <c r="AA10" s="17">
        <f t="shared" si="2"/>
        <v>3</v>
      </c>
      <c r="AB10" s="17">
        <f t="shared" si="2"/>
        <v>0</v>
      </c>
      <c r="AC10" s="17">
        <f t="shared" si="2"/>
        <v>114</v>
      </c>
      <c r="AD10" s="17">
        <f t="shared" si="2"/>
        <v>0</v>
      </c>
      <c r="AE10" s="31">
        <f t="shared" si="2"/>
        <v>254</v>
      </c>
      <c r="AF10" s="31">
        <f t="shared" si="2"/>
        <v>368</v>
      </c>
    </row>
    <row r="11" spans="2:32" s="6" customFormat="1" ht="23.1" customHeight="1" x14ac:dyDescent="0.25">
      <c r="B11" s="23" t="s">
        <v>38</v>
      </c>
      <c r="C11" s="50">
        <v>37</v>
      </c>
      <c r="D11" s="50">
        <v>8</v>
      </c>
      <c r="E11" s="50">
        <v>2</v>
      </c>
      <c r="F11" s="50">
        <v>8</v>
      </c>
      <c r="G11" s="50">
        <v>0</v>
      </c>
      <c r="H11" s="50">
        <v>0</v>
      </c>
      <c r="I11" s="50">
        <v>2</v>
      </c>
      <c r="J11" s="50">
        <v>2</v>
      </c>
      <c r="K11" s="50">
        <v>1</v>
      </c>
      <c r="L11" s="50">
        <v>0</v>
      </c>
      <c r="M11" s="50">
        <v>34</v>
      </c>
      <c r="N11" s="50">
        <v>0</v>
      </c>
      <c r="O11" s="15">
        <f t="shared" si="0"/>
        <v>60</v>
      </c>
      <c r="P11" s="15">
        <f t="shared" si="1"/>
        <v>94</v>
      </c>
      <c r="R11" s="1" t="s">
        <v>7</v>
      </c>
      <c r="S11" s="17">
        <f t="shared" ref="S11:AF11" si="3">SUM(C14:C17)</f>
        <v>135</v>
      </c>
      <c r="T11" s="17">
        <f t="shared" si="3"/>
        <v>68</v>
      </c>
      <c r="U11" s="17">
        <f t="shared" si="3"/>
        <v>28</v>
      </c>
      <c r="V11" s="17">
        <f t="shared" si="3"/>
        <v>72</v>
      </c>
      <c r="W11" s="17">
        <f t="shared" si="3"/>
        <v>6</v>
      </c>
      <c r="X11" s="17">
        <f t="shared" si="3"/>
        <v>2</v>
      </c>
      <c r="Y11" s="17">
        <f t="shared" si="3"/>
        <v>6</v>
      </c>
      <c r="Z11" s="17">
        <f t="shared" si="3"/>
        <v>7</v>
      </c>
      <c r="AA11" s="17">
        <f t="shared" si="3"/>
        <v>0</v>
      </c>
      <c r="AB11" s="17">
        <f t="shared" si="3"/>
        <v>0</v>
      </c>
      <c r="AC11" s="17">
        <f t="shared" si="3"/>
        <v>174</v>
      </c>
      <c r="AD11" s="17">
        <f t="shared" si="3"/>
        <v>0</v>
      </c>
      <c r="AE11" s="31">
        <f t="shared" si="3"/>
        <v>324</v>
      </c>
      <c r="AF11" s="31">
        <f t="shared" si="3"/>
        <v>498</v>
      </c>
    </row>
    <row r="12" spans="2:32" ht="23.1" customHeight="1" x14ac:dyDescent="0.25">
      <c r="B12" s="23" t="s">
        <v>39</v>
      </c>
      <c r="C12" s="50">
        <v>21</v>
      </c>
      <c r="D12" s="50">
        <v>15</v>
      </c>
      <c r="E12" s="50">
        <v>4</v>
      </c>
      <c r="F12" s="50">
        <v>15</v>
      </c>
      <c r="G12" s="50">
        <v>0</v>
      </c>
      <c r="H12" s="50">
        <v>0</v>
      </c>
      <c r="I12" s="50">
        <v>2</v>
      </c>
      <c r="J12" s="50">
        <v>1</v>
      </c>
      <c r="K12" s="50">
        <v>1</v>
      </c>
      <c r="L12" s="50">
        <v>0</v>
      </c>
      <c r="M12" s="50">
        <v>27</v>
      </c>
      <c r="N12" s="50">
        <v>0</v>
      </c>
      <c r="O12" s="15">
        <f t="shared" si="0"/>
        <v>59</v>
      </c>
      <c r="P12" s="15">
        <f t="shared" si="1"/>
        <v>86</v>
      </c>
      <c r="R12" s="1" t="s">
        <v>8</v>
      </c>
      <c r="S12" s="17">
        <f t="shared" ref="S12:AF12" si="4">SUM(C18:C21)</f>
        <v>134</v>
      </c>
      <c r="T12" s="17">
        <f t="shared" si="4"/>
        <v>40</v>
      </c>
      <c r="U12" s="17">
        <f t="shared" si="4"/>
        <v>42</v>
      </c>
      <c r="V12" s="17">
        <f t="shared" si="4"/>
        <v>70</v>
      </c>
      <c r="W12" s="17">
        <f t="shared" si="4"/>
        <v>5</v>
      </c>
      <c r="X12" s="17">
        <f t="shared" si="4"/>
        <v>1</v>
      </c>
      <c r="Y12" s="17">
        <f t="shared" si="4"/>
        <v>10</v>
      </c>
      <c r="Z12" s="17">
        <f t="shared" si="4"/>
        <v>6</v>
      </c>
      <c r="AA12" s="17">
        <f t="shared" si="4"/>
        <v>0</v>
      </c>
      <c r="AB12" s="17">
        <f t="shared" si="4"/>
        <v>0</v>
      </c>
      <c r="AC12" s="17">
        <f t="shared" si="4"/>
        <v>178</v>
      </c>
      <c r="AD12" s="17">
        <f t="shared" si="4"/>
        <v>0</v>
      </c>
      <c r="AE12" s="31">
        <f t="shared" si="4"/>
        <v>308</v>
      </c>
      <c r="AF12" s="31">
        <f t="shared" si="4"/>
        <v>486</v>
      </c>
    </row>
    <row r="13" spans="2:32" ht="23.1" customHeight="1" x14ac:dyDescent="0.25">
      <c r="B13" s="23" t="s">
        <v>40</v>
      </c>
      <c r="C13" s="50">
        <v>43</v>
      </c>
      <c r="D13" s="50">
        <v>13</v>
      </c>
      <c r="E13" s="50">
        <v>7</v>
      </c>
      <c r="F13" s="50">
        <v>17</v>
      </c>
      <c r="G13" s="50">
        <v>1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27</v>
      </c>
      <c r="N13" s="50">
        <v>0</v>
      </c>
      <c r="O13" s="15">
        <f t="shared" si="0"/>
        <v>84</v>
      </c>
      <c r="P13" s="15">
        <f t="shared" si="1"/>
        <v>111</v>
      </c>
      <c r="R13" s="1" t="s">
        <v>9</v>
      </c>
      <c r="S13" s="17">
        <f t="shared" ref="S13:AF13" si="5">SUM(C22:C25)</f>
        <v>106</v>
      </c>
      <c r="T13" s="17">
        <f t="shared" si="5"/>
        <v>30</v>
      </c>
      <c r="U13" s="17">
        <f t="shared" si="5"/>
        <v>23</v>
      </c>
      <c r="V13" s="17">
        <f t="shared" si="5"/>
        <v>38</v>
      </c>
      <c r="W13" s="17">
        <f t="shared" si="5"/>
        <v>5</v>
      </c>
      <c r="X13" s="17">
        <f t="shared" si="5"/>
        <v>2</v>
      </c>
      <c r="Y13" s="17">
        <f t="shared" si="5"/>
        <v>15</v>
      </c>
      <c r="Z13" s="17">
        <f t="shared" si="5"/>
        <v>13</v>
      </c>
      <c r="AA13" s="17">
        <f t="shared" si="5"/>
        <v>0</v>
      </c>
      <c r="AB13" s="17">
        <f t="shared" si="5"/>
        <v>0</v>
      </c>
      <c r="AC13" s="17">
        <f t="shared" si="5"/>
        <v>213</v>
      </c>
      <c r="AD13" s="17">
        <f t="shared" si="5"/>
        <v>0</v>
      </c>
      <c r="AE13" s="31">
        <f t="shared" si="5"/>
        <v>232</v>
      </c>
      <c r="AF13" s="31">
        <f t="shared" si="5"/>
        <v>445</v>
      </c>
    </row>
    <row r="14" spans="2:32" ht="23.1" customHeight="1" x14ac:dyDescent="0.25">
      <c r="B14" s="23" t="s">
        <v>41</v>
      </c>
      <c r="C14" s="50">
        <v>44</v>
      </c>
      <c r="D14" s="50">
        <v>20</v>
      </c>
      <c r="E14" s="50">
        <v>8</v>
      </c>
      <c r="F14" s="50">
        <v>20</v>
      </c>
      <c r="G14" s="50">
        <v>1</v>
      </c>
      <c r="H14" s="50">
        <v>0</v>
      </c>
      <c r="I14" s="50">
        <v>3</v>
      </c>
      <c r="J14" s="50">
        <v>1</v>
      </c>
      <c r="K14" s="50">
        <v>0</v>
      </c>
      <c r="L14" s="50">
        <v>0</v>
      </c>
      <c r="M14" s="50">
        <v>39</v>
      </c>
      <c r="N14" s="50">
        <v>0</v>
      </c>
      <c r="O14" s="15">
        <f t="shared" si="0"/>
        <v>97</v>
      </c>
      <c r="P14" s="15">
        <f t="shared" si="1"/>
        <v>136</v>
      </c>
      <c r="R14" s="1" t="s">
        <v>10</v>
      </c>
      <c r="S14" s="17">
        <f t="shared" ref="S14:AF14" si="6">SUM(C26:C29)</f>
        <v>115</v>
      </c>
      <c r="T14" s="17">
        <f t="shared" si="6"/>
        <v>59</v>
      </c>
      <c r="U14" s="17">
        <f t="shared" si="6"/>
        <v>20</v>
      </c>
      <c r="V14" s="17">
        <f t="shared" si="6"/>
        <v>49</v>
      </c>
      <c r="W14" s="17">
        <f t="shared" si="6"/>
        <v>3</v>
      </c>
      <c r="X14" s="17">
        <f t="shared" si="6"/>
        <v>0</v>
      </c>
      <c r="Y14" s="17">
        <f t="shared" si="6"/>
        <v>11</v>
      </c>
      <c r="Z14" s="17">
        <f t="shared" si="6"/>
        <v>7</v>
      </c>
      <c r="AA14" s="17">
        <f t="shared" si="6"/>
        <v>1</v>
      </c>
      <c r="AB14" s="17">
        <f t="shared" si="6"/>
        <v>0</v>
      </c>
      <c r="AC14" s="17">
        <f t="shared" si="6"/>
        <v>241</v>
      </c>
      <c r="AD14" s="17">
        <f t="shared" si="6"/>
        <v>0</v>
      </c>
      <c r="AE14" s="31">
        <f t="shared" si="6"/>
        <v>265</v>
      </c>
      <c r="AF14" s="31">
        <f t="shared" si="6"/>
        <v>506</v>
      </c>
    </row>
    <row r="15" spans="2:32" ht="23.1" customHeight="1" x14ac:dyDescent="0.25">
      <c r="B15" s="23" t="s">
        <v>42</v>
      </c>
      <c r="C15" s="50">
        <v>30</v>
      </c>
      <c r="D15" s="50">
        <v>8</v>
      </c>
      <c r="E15" s="50">
        <v>2</v>
      </c>
      <c r="F15" s="50">
        <v>15</v>
      </c>
      <c r="G15" s="50">
        <v>2</v>
      </c>
      <c r="H15" s="50">
        <v>0</v>
      </c>
      <c r="I15" s="50">
        <v>0</v>
      </c>
      <c r="J15" s="50">
        <v>3</v>
      </c>
      <c r="K15" s="50">
        <v>0</v>
      </c>
      <c r="L15" s="50">
        <v>0</v>
      </c>
      <c r="M15" s="50">
        <v>33</v>
      </c>
      <c r="N15" s="50">
        <v>0</v>
      </c>
      <c r="O15" s="15">
        <f t="shared" si="0"/>
        <v>60</v>
      </c>
      <c r="P15" s="15">
        <f t="shared" si="1"/>
        <v>93</v>
      </c>
      <c r="R15" s="1" t="s">
        <v>11</v>
      </c>
      <c r="S15" s="17">
        <f t="shared" ref="S15:AF15" si="7">SUM(C30:C33)</f>
        <v>154</v>
      </c>
      <c r="T15" s="17">
        <f t="shared" si="7"/>
        <v>73</v>
      </c>
      <c r="U15" s="17">
        <f t="shared" si="7"/>
        <v>19</v>
      </c>
      <c r="V15" s="17">
        <f t="shared" si="7"/>
        <v>48</v>
      </c>
      <c r="W15" s="17">
        <f t="shared" si="7"/>
        <v>2</v>
      </c>
      <c r="X15" s="17">
        <f t="shared" si="7"/>
        <v>0</v>
      </c>
      <c r="Y15" s="17">
        <f t="shared" si="7"/>
        <v>11</v>
      </c>
      <c r="Z15" s="17">
        <f t="shared" si="7"/>
        <v>14</v>
      </c>
      <c r="AA15" s="17">
        <f t="shared" si="7"/>
        <v>0</v>
      </c>
      <c r="AB15" s="17">
        <f t="shared" si="7"/>
        <v>0</v>
      </c>
      <c r="AC15" s="17">
        <f t="shared" si="7"/>
        <v>217</v>
      </c>
      <c r="AD15" s="17">
        <f t="shared" si="7"/>
        <v>0</v>
      </c>
      <c r="AE15" s="31">
        <f t="shared" si="7"/>
        <v>321</v>
      </c>
      <c r="AF15" s="31">
        <f t="shared" si="7"/>
        <v>538</v>
      </c>
    </row>
    <row r="16" spans="2:32" ht="23.1" customHeight="1" x14ac:dyDescent="0.25">
      <c r="B16" s="23" t="s">
        <v>43</v>
      </c>
      <c r="C16" s="50">
        <v>41</v>
      </c>
      <c r="D16" s="50">
        <v>19</v>
      </c>
      <c r="E16" s="50">
        <v>9</v>
      </c>
      <c r="F16" s="50">
        <v>21</v>
      </c>
      <c r="G16" s="50">
        <v>1</v>
      </c>
      <c r="H16" s="50">
        <v>1</v>
      </c>
      <c r="I16" s="50">
        <v>2</v>
      </c>
      <c r="J16" s="50">
        <v>1</v>
      </c>
      <c r="K16" s="50">
        <v>0</v>
      </c>
      <c r="L16" s="50">
        <v>0</v>
      </c>
      <c r="M16" s="50">
        <v>52</v>
      </c>
      <c r="N16" s="50">
        <v>0</v>
      </c>
      <c r="O16" s="15">
        <f t="shared" si="0"/>
        <v>95</v>
      </c>
      <c r="P16" s="15">
        <f t="shared" si="1"/>
        <v>147</v>
      </c>
      <c r="R16" s="1" t="s">
        <v>12</v>
      </c>
      <c r="S16" s="17">
        <f t="shared" ref="S16:AF16" si="8">SUM(C34:C37)</f>
        <v>156</v>
      </c>
      <c r="T16" s="17">
        <f t="shared" si="8"/>
        <v>51</v>
      </c>
      <c r="U16" s="17">
        <f t="shared" si="8"/>
        <v>33</v>
      </c>
      <c r="V16" s="17">
        <f t="shared" si="8"/>
        <v>37</v>
      </c>
      <c r="W16" s="17">
        <f t="shared" si="8"/>
        <v>3</v>
      </c>
      <c r="X16" s="17">
        <f t="shared" si="8"/>
        <v>0</v>
      </c>
      <c r="Y16" s="17">
        <f t="shared" si="8"/>
        <v>13</v>
      </c>
      <c r="Z16" s="17">
        <f t="shared" si="8"/>
        <v>6</v>
      </c>
      <c r="AA16" s="17">
        <f t="shared" si="8"/>
        <v>1</v>
      </c>
      <c r="AB16" s="17">
        <f t="shared" si="8"/>
        <v>0</v>
      </c>
      <c r="AC16" s="17">
        <f t="shared" si="8"/>
        <v>162</v>
      </c>
      <c r="AD16" s="17">
        <f t="shared" si="8"/>
        <v>0</v>
      </c>
      <c r="AE16" s="31">
        <f t="shared" si="8"/>
        <v>300</v>
      </c>
      <c r="AF16" s="31">
        <f t="shared" si="8"/>
        <v>462</v>
      </c>
    </row>
    <row r="17" spans="2:32" ht="23.1" customHeight="1" x14ac:dyDescent="0.25">
      <c r="B17" s="23" t="s">
        <v>44</v>
      </c>
      <c r="C17" s="50">
        <v>20</v>
      </c>
      <c r="D17" s="50">
        <v>21</v>
      </c>
      <c r="E17" s="50">
        <v>9</v>
      </c>
      <c r="F17" s="50">
        <v>16</v>
      </c>
      <c r="G17" s="50">
        <v>2</v>
      </c>
      <c r="H17" s="50">
        <v>1</v>
      </c>
      <c r="I17" s="50">
        <v>1</v>
      </c>
      <c r="J17" s="50">
        <v>2</v>
      </c>
      <c r="K17" s="50">
        <v>0</v>
      </c>
      <c r="L17" s="50">
        <v>0</v>
      </c>
      <c r="M17" s="50">
        <v>50</v>
      </c>
      <c r="N17" s="50">
        <v>0</v>
      </c>
      <c r="O17" s="15">
        <f t="shared" si="0"/>
        <v>72</v>
      </c>
      <c r="P17" s="15">
        <f t="shared" si="1"/>
        <v>122</v>
      </c>
      <c r="R17" s="1" t="s">
        <v>13</v>
      </c>
      <c r="S17" s="17">
        <f t="shared" ref="S17:AF17" si="9">SUM(C38:C41)</f>
        <v>137</v>
      </c>
      <c r="T17" s="17">
        <f t="shared" si="9"/>
        <v>32</v>
      </c>
      <c r="U17" s="17">
        <f t="shared" si="9"/>
        <v>22</v>
      </c>
      <c r="V17" s="17">
        <f t="shared" si="9"/>
        <v>42</v>
      </c>
      <c r="W17" s="17">
        <f t="shared" si="9"/>
        <v>1</v>
      </c>
      <c r="X17" s="17">
        <f t="shared" si="9"/>
        <v>0</v>
      </c>
      <c r="Y17" s="17">
        <f t="shared" si="9"/>
        <v>11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133</v>
      </c>
      <c r="AD17" s="17">
        <f t="shared" si="9"/>
        <v>0</v>
      </c>
      <c r="AE17" s="31">
        <f t="shared" si="9"/>
        <v>248</v>
      </c>
      <c r="AF17" s="31">
        <f t="shared" si="9"/>
        <v>381</v>
      </c>
    </row>
    <row r="18" spans="2:32" ht="23.1" customHeight="1" x14ac:dyDescent="0.25">
      <c r="B18" s="23" t="s">
        <v>45</v>
      </c>
      <c r="C18" s="50">
        <v>31</v>
      </c>
      <c r="D18" s="50">
        <v>9</v>
      </c>
      <c r="E18" s="50">
        <v>16</v>
      </c>
      <c r="F18" s="50">
        <v>17</v>
      </c>
      <c r="G18" s="50">
        <v>3</v>
      </c>
      <c r="H18" s="50">
        <v>0</v>
      </c>
      <c r="I18" s="50">
        <v>2</v>
      </c>
      <c r="J18" s="50">
        <v>2</v>
      </c>
      <c r="K18" s="50">
        <v>0</v>
      </c>
      <c r="L18" s="50">
        <v>0</v>
      </c>
      <c r="M18" s="50">
        <v>43</v>
      </c>
      <c r="N18" s="50">
        <v>0</v>
      </c>
      <c r="O18" s="15">
        <f t="shared" si="0"/>
        <v>80</v>
      </c>
      <c r="P18" s="15">
        <f t="shared" si="1"/>
        <v>123</v>
      </c>
      <c r="R18" s="1" t="s">
        <v>14</v>
      </c>
      <c r="S18" s="17">
        <f t="shared" ref="S18:AF18" si="10">SUM(C42:C45)</f>
        <v>150</v>
      </c>
      <c r="T18" s="17">
        <f t="shared" si="10"/>
        <v>48</v>
      </c>
      <c r="U18" s="17">
        <f t="shared" si="10"/>
        <v>20</v>
      </c>
      <c r="V18" s="17">
        <f t="shared" si="10"/>
        <v>38</v>
      </c>
      <c r="W18" s="17">
        <f t="shared" si="10"/>
        <v>2</v>
      </c>
      <c r="X18" s="17">
        <f t="shared" si="10"/>
        <v>0</v>
      </c>
      <c r="Y18" s="17">
        <f t="shared" si="10"/>
        <v>8</v>
      </c>
      <c r="Z18" s="17">
        <f t="shared" si="10"/>
        <v>8</v>
      </c>
      <c r="AA18" s="17">
        <f t="shared" si="10"/>
        <v>1</v>
      </c>
      <c r="AB18" s="17">
        <f t="shared" si="10"/>
        <v>0</v>
      </c>
      <c r="AC18" s="17">
        <f t="shared" si="10"/>
        <v>78</v>
      </c>
      <c r="AD18" s="17">
        <f t="shared" si="10"/>
        <v>0</v>
      </c>
      <c r="AE18" s="31">
        <f t="shared" si="10"/>
        <v>275</v>
      </c>
      <c r="AF18" s="31">
        <f t="shared" si="10"/>
        <v>353</v>
      </c>
    </row>
    <row r="19" spans="2:32" ht="23.1" customHeight="1" x14ac:dyDescent="0.25">
      <c r="B19" s="23" t="s">
        <v>46</v>
      </c>
      <c r="C19" s="50">
        <v>34</v>
      </c>
      <c r="D19" s="50">
        <v>8</v>
      </c>
      <c r="E19" s="50">
        <v>16</v>
      </c>
      <c r="F19" s="50">
        <v>24</v>
      </c>
      <c r="G19" s="50">
        <v>0</v>
      </c>
      <c r="H19" s="50">
        <v>0</v>
      </c>
      <c r="I19" s="50">
        <v>4</v>
      </c>
      <c r="J19" s="50">
        <v>0</v>
      </c>
      <c r="K19" s="50">
        <v>0</v>
      </c>
      <c r="L19" s="50">
        <v>0</v>
      </c>
      <c r="M19" s="50">
        <v>56</v>
      </c>
      <c r="N19" s="50">
        <v>0</v>
      </c>
      <c r="O19" s="15">
        <f t="shared" si="0"/>
        <v>86</v>
      </c>
      <c r="P19" s="15">
        <f t="shared" si="1"/>
        <v>142</v>
      </c>
      <c r="R19" s="1" t="s">
        <v>15</v>
      </c>
      <c r="S19" s="17">
        <f t="shared" ref="S19:AF19" si="11">SUM(C46:C49)</f>
        <v>187</v>
      </c>
      <c r="T19" s="17">
        <f t="shared" si="11"/>
        <v>53</v>
      </c>
      <c r="U19" s="17">
        <f t="shared" si="11"/>
        <v>17</v>
      </c>
      <c r="V19" s="17">
        <f t="shared" si="11"/>
        <v>50</v>
      </c>
      <c r="W19" s="17">
        <f t="shared" si="11"/>
        <v>3</v>
      </c>
      <c r="X19" s="17">
        <f t="shared" si="11"/>
        <v>0</v>
      </c>
      <c r="Y19" s="17">
        <f t="shared" si="11"/>
        <v>12</v>
      </c>
      <c r="Z19" s="17">
        <f t="shared" si="11"/>
        <v>8</v>
      </c>
      <c r="AA19" s="17">
        <f t="shared" si="11"/>
        <v>0</v>
      </c>
      <c r="AB19" s="17">
        <f t="shared" si="11"/>
        <v>1</v>
      </c>
      <c r="AC19" s="17">
        <f t="shared" si="11"/>
        <v>103</v>
      </c>
      <c r="AD19" s="17">
        <f t="shared" si="11"/>
        <v>0</v>
      </c>
      <c r="AE19" s="31">
        <f t="shared" si="11"/>
        <v>331</v>
      </c>
      <c r="AF19" s="31">
        <f t="shared" si="11"/>
        <v>434</v>
      </c>
    </row>
    <row r="20" spans="2:32" ht="23.1" customHeight="1" x14ac:dyDescent="0.25">
      <c r="B20" s="23" t="s">
        <v>47</v>
      </c>
      <c r="C20" s="50">
        <v>39</v>
      </c>
      <c r="D20" s="50">
        <v>9</v>
      </c>
      <c r="E20" s="50">
        <v>2</v>
      </c>
      <c r="F20" s="50">
        <v>15</v>
      </c>
      <c r="G20" s="50">
        <v>0</v>
      </c>
      <c r="H20" s="50">
        <v>1</v>
      </c>
      <c r="I20" s="50">
        <v>1</v>
      </c>
      <c r="J20" s="50">
        <v>3</v>
      </c>
      <c r="K20" s="50">
        <v>0</v>
      </c>
      <c r="L20" s="50">
        <v>0</v>
      </c>
      <c r="M20" s="50">
        <v>39</v>
      </c>
      <c r="N20" s="50">
        <v>0</v>
      </c>
      <c r="O20" s="15">
        <f t="shared" si="0"/>
        <v>70</v>
      </c>
      <c r="P20" s="15">
        <f t="shared" si="1"/>
        <v>109</v>
      </c>
      <c r="R20" s="1" t="s">
        <v>16</v>
      </c>
      <c r="S20" s="17">
        <f t="shared" ref="S20:AF20" si="12">SUM(C50:C53)</f>
        <v>212</v>
      </c>
      <c r="T20" s="17">
        <f t="shared" si="12"/>
        <v>42</v>
      </c>
      <c r="U20" s="17">
        <f t="shared" si="12"/>
        <v>21</v>
      </c>
      <c r="V20" s="17">
        <f t="shared" si="12"/>
        <v>51</v>
      </c>
      <c r="W20" s="17">
        <f t="shared" si="12"/>
        <v>1</v>
      </c>
      <c r="X20" s="17">
        <f t="shared" si="12"/>
        <v>0</v>
      </c>
      <c r="Y20" s="17">
        <f t="shared" si="12"/>
        <v>13</v>
      </c>
      <c r="Z20" s="17">
        <f t="shared" si="12"/>
        <v>7</v>
      </c>
      <c r="AA20" s="17">
        <f t="shared" si="12"/>
        <v>1</v>
      </c>
      <c r="AB20" s="17">
        <f t="shared" si="12"/>
        <v>0</v>
      </c>
      <c r="AC20" s="17">
        <f t="shared" si="12"/>
        <v>212</v>
      </c>
      <c r="AD20" s="17">
        <f t="shared" si="12"/>
        <v>0</v>
      </c>
      <c r="AE20" s="31">
        <f t="shared" si="12"/>
        <v>348</v>
      </c>
      <c r="AF20" s="31">
        <f t="shared" si="12"/>
        <v>560</v>
      </c>
    </row>
    <row r="21" spans="2:32" ht="23.1" customHeight="1" x14ac:dyDescent="0.25">
      <c r="B21" s="23" t="s">
        <v>48</v>
      </c>
      <c r="C21" s="50">
        <v>30</v>
      </c>
      <c r="D21" s="50">
        <v>14</v>
      </c>
      <c r="E21" s="50">
        <v>8</v>
      </c>
      <c r="F21" s="50">
        <v>14</v>
      </c>
      <c r="G21" s="50">
        <v>2</v>
      </c>
      <c r="H21" s="50">
        <v>0</v>
      </c>
      <c r="I21" s="50">
        <v>3</v>
      </c>
      <c r="J21" s="50">
        <v>1</v>
      </c>
      <c r="K21" s="50">
        <v>0</v>
      </c>
      <c r="L21" s="50">
        <v>0</v>
      </c>
      <c r="M21" s="50">
        <v>40</v>
      </c>
      <c r="N21" s="50">
        <v>0</v>
      </c>
      <c r="O21" s="15">
        <f t="shared" si="0"/>
        <v>72</v>
      </c>
      <c r="P21" s="15">
        <f t="shared" si="1"/>
        <v>112</v>
      </c>
      <c r="R21" s="36" t="s">
        <v>20</v>
      </c>
      <c r="S21" s="34">
        <f t="shared" ref="S21:AF21" si="13">SUM(C54:C57)</f>
        <v>196</v>
      </c>
      <c r="T21" s="17">
        <f t="shared" si="13"/>
        <v>60</v>
      </c>
      <c r="U21" s="17">
        <f t="shared" si="13"/>
        <v>19</v>
      </c>
      <c r="V21" s="17">
        <f t="shared" si="13"/>
        <v>61</v>
      </c>
      <c r="W21" s="17">
        <f t="shared" si="13"/>
        <v>3</v>
      </c>
      <c r="X21" s="17">
        <f t="shared" si="13"/>
        <v>1</v>
      </c>
      <c r="Y21" s="17">
        <f t="shared" si="13"/>
        <v>9</v>
      </c>
      <c r="Z21" s="17">
        <f t="shared" si="13"/>
        <v>8</v>
      </c>
      <c r="AA21" s="17">
        <f t="shared" si="13"/>
        <v>0</v>
      </c>
      <c r="AB21" s="17">
        <f t="shared" si="13"/>
        <v>1</v>
      </c>
      <c r="AC21" s="17">
        <f t="shared" si="13"/>
        <v>188</v>
      </c>
      <c r="AD21" s="17">
        <f t="shared" si="13"/>
        <v>0</v>
      </c>
      <c r="AE21" s="31">
        <f t="shared" si="13"/>
        <v>358</v>
      </c>
      <c r="AF21" s="31">
        <f t="shared" si="13"/>
        <v>546</v>
      </c>
    </row>
    <row r="22" spans="2:32" ht="23.1" customHeight="1" x14ac:dyDescent="0.25">
      <c r="B22" s="23" t="s">
        <v>49</v>
      </c>
      <c r="C22" s="50">
        <v>26</v>
      </c>
      <c r="D22" s="50">
        <v>3</v>
      </c>
      <c r="E22" s="50">
        <v>2</v>
      </c>
      <c r="F22" s="50">
        <v>8</v>
      </c>
      <c r="G22" s="50">
        <v>0</v>
      </c>
      <c r="H22" s="50">
        <v>1</v>
      </c>
      <c r="I22" s="50">
        <v>5</v>
      </c>
      <c r="J22" s="50">
        <v>1</v>
      </c>
      <c r="K22" s="50">
        <v>0</v>
      </c>
      <c r="L22" s="50">
        <v>0</v>
      </c>
      <c r="M22" s="50">
        <v>50</v>
      </c>
      <c r="N22" s="50">
        <v>0</v>
      </c>
      <c r="O22" s="15">
        <f t="shared" si="0"/>
        <v>46</v>
      </c>
      <c r="P22" s="15">
        <f t="shared" si="1"/>
        <v>96</v>
      </c>
      <c r="R22" s="38" t="s">
        <v>90</v>
      </c>
      <c r="S22" s="39">
        <f>MAX(S10:S12)</f>
        <v>135</v>
      </c>
      <c r="T22" s="39">
        <f t="shared" ref="T22:AF22" si="14">MAX(T10:T12)</f>
        <v>68</v>
      </c>
      <c r="U22" s="39">
        <f t="shared" si="14"/>
        <v>42</v>
      </c>
      <c r="V22" s="39">
        <f t="shared" si="14"/>
        <v>72</v>
      </c>
      <c r="W22" s="39">
        <f t="shared" si="14"/>
        <v>6</v>
      </c>
      <c r="X22" s="39">
        <f t="shared" si="14"/>
        <v>2</v>
      </c>
      <c r="Y22" s="39">
        <f t="shared" si="14"/>
        <v>10</v>
      </c>
      <c r="Z22" s="39">
        <f t="shared" si="14"/>
        <v>7</v>
      </c>
      <c r="AA22" s="39">
        <f t="shared" si="14"/>
        <v>3</v>
      </c>
      <c r="AB22" s="39">
        <f t="shared" si="14"/>
        <v>0</v>
      </c>
      <c r="AC22" s="39">
        <f t="shared" si="14"/>
        <v>178</v>
      </c>
      <c r="AD22" s="39">
        <f t="shared" si="14"/>
        <v>0</v>
      </c>
      <c r="AE22" s="40">
        <f t="shared" si="14"/>
        <v>324</v>
      </c>
      <c r="AF22" s="40">
        <f t="shared" si="14"/>
        <v>498</v>
      </c>
    </row>
    <row r="23" spans="2:32" ht="23.1" customHeight="1" x14ac:dyDescent="0.25">
      <c r="B23" s="23" t="s">
        <v>50</v>
      </c>
      <c r="C23" s="50">
        <v>26</v>
      </c>
      <c r="D23" s="50">
        <v>12</v>
      </c>
      <c r="E23" s="50">
        <v>12</v>
      </c>
      <c r="F23" s="50">
        <v>5</v>
      </c>
      <c r="G23" s="50">
        <v>0</v>
      </c>
      <c r="H23" s="50">
        <v>0</v>
      </c>
      <c r="I23" s="50">
        <v>3</v>
      </c>
      <c r="J23" s="50">
        <v>2</v>
      </c>
      <c r="K23" s="50">
        <v>0</v>
      </c>
      <c r="L23" s="50">
        <v>0</v>
      </c>
      <c r="M23" s="50">
        <v>49</v>
      </c>
      <c r="N23" s="50">
        <v>0</v>
      </c>
      <c r="O23" s="15">
        <f t="shared" si="0"/>
        <v>60</v>
      </c>
      <c r="P23" s="15">
        <f t="shared" si="1"/>
        <v>109</v>
      </c>
      <c r="R23" s="38" t="s">
        <v>91</v>
      </c>
      <c r="S23" s="39">
        <f>MAX(S13:S18)</f>
        <v>156</v>
      </c>
      <c r="T23" s="39">
        <f t="shared" ref="T23:AF23" si="15">MAX(T13:T18)</f>
        <v>73</v>
      </c>
      <c r="U23" s="39">
        <f t="shared" si="15"/>
        <v>33</v>
      </c>
      <c r="V23" s="39">
        <f t="shared" si="15"/>
        <v>49</v>
      </c>
      <c r="W23" s="39">
        <f t="shared" si="15"/>
        <v>5</v>
      </c>
      <c r="X23" s="39">
        <f t="shared" si="15"/>
        <v>2</v>
      </c>
      <c r="Y23" s="39">
        <f t="shared" si="15"/>
        <v>15</v>
      </c>
      <c r="Z23" s="39">
        <f t="shared" si="15"/>
        <v>14</v>
      </c>
      <c r="AA23" s="39">
        <f t="shared" si="15"/>
        <v>1</v>
      </c>
      <c r="AB23" s="39">
        <f t="shared" si="15"/>
        <v>0</v>
      </c>
      <c r="AC23" s="39">
        <f t="shared" si="15"/>
        <v>241</v>
      </c>
      <c r="AD23" s="39">
        <f t="shared" si="15"/>
        <v>0</v>
      </c>
      <c r="AE23" s="40">
        <f t="shared" si="15"/>
        <v>321</v>
      </c>
      <c r="AF23" s="40">
        <f t="shared" si="15"/>
        <v>538</v>
      </c>
    </row>
    <row r="24" spans="2:32" ht="23.1" customHeight="1" x14ac:dyDescent="0.25">
      <c r="B24" s="23" t="s">
        <v>51</v>
      </c>
      <c r="C24" s="50">
        <v>27</v>
      </c>
      <c r="D24" s="50">
        <v>10</v>
      </c>
      <c r="E24" s="50">
        <v>7</v>
      </c>
      <c r="F24" s="50">
        <v>12</v>
      </c>
      <c r="G24" s="50">
        <v>4</v>
      </c>
      <c r="H24" s="50">
        <v>1</v>
      </c>
      <c r="I24" s="50">
        <v>1</v>
      </c>
      <c r="J24" s="50">
        <v>9</v>
      </c>
      <c r="K24" s="50">
        <v>0</v>
      </c>
      <c r="L24" s="50">
        <v>0</v>
      </c>
      <c r="M24" s="50">
        <v>56</v>
      </c>
      <c r="N24" s="50">
        <v>0</v>
      </c>
      <c r="O24" s="15">
        <f t="shared" si="0"/>
        <v>71</v>
      </c>
      <c r="P24" s="15">
        <f t="shared" si="1"/>
        <v>127</v>
      </c>
      <c r="R24" s="38" t="s">
        <v>92</v>
      </c>
      <c r="S24" s="39">
        <f>MAX(S19:S21)</f>
        <v>212</v>
      </c>
      <c r="T24" s="39">
        <f t="shared" ref="T24:AF24" si="16">MAX(T19:T21)</f>
        <v>60</v>
      </c>
      <c r="U24" s="39">
        <f t="shared" si="16"/>
        <v>21</v>
      </c>
      <c r="V24" s="39">
        <f t="shared" si="16"/>
        <v>61</v>
      </c>
      <c r="W24" s="39">
        <f t="shared" si="16"/>
        <v>3</v>
      </c>
      <c r="X24" s="39">
        <f t="shared" si="16"/>
        <v>1</v>
      </c>
      <c r="Y24" s="39">
        <f t="shared" si="16"/>
        <v>13</v>
      </c>
      <c r="Z24" s="39">
        <f t="shared" si="16"/>
        <v>8</v>
      </c>
      <c r="AA24" s="39">
        <f t="shared" si="16"/>
        <v>1</v>
      </c>
      <c r="AB24" s="39">
        <f t="shared" si="16"/>
        <v>1</v>
      </c>
      <c r="AC24" s="39">
        <f t="shared" si="16"/>
        <v>212</v>
      </c>
      <c r="AD24" s="39">
        <f t="shared" si="16"/>
        <v>0</v>
      </c>
      <c r="AE24" s="40">
        <f t="shared" si="16"/>
        <v>358</v>
      </c>
      <c r="AF24" s="40">
        <f t="shared" si="16"/>
        <v>560</v>
      </c>
    </row>
    <row r="25" spans="2:32" ht="23.1" customHeight="1" x14ac:dyDescent="0.25">
      <c r="B25" s="23" t="s">
        <v>52</v>
      </c>
      <c r="C25" s="50">
        <v>27</v>
      </c>
      <c r="D25" s="50">
        <v>5</v>
      </c>
      <c r="E25" s="50">
        <v>2</v>
      </c>
      <c r="F25" s="50">
        <v>13</v>
      </c>
      <c r="G25" s="50">
        <v>1</v>
      </c>
      <c r="H25" s="50">
        <v>0</v>
      </c>
      <c r="I25" s="50">
        <v>6</v>
      </c>
      <c r="J25" s="50">
        <v>1</v>
      </c>
      <c r="K25" s="50">
        <v>0</v>
      </c>
      <c r="L25" s="50">
        <v>0</v>
      </c>
      <c r="M25" s="50">
        <v>58</v>
      </c>
      <c r="N25" s="50">
        <v>0</v>
      </c>
      <c r="O25" s="15">
        <f t="shared" si="0"/>
        <v>55</v>
      </c>
      <c r="P25" s="15">
        <f t="shared" si="1"/>
        <v>113</v>
      </c>
      <c r="R25" s="37" t="s">
        <v>85</v>
      </c>
      <c r="S25" s="35">
        <f t="shared" ref="S25:AF25" si="17">SUM(S10:S12)</f>
        <v>392</v>
      </c>
      <c r="T25" s="16">
        <f t="shared" si="17"/>
        <v>153</v>
      </c>
      <c r="U25" s="16">
        <f t="shared" si="17"/>
        <v>86</v>
      </c>
      <c r="V25" s="16">
        <f t="shared" si="17"/>
        <v>196</v>
      </c>
      <c r="W25" s="16">
        <f t="shared" si="17"/>
        <v>12</v>
      </c>
      <c r="X25" s="16">
        <f t="shared" si="17"/>
        <v>3</v>
      </c>
      <c r="Y25" s="16">
        <f t="shared" si="17"/>
        <v>22</v>
      </c>
      <c r="Z25" s="16">
        <f t="shared" si="17"/>
        <v>19</v>
      </c>
      <c r="AA25" s="16">
        <f t="shared" si="17"/>
        <v>3</v>
      </c>
      <c r="AB25" s="16">
        <f t="shared" si="17"/>
        <v>0</v>
      </c>
      <c r="AC25" s="16">
        <f t="shared" si="17"/>
        <v>466</v>
      </c>
      <c r="AD25" s="16">
        <f t="shared" si="17"/>
        <v>0</v>
      </c>
      <c r="AE25" s="32">
        <f t="shared" si="17"/>
        <v>886</v>
      </c>
      <c r="AF25" s="32">
        <f t="shared" si="17"/>
        <v>1352</v>
      </c>
    </row>
    <row r="26" spans="2:32" ht="23.1" customHeight="1" x14ac:dyDescent="0.25">
      <c r="B26" s="23" t="s">
        <v>53</v>
      </c>
      <c r="C26" s="50">
        <v>37</v>
      </c>
      <c r="D26" s="50">
        <v>18</v>
      </c>
      <c r="E26" s="50">
        <v>8</v>
      </c>
      <c r="F26" s="50">
        <v>10</v>
      </c>
      <c r="G26" s="50">
        <v>0</v>
      </c>
      <c r="H26" s="50">
        <v>0</v>
      </c>
      <c r="I26" s="50">
        <v>3</v>
      </c>
      <c r="J26" s="50">
        <v>4</v>
      </c>
      <c r="K26" s="50">
        <v>1</v>
      </c>
      <c r="L26" s="50">
        <v>0</v>
      </c>
      <c r="M26" s="50">
        <v>55</v>
      </c>
      <c r="N26" s="50">
        <v>0</v>
      </c>
      <c r="O26" s="15">
        <f t="shared" si="0"/>
        <v>81</v>
      </c>
      <c r="P26" s="15">
        <f t="shared" si="1"/>
        <v>136</v>
      </c>
      <c r="R26" s="28" t="s">
        <v>86</v>
      </c>
      <c r="S26" s="16">
        <f t="shared" ref="S26:AF26" si="18">SUM(S13:S18)</f>
        <v>818</v>
      </c>
      <c r="T26" s="16">
        <f t="shared" si="18"/>
        <v>293</v>
      </c>
      <c r="U26" s="16">
        <f t="shared" si="18"/>
        <v>137</v>
      </c>
      <c r="V26" s="16">
        <f t="shared" si="18"/>
        <v>252</v>
      </c>
      <c r="W26" s="16">
        <f t="shared" si="18"/>
        <v>16</v>
      </c>
      <c r="X26" s="16">
        <f t="shared" si="18"/>
        <v>2</v>
      </c>
      <c r="Y26" s="16">
        <f t="shared" si="18"/>
        <v>69</v>
      </c>
      <c r="Z26" s="16">
        <f t="shared" si="18"/>
        <v>51</v>
      </c>
      <c r="AA26" s="16">
        <f t="shared" si="18"/>
        <v>3</v>
      </c>
      <c r="AB26" s="16">
        <f t="shared" si="18"/>
        <v>0</v>
      </c>
      <c r="AC26" s="16">
        <f t="shared" si="18"/>
        <v>1044</v>
      </c>
      <c r="AD26" s="16">
        <f t="shared" si="18"/>
        <v>0</v>
      </c>
      <c r="AE26" s="32">
        <f t="shared" si="18"/>
        <v>1641</v>
      </c>
      <c r="AF26" s="32">
        <f t="shared" si="18"/>
        <v>2685</v>
      </c>
    </row>
    <row r="27" spans="2:32" ht="23.1" customHeight="1" x14ac:dyDescent="0.25">
      <c r="B27" s="23" t="s">
        <v>54</v>
      </c>
      <c r="C27" s="50">
        <v>29</v>
      </c>
      <c r="D27" s="50">
        <v>12</v>
      </c>
      <c r="E27" s="50">
        <v>5</v>
      </c>
      <c r="F27" s="50">
        <v>14</v>
      </c>
      <c r="G27" s="50">
        <v>2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80</v>
      </c>
      <c r="N27" s="50">
        <v>0</v>
      </c>
      <c r="O27" s="15">
        <f t="shared" si="0"/>
        <v>64</v>
      </c>
      <c r="P27" s="15">
        <f t="shared" si="1"/>
        <v>144</v>
      </c>
      <c r="R27" s="29" t="s">
        <v>87</v>
      </c>
      <c r="S27" s="16">
        <f t="shared" ref="S27:AF27" si="19">SUM(S19:S21)</f>
        <v>595</v>
      </c>
      <c r="T27" s="16">
        <f t="shared" si="19"/>
        <v>155</v>
      </c>
      <c r="U27" s="16">
        <f t="shared" si="19"/>
        <v>57</v>
      </c>
      <c r="V27" s="16">
        <f t="shared" si="19"/>
        <v>162</v>
      </c>
      <c r="W27" s="16">
        <f t="shared" si="19"/>
        <v>7</v>
      </c>
      <c r="X27" s="16">
        <f t="shared" si="19"/>
        <v>1</v>
      </c>
      <c r="Y27" s="16">
        <f t="shared" si="19"/>
        <v>34</v>
      </c>
      <c r="Z27" s="16">
        <f t="shared" si="19"/>
        <v>23</v>
      </c>
      <c r="AA27" s="16">
        <f t="shared" si="19"/>
        <v>1</v>
      </c>
      <c r="AB27" s="16">
        <f t="shared" si="19"/>
        <v>2</v>
      </c>
      <c r="AC27" s="16">
        <f t="shared" si="19"/>
        <v>503</v>
      </c>
      <c r="AD27" s="16">
        <f t="shared" si="19"/>
        <v>0</v>
      </c>
      <c r="AE27" s="32">
        <f t="shared" si="19"/>
        <v>1037</v>
      </c>
      <c r="AF27" s="32">
        <f t="shared" si="19"/>
        <v>1540</v>
      </c>
    </row>
    <row r="28" spans="2:32" ht="23.1" customHeight="1" x14ac:dyDescent="0.25">
      <c r="B28" s="23" t="s">
        <v>55</v>
      </c>
      <c r="C28" s="50">
        <v>12</v>
      </c>
      <c r="D28" s="50">
        <v>15</v>
      </c>
      <c r="E28" s="50">
        <v>4</v>
      </c>
      <c r="F28" s="50">
        <v>14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61</v>
      </c>
      <c r="N28" s="50">
        <v>0</v>
      </c>
      <c r="O28" s="15">
        <f t="shared" si="0"/>
        <v>47</v>
      </c>
      <c r="P28" s="15">
        <f t="shared" si="1"/>
        <v>108</v>
      </c>
      <c r="R28" s="5" t="s">
        <v>17</v>
      </c>
      <c r="S28" s="16">
        <f t="shared" ref="S28:AF28" si="20">SUM(S10:S21)</f>
        <v>1805</v>
      </c>
      <c r="T28" s="16">
        <f t="shared" si="20"/>
        <v>601</v>
      </c>
      <c r="U28" s="16">
        <f t="shared" si="20"/>
        <v>280</v>
      </c>
      <c r="V28" s="16">
        <f t="shared" si="20"/>
        <v>610</v>
      </c>
      <c r="W28" s="16">
        <f t="shared" si="20"/>
        <v>35</v>
      </c>
      <c r="X28" s="16">
        <f t="shared" si="20"/>
        <v>6</v>
      </c>
      <c r="Y28" s="16">
        <f t="shared" si="20"/>
        <v>125</v>
      </c>
      <c r="Z28" s="16">
        <f t="shared" si="20"/>
        <v>93</v>
      </c>
      <c r="AA28" s="16">
        <f t="shared" si="20"/>
        <v>7</v>
      </c>
      <c r="AB28" s="16">
        <f t="shared" si="20"/>
        <v>2</v>
      </c>
      <c r="AC28" s="16">
        <f t="shared" si="20"/>
        <v>2013</v>
      </c>
      <c r="AD28" s="16">
        <f t="shared" si="20"/>
        <v>0</v>
      </c>
      <c r="AE28" s="32">
        <f t="shared" si="20"/>
        <v>3564</v>
      </c>
      <c r="AF28" s="32">
        <f t="shared" si="20"/>
        <v>5577</v>
      </c>
    </row>
    <row r="29" spans="2:32" ht="23.1" customHeight="1" x14ac:dyDescent="0.25">
      <c r="B29" s="23" t="s">
        <v>56</v>
      </c>
      <c r="C29" s="50">
        <v>37</v>
      </c>
      <c r="D29" s="50">
        <v>14</v>
      </c>
      <c r="E29" s="50">
        <v>3</v>
      </c>
      <c r="F29" s="50">
        <v>11</v>
      </c>
      <c r="G29" s="50">
        <v>1</v>
      </c>
      <c r="H29" s="50">
        <v>0</v>
      </c>
      <c r="I29" s="50">
        <v>5</v>
      </c>
      <c r="J29" s="50">
        <v>2</v>
      </c>
      <c r="K29" s="50">
        <v>0</v>
      </c>
      <c r="L29" s="50">
        <v>0</v>
      </c>
      <c r="M29" s="50">
        <v>45</v>
      </c>
      <c r="N29" s="50">
        <v>0</v>
      </c>
      <c r="O29" s="15">
        <f t="shared" si="0"/>
        <v>73</v>
      </c>
      <c r="P29" s="15">
        <f t="shared" si="1"/>
        <v>118</v>
      </c>
      <c r="R29"/>
      <c r="S29" s="20"/>
      <c r="T29" s="19"/>
    </row>
    <row r="30" spans="2:32" ht="23.1" customHeight="1" x14ac:dyDescent="0.25">
      <c r="B30" s="23" t="s">
        <v>57</v>
      </c>
      <c r="C30" s="50">
        <v>25</v>
      </c>
      <c r="D30" s="50">
        <v>24</v>
      </c>
      <c r="E30" s="50">
        <v>7</v>
      </c>
      <c r="F30" s="50">
        <v>18</v>
      </c>
      <c r="G30" s="50">
        <v>1</v>
      </c>
      <c r="H30" s="50">
        <v>0</v>
      </c>
      <c r="I30" s="50">
        <v>1</v>
      </c>
      <c r="J30" s="50">
        <v>8</v>
      </c>
      <c r="K30" s="50">
        <v>0</v>
      </c>
      <c r="L30" s="50">
        <v>0</v>
      </c>
      <c r="M30" s="50">
        <v>51</v>
      </c>
      <c r="N30" s="50">
        <v>0</v>
      </c>
      <c r="O30" s="15">
        <f t="shared" si="0"/>
        <v>84</v>
      </c>
      <c r="P30" s="15">
        <f t="shared" si="1"/>
        <v>135</v>
      </c>
    </row>
    <row r="31" spans="2:32" ht="23.1" customHeight="1" x14ac:dyDescent="0.25">
      <c r="B31" s="24" t="s">
        <v>58</v>
      </c>
      <c r="C31" s="50">
        <v>43</v>
      </c>
      <c r="D31" s="50">
        <v>11</v>
      </c>
      <c r="E31" s="50">
        <v>4</v>
      </c>
      <c r="F31" s="50">
        <v>10</v>
      </c>
      <c r="G31" s="50">
        <v>0</v>
      </c>
      <c r="H31" s="50">
        <v>0</v>
      </c>
      <c r="I31" s="50">
        <v>4</v>
      </c>
      <c r="J31" s="50">
        <v>2</v>
      </c>
      <c r="K31" s="50">
        <v>0</v>
      </c>
      <c r="L31" s="50">
        <v>0</v>
      </c>
      <c r="M31" s="50">
        <v>61</v>
      </c>
      <c r="N31" s="50">
        <v>0</v>
      </c>
      <c r="O31" s="15">
        <f t="shared" si="0"/>
        <v>74</v>
      </c>
      <c r="P31" s="15">
        <f t="shared" si="1"/>
        <v>135</v>
      </c>
    </row>
    <row r="32" spans="2:32" ht="23.1" customHeight="1" x14ac:dyDescent="0.25">
      <c r="B32" s="24" t="s">
        <v>59</v>
      </c>
      <c r="C32" s="50">
        <v>45</v>
      </c>
      <c r="D32" s="50">
        <v>17</v>
      </c>
      <c r="E32" s="50">
        <v>3</v>
      </c>
      <c r="F32" s="50">
        <v>6</v>
      </c>
      <c r="G32" s="50">
        <v>1</v>
      </c>
      <c r="H32" s="50">
        <v>0</v>
      </c>
      <c r="I32" s="50">
        <v>4</v>
      </c>
      <c r="J32" s="50">
        <v>1</v>
      </c>
      <c r="K32" s="50">
        <v>0</v>
      </c>
      <c r="L32" s="50">
        <v>0</v>
      </c>
      <c r="M32" s="50">
        <v>55</v>
      </c>
      <c r="N32" s="50">
        <v>0</v>
      </c>
      <c r="O32" s="15">
        <f t="shared" si="0"/>
        <v>77</v>
      </c>
      <c r="P32" s="15">
        <f t="shared" si="1"/>
        <v>132</v>
      </c>
    </row>
    <row r="33" spans="2:20" ht="23.1" customHeight="1" x14ac:dyDescent="0.25">
      <c r="B33" s="23" t="s">
        <v>60</v>
      </c>
      <c r="C33" s="50">
        <v>41</v>
      </c>
      <c r="D33" s="50">
        <v>21</v>
      </c>
      <c r="E33" s="50">
        <v>5</v>
      </c>
      <c r="F33" s="50">
        <v>14</v>
      </c>
      <c r="G33" s="50">
        <v>0</v>
      </c>
      <c r="H33" s="50">
        <v>0</v>
      </c>
      <c r="I33" s="50">
        <v>2</v>
      </c>
      <c r="J33" s="50">
        <v>3</v>
      </c>
      <c r="K33" s="50">
        <v>0</v>
      </c>
      <c r="L33" s="50">
        <v>0</v>
      </c>
      <c r="M33" s="50">
        <v>50</v>
      </c>
      <c r="N33" s="50">
        <v>0</v>
      </c>
      <c r="O33" s="15">
        <f t="shared" si="0"/>
        <v>86</v>
      </c>
      <c r="P33" s="15">
        <f t="shared" si="1"/>
        <v>136</v>
      </c>
    </row>
    <row r="34" spans="2:20" ht="23.1" customHeight="1" x14ac:dyDescent="0.25">
      <c r="B34" s="24" t="s">
        <v>61</v>
      </c>
      <c r="C34" s="50">
        <v>50</v>
      </c>
      <c r="D34" s="50">
        <v>12</v>
      </c>
      <c r="E34" s="50">
        <v>12</v>
      </c>
      <c r="F34" s="50">
        <v>6</v>
      </c>
      <c r="G34" s="50">
        <v>2</v>
      </c>
      <c r="H34" s="50">
        <v>0</v>
      </c>
      <c r="I34" s="50">
        <v>3</v>
      </c>
      <c r="J34" s="50">
        <v>5</v>
      </c>
      <c r="K34" s="50">
        <v>0</v>
      </c>
      <c r="L34" s="50">
        <v>0</v>
      </c>
      <c r="M34" s="50">
        <v>47</v>
      </c>
      <c r="N34" s="50">
        <v>0</v>
      </c>
      <c r="O34" s="15">
        <f t="shared" si="0"/>
        <v>90</v>
      </c>
      <c r="P34" s="15">
        <f t="shared" si="1"/>
        <v>137</v>
      </c>
    </row>
    <row r="35" spans="2:20" ht="23.1" customHeight="1" x14ac:dyDescent="0.25">
      <c r="B35" s="24" t="s">
        <v>62</v>
      </c>
      <c r="C35" s="50">
        <v>41</v>
      </c>
      <c r="D35" s="50">
        <v>10</v>
      </c>
      <c r="E35" s="50">
        <v>7</v>
      </c>
      <c r="F35" s="50">
        <v>9</v>
      </c>
      <c r="G35" s="50">
        <v>0</v>
      </c>
      <c r="H35" s="50">
        <v>0</v>
      </c>
      <c r="I35" s="50">
        <v>5</v>
      </c>
      <c r="J35" s="50">
        <v>1</v>
      </c>
      <c r="K35" s="50">
        <v>0</v>
      </c>
      <c r="L35" s="50">
        <v>0</v>
      </c>
      <c r="M35" s="50">
        <v>50</v>
      </c>
      <c r="N35" s="50">
        <v>0</v>
      </c>
      <c r="O35" s="15">
        <f t="shared" si="0"/>
        <v>73</v>
      </c>
      <c r="P35" s="15">
        <f t="shared" si="1"/>
        <v>123</v>
      </c>
    </row>
    <row r="36" spans="2:20" ht="23.1" customHeight="1" x14ac:dyDescent="0.25">
      <c r="B36" s="24" t="s">
        <v>63</v>
      </c>
      <c r="C36" s="50">
        <v>33</v>
      </c>
      <c r="D36" s="50">
        <v>14</v>
      </c>
      <c r="E36" s="50">
        <v>10</v>
      </c>
      <c r="F36" s="50">
        <v>13</v>
      </c>
      <c r="G36" s="50">
        <v>1</v>
      </c>
      <c r="H36" s="50">
        <v>0</v>
      </c>
      <c r="I36" s="50">
        <v>2</v>
      </c>
      <c r="J36" s="50">
        <v>0</v>
      </c>
      <c r="K36" s="50">
        <v>1</v>
      </c>
      <c r="L36" s="50">
        <v>0</v>
      </c>
      <c r="M36" s="50">
        <v>35</v>
      </c>
      <c r="N36" s="50">
        <v>0</v>
      </c>
      <c r="O36" s="15">
        <f t="shared" si="0"/>
        <v>74</v>
      </c>
      <c r="P36" s="15">
        <f t="shared" si="1"/>
        <v>109</v>
      </c>
    </row>
    <row r="37" spans="2:20" ht="23.1" customHeight="1" x14ac:dyDescent="0.25">
      <c r="B37" s="23" t="s">
        <v>64</v>
      </c>
      <c r="C37" s="50">
        <v>32</v>
      </c>
      <c r="D37" s="50">
        <v>15</v>
      </c>
      <c r="E37" s="50">
        <v>4</v>
      </c>
      <c r="F37" s="50">
        <v>9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30</v>
      </c>
      <c r="N37" s="50">
        <v>0</v>
      </c>
      <c r="O37" s="15">
        <f t="shared" si="0"/>
        <v>63</v>
      </c>
      <c r="P37" s="15">
        <f t="shared" si="1"/>
        <v>93</v>
      </c>
    </row>
    <row r="38" spans="2:20" ht="23.1" customHeight="1" x14ac:dyDescent="0.25">
      <c r="B38" s="24" t="s">
        <v>65</v>
      </c>
      <c r="C38" s="50">
        <v>34</v>
      </c>
      <c r="D38" s="50">
        <v>7</v>
      </c>
      <c r="E38" s="50">
        <v>5</v>
      </c>
      <c r="F38" s="50">
        <v>13</v>
      </c>
      <c r="G38" s="50">
        <v>1</v>
      </c>
      <c r="H38" s="50">
        <v>0</v>
      </c>
      <c r="I38" s="50">
        <v>4</v>
      </c>
      <c r="J38" s="50">
        <v>1</v>
      </c>
      <c r="K38" s="50">
        <v>0</v>
      </c>
      <c r="L38" s="50">
        <v>0</v>
      </c>
      <c r="M38" s="50">
        <v>41</v>
      </c>
      <c r="N38" s="50">
        <v>0</v>
      </c>
      <c r="O38" s="15">
        <f t="shared" si="0"/>
        <v>65</v>
      </c>
      <c r="P38" s="15">
        <f t="shared" si="1"/>
        <v>106</v>
      </c>
    </row>
    <row r="39" spans="2:20" ht="23.1" customHeight="1" x14ac:dyDescent="0.25">
      <c r="B39" s="24" t="s">
        <v>66</v>
      </c>
      <c r="C39" s="50">
        <v>43</v>
      </c>
      <c r="D39" s="50">
        <v>12</v>
      </c>
      <c r="E39" s="50">
        <v>8</v>
      </c>
      <c r="F39" s="50">
        <v>11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39</v>
      </c>
      <c r="N39" s="50">
        <v>0</v>
      </c>
      <c r="O39" s="15">
        <f t="shared" si="0"/>
        <v>76</v>
      </c>
      <c r="P39" s="15">
        <f t="shared" si="1"/>
        <v>115</v>
      </c>
    </row>
    <row r="40" spans="2:20" ht="23.1" customHeight="1" x14ac:dyDescent="0.25">
      <c r="B40" s="24" t="s">
        <v>67</v>
      </c>
      <c r="C40" s="50">
        <v>30</v>
      </c>
      <c r="D40" s="50">
        <v>9</v>
      </c>
      <c r="E40" s="50">
        <v>3</v>
      </c>
      <c r="F40" s="50">
        <v>7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26</v>
      </c>
      <c r="N40" s="50">
        <v>0</v>
      </c>
      <c r="O40" s="15">
        <f t="shared" si="0"/>
        <v>52</v>
      </c>
      <c r="P40" s="15">
        <f t="shared" si="1"/>
        <v>78</v>
      </c>
    </row>
    <row r="41" spans="2:20" ht="23.1" customHeight="1" x14ac:dyDescent="0.25">
      <c r="B41" s="23" t="s">
        <v>68</v>
      </c>
      <c r="C41" s="50">
        <v>30</v>
      </c>
      <c r="D41" s="50">
        <v>4</v>
      </c>
      <c r="E41" s="50">
        <v>6</v>
      </c>
      <c r="F41" s="50">
        <v>11</v>
      </c>
      <c r="G41" s="50">
        <v>0</v>
      </c>
      <c r="H41" s="50">
        <v>0</v>
      </c>
      <c r="I41" s="50">
        <v>3</v>
      </c>
      <c r="J41" s="50">
        <v>1</v>
      </c>
      <c r="K41" s="50">
        <v>0</v>
      </c>
      <c r="L41" s="50">
        <v>0</v>
      </c>
      <c r="M41" s="50">
        <v>27</v>
      </c>
      <c r="N41" s="50">
        <v>0</v>
      </c>
      <c r="O41" s="15">
        <f t="shared" si="0"/>
        <v>55</v>
      </c>
      <c r="P41" s="15">
        <f t="shared" si="1"/>
        <v>82</v>
      </c>
    </row>
    <row r="42" spans="2:20" ht="23.1" customHeight="1" x14ac:dyDescent="0.25">
      <c r="B42" s="24" t="s">
        <v>69</v>
      </c>
      <c r="C42" s="50">
        <v>40</v>
      </c>
      <c r="D42" s="50">
        <v>12</v>
      </c>
      <c r="E42" s="50">
        <v>6</v>
      </c>
      <c r="F42" s="50">
        <v>5</v>
      </c>
      <c r="G42" s="50">
        <v>1</v>
      </c>
      <c r="H42" s="50">
        <v>0</v>
      </c>
      <c r="I42" s="50">
        <v>1</v>
      </c>
      <c r="J42" s="50">
        <v>2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67</v>
      </c>
      <c r="P42" s="15">
        <f t="shared" si="1"/>
        <v>81</v>
      </c>
    </row>
    <row r="43" spans="2:20" ht="23.1" customHeight="1" x14ac:dyDescent="0.25">
      <c r="B43" s="23" t="s">
        <v>70</v>
      </c>
      <c r="C43" s="50">
        <v>42</v>
      </c>
      <c r="D43" s="50">
        <v>21</v>
      </c>
      <c r="E43" s="50">
        <v>3</v>
      </c>
      <c r="F43" s="50">
        <v>13</v>
      </c>
      <c r="G43" s="50">
        <v>0</v>
      </c>
      <c r="H43" s="50">
        <v>0</v>
      </c>
      <c r="I43" s="50">
        <v>3</v>
      </c>
      <c r="J43" s="50">
        <v>2</v>
      </c>
      <c r="K43" s="50">
        <v>0</v>
      </c>
      <c r="L43" s="50">
        <v>0</v>
      </c>
      <c r="M43" s="50">
        <v>21</v>
      </c>
      <c r="N43" s="50">
        <v>0</v>
      </c>
      <c r="O43" s="15">
        <f t="shared" si="0"/>
        <v>84</v>
      </c>
      <c r="P43" s="15">
        <f t="shared" si="1"/>
        <v>105</v>
      </c>
    </row>
    <row r="44" spans="2:20" ht="23.1" customHeight="1" x14ac:dyDescent="0.25">
      <c r="B44" s="25" t="s">
        <v>71</v>
      </c>
      <c r="C44" s="50">
        <v>36</v>
      </c>
      <c r="D44" s="50">
        <v>5</v>
      </c>
      <c r="E44" s="50">
        <v>3</v>
      </c>
      <c r="F44" s="50">
        <v>7</v>
      </c>
      <c r="G44" s="50">
        <v>0</v>
      </c>
      <c r="H44" s="50">
        <v>0</v>
      </c>
      <c r="I44" s="50">
        <v>2</v>
      </c>
      <c r="J44" s="50">
        <v>3</v>
      </c>
      <c r="K44" s="50">
        <v>0</v>
      </c>
      <c r="L44" s="50">
        <v>0</v>
      </c>
      <c r="M44" s="50">
        <v>24</v>
      </c>
      <c r="N44" s="50">
        <v>0</v>
      </c>
      <c r="O44" s="15">
        <f t="shared" si="0"/>
        <v>56</v>
      </c>
      <c r="P44" s="15">
        <f t="shared" si="1"/>
        <v>80</v>
      </c>
    </row>
    <row r="45" spans="2:20" ht="23.1" customHeight="1" x14ac:dyDescent="0.25">
      <c r="B45" s="23" t="s">
        <v>72</v>
      </c>
      <c r="C45" s="50">
        <v>32</v>
      </c>
      <c r="D45" s="50">
        <v>10</v>
      </c>
      <c r="E45" s="50">
        <v>8</v>
      </c>
      <c r="F45" s="50">
        <v>13</v>
      </c>
      <c r="G45" s="50">
        <v>1</v>
      </c>
      <c r="H45" s="50">
        <v>0</v>
      </c>
      <c r="I45" s="50">
        <v>2</v>
      </c>
      <c r="J45" s="50">
        <v>1</v>
      </c>
      <c r="K45" s="50">
        <v>1</v>
      </c>
      <c r="L45" s="50">
        <v>0</v>
      </c>
      <c r="M45" s="50">
        <v>19</v>
      </c>
      <c r="N45" s="50">
        <v>0</v>
      </c>
      <c r="O45" s="15">
        <f t="shared" si="0"/>
        <v>68</v>
      </c>
      <c r="P45" s="15">
        <f t="shared" si="1"/>
        <v>87</v>
      </c>
    </row>
    <row r="46" spans="2:20" ht="23.1" customHeight="1" x14ac:dyDescent="0.25">
      <c r="B46" s="24" t="s">
        <v>73</v>
      </c>
      <c r="C46" s="50">
        <v>52</v>
      </c>
      <c r="D46" s="50">
        <v>13</v>
      </c>
      <c r="E46" s="50">
        <v>1</v>
      </c>
      <c r="F46" s="50">
        <v>15</v>
      </c>
      <c r="G46" s="50">
        <v>1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20</v>
      </c>
      <c r="N46" s="50">
        <v>0</v>
      </c>
      <c r="O46" s="15">
        <f t="shared" si="0"/>
        <v>83</v>
      </c>
      <c r="P46" s="15">
        <f t="shared" si="1"/>
        <v>103</v>
      </c>
      <c r="R46" s="8"/>
      <c r="T46"/>
    </row>
    <row r="47" spans="2:20" ht="23.1" customHeight="1" x14ac:dyDescent="0.25">
      <c r="B47" s="24" t="s">
        <v>74</v>
      </c>
      <c r="C47" s="50">
        <v>53</v>
      </c>
      <c r="D47" s="50">
        <v>11</v>
      </c>
      <c r="E47" s="50">
        <v>3</v>
      </c>
      <c r="F47" s="50">
        <v>13</v>
      </c>
      <c r="G47" s="50">
        <v>2</v>
      </c>
      <c r="H47" s="50">
        <v>0</v>
      </c>
      <c r="I47" s="50">
        <v>4</v>
      </c>
      <c r="J47" s="50">
        <v>1</v>
      </c>
      <c r="K47" s="50">
        <v>0</v>
      </c>
      <c r="L47" s="50">
        <v>0</v>
      </c>
      <c r="M47" s="50">
        <v>23</v>
      </c>
      <c r="N47" s="50">
        <v>0</v>
      </c>
      <c r="O47" s="15">
        <f t="shared" si="0"/>
        <v>87</v>
      </c>
      <c r="P47" s="15">
        <f t="shared" si="1"/>
        <v>110</v>
      </c>
      <c r="R47" s="8"/>
      <c r="T47"/>
    </row>
    <row r="48" spans="2:20" ht="23.1" customHeight="1" x14ac:dyDescent="0.25">
      <c r="B48" s="24" t="s">
        <v>75</v>
      </c>
      <c r="C48" s="50">
        <v>35</v>
      </c>
      <c r="D48" s="50">
        <v>15</v>
      </c>
      <c r="E48" s="50">
        <v>8</v>
      </c>
      <c r="F48" s="50">
        <v>9</v>
      </c>
      <c r="G48" s="50">
        <v>0</v>
      </c>
      <c r="H48" s="50">
        <v>0</v>
      </c>
      <c r="I48" s="50">
        <v>4</v>
      </c>
      <c r="J48" s="50">
        <v>4</v>
      </c>
      <c r="K48" s="50">
        <v>0</v>
      </c>
      <c r="L48" s="50">
        <v>1</v>
      </c>
      <c r="M48" s="50">
        <v>18</v>
      </c>
      <c r="N48" s="50">
        <v>0</v>
      </c>
      <c r="O48" s="15">
        <f t="shared" si="0"/>
        <v>76</v>
      </c>
      <c r="P48" s="15">
        <f t="shared" si="1"/>
        <v>94</v>
      </c>
      <c r="R48" s="8"/>
      <c r="T48"/>
    </row>
    <row r="49" spans="2:20" ht="23.1" customHeight="1" x14ac:dyDescent="0.25">
      <c r="B49" s="23" t="s">
        <v>76</v>
      </c>
      <c r="C49" s="50">
        <v>47</v>
      </c>
      <c r="D49" s="50">
        <v>14</v>
      </c>
      <c r="E49" s="50">
        <v>5</v>
      </c>
      <c r="F49" s="50">
        <v>13</v>
      </c>
      <c r="G49" s="50">
        <v>0</v>
      </c>
      <c r="H49" s="50">
        <v>0</v>
      </c>
      <c r="I49" s="50">
        <v>4</v>
      </c>
      <c r="J49" s="50">
        <v>2</v>
      </c>
      <c r="K49" s="50">
        <v>0</v>
      </c>
      <c r="L49" s="50">
        <v>0</v>
      </c>
      <c r="M49" s="50">
        <v>42</v>
      </c>
      <c r="N49" s="50">
        <v>0</v>
      </c>
      <c r="O49" s="15">
        <f t="shared" si="0"/>
        <v>85</v>
      </c>
      <c r="P49" s="15">
        <f t="shared" si="1"/>
        <v>127</v>
      </c>
      <c r="R49" s="8"/>
      <c r="T49"/>
    </row>
    <row r="50" spans="2:20" ht="23.1" customHeight="1" x14ac:dyDescent="0.25">
      <c r="B50" s="24" t="s">
        <v>77</v>
      </c>
      <c r="C50" s="50">
        <v>50</v>
      </c>
      <c r="D50" s="50">
        <v>9</v>
      </c>
      <c r="E50" s="50">
        <v>10</v>
      </c>
      <c r="F50" s="50">
        <v>13</v>
      </c>
      <c r="G50" s="50">
        <v>0</v>
      </c>
      <c r="H50" s="50">
        <v>0</v>
      </c>
      <c r="I50" s="50">
        <v>2</v>
      </c>
      <c r="J50" s="50">
        <v>2</v>
      </c>
      <c r="K50" s="50">
        <v>0</v>
      </c>
      <c r="L50" s="50">
        <v>0</v>
      </c>
      <c r="M50" s="50">
        <v>56</v>
      </c>
      <c r="N50" s="50">
        <v>0</v>
      </c>
      <c r="O50" s="15">
        <f t="shared" si="0"/>
        <v>86</v>
      </c>
      <c r="P50" s="15">
        <f t="shared" si="1"/>
        <v>142</v>
      </c>
      <c r="R50" s="8"/>
      <c r="T50"/>
    </row>
    <row r="51" spans="2:20" ht="23.1" customHeight="1" x14ac:dyDescent="0.25">
      <c r="B51" s="24" t="s">
        <v>78</v>
      </c>
      <c r="C51" s="50">
        <v>55</v>
      </c>
      <c r="D51" s="50">
        <v>15</v>
      </c>
      <c r="E51" s="50">
        <v>5</v>
      </c>
      <c r="F51" s="50">
        <v>11</v>
      </c>
      <c r="G51" s="50">
        <v>1</v>
      </c>
      <c r="H51" s="50">
        <v>0</v>
      </c>
      <c r="I51" s="50">
        <v>5</v>
      </c>
      <c r="J51" s="50">
        <v>0</v>
      </c>
      <c r="K51" s="50">
        <v>0</v>
      </c>
      <c r="L51" s="50">
        <v>0</v>
      </c>
      <c r="M51" s="50">
        <v>51</v>
      </c>
      <c r="N51" s="50">
        <v>0</v>
      </c>
      <c r="O51" s="15">
        <f t="shared" si="0"/>
        <v>92</v>
      </c>
      <c r="P51" s="15">
        <f t="shared" si="1"/>
        <v>143</v>
      </c>
      <c r="R51" s="8"/>
      <c r="T51"/>
    </row>
    <row r="52" spans="2:20" ht="23.1" customHeight="1" x14ac:dyDescent="0.25">
      <c r="B52" s="24" t="s">
        <v>79</v>
      </c>
      <c r="C52" s="50">
        <v>53</v>
      </c>
      <c r="D52" s="50">
        <v>6</v>
      </c>
      <c r="E52" s="50">
        <v>1</v>
      </c>
      <c r="F52" s="50">
        <v>9</v>
      </c>
      <c r="G52" s="50">
        <v>0</v>
      </c>
      <c r="H52" s="50">
        <v>0</v>
      </c>
      <c r="I52" s="50">
        <v>3</v>
      </c>
      <c r="J52" s="50">
        <v>1</v>
      </c>
      <c r="K52" s="50">
        <v>0</v>
      </c>
      <c r="L52" s="50">
        <v>0</v>
      </c>
      <c r="M52" s="50">
        <v>45</v>
      </c>
      <c r="N52" s="50">
        <v>0</v>
      </c>
      <c r="O52" s="15">
        <f t="shared" si="0"/>
        <v>73</v>
      </c>
      <c r="P52" s="15">
        <f t="shared" si="1"/>
        <v>118</v>
      </c>
      <c r="R52" s="8"/>
      <c r="T52"/>
    </row>
    <row r="53" spans="2:20" ht="23.1" customHeight="1" x14ac:dyDescent="0.25">
      <c r="B53" s="23" t="s">
        <v>80</v>
      </c>
      <c r="C53" s="50">
        <v>54</v>
      </c>
      <c r="D53" s="50">
        <v>12</v>
      </c>
      <c r="E53" s="50">
        <v>5</v>
      </c>
      <c r="F53" s="50">
        <v>18</v>
      </c>
      <c r="G53" s="50">
        <v>0</v>
      </c>
      <c r="H53" s="50">
        <v>0</v>
      </c>
      <c r="I53" s="50">
        <v>3</v>
      </c>
      <c r="J53" s="50">
        <v>4</v>
      </c>
      <c r="K53" s="50">
        <v>1</v>
      </c>
      <c r="L53" s="50">
        <v>0</v>
      </c>
      <c r="M53" s="50">
        <v>60</v>
      </c>
      <c r="N53" s="50">
        <v>0</v>
      </c>
      <c r="O53" s="15">
        <f t="shared" si="0"/>
        <v>97</v>
      </c>
      <c r="P53" s="15">
        <f t="shared" si="1"/>
        <v>157</v>
      </c>
      <c r="R53" s="8"/>
      <c r="T53"/>
    </row>
    <row r="54" spans="2:20" ht="23.1" customHeight="1" x14ac:dyDescent="0.25">
      <c r="B54" s="23" t="s">
        <v>81</v>
      </c>
      <c r="C54" s="50">
        <v>41</v>
      </c>
      <c r="D54" s="50">
        <v>20</v>
      </c>
      <c r="E54" s="50">
        <v>6</v>
      </c>
      <c r="F54" s="50">
        <v>20</v>
      </c>
      <c r="G54" s="50">
        <v>1</v>
      </c>
      <c r="H54" s="50">
        <v>0</v>
      </c>
      <c r="I54" s="50">
        <v>4</v>
      </c>
      <c r="J54" s="50">
        <v>3</v>
      </c>
      <c r="K54" s="50">
        <v>0</v>
      </c>
      <c r="L54" s="50">
        <v>0</v>
      </c>
      <c r="M54" s="50">
        <v>41</v>
      </c>
      <c r="N54" s="50">
        <v>0</v>
      </c>
      <c r="O54" s="15">
        <f t="shared" si="0"/>
        <v>95</v>
      </c>
      <c r="P54" s="15">
        <f t="shared" si="1"/>
        <v>136</v>
      </c>
      <c r="R54" s="8"/>
      <c r="T54"/>
    </row>
    <row r="55" spans="2:20" ht="23.1" customHeight="1" x14ac:dyDescent="0.25">
      <c r="B55" s="23" t="s">
        <v>82</v>
      </c>
      <c r="C55" s="50">
        <v>56</v>
      </c>
      <c r="D55" s="50">
        <v>12</v>
      </c>
      <c r="E55" s="50">
        <v>3</v>
      </c>
      <c r="F55" s="50">
        <v>12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1</v>
      </c>
      <c r="M55" s="50">
        <v>50</v>
      </c>
      <c r="N55" s="50">
        <v>0</v>
      </c>
      <c r="O55" s="15">
        <f t="shared" si="0"/>
        <v>86</v>
      </c>
      <c r="P55" s="15">
        <f t="shared" si="1"/>
        <v>136</v>
      </c>
      <c r="R55" s="8"/>
      <c r="T55"/>
    </row>
    <row r="56" spans="2:20" ht="23.1" customHeight="1" x14ac:dyDescent="0.25">
      <c r="B56" s="23" t="s">
        <v>83</v>
      </c>
      <c r="C56" s="50">
        <v>58</v>
      </c>
      <c r="D56" s="50">
        <v>14</v>
      </c>
      <c r="E56" s="50">
        <v>3</v>
      </c>
      <c r="F56" s="50">
        <v>17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56</v>
      </c>
      <c r="N56" s="50">
        <v>0</v>
      </c>
      <c r="O56" s="15">
        <f t="shared" si="0"/>
        <v>95</v>
      </c>
      <c r="P56" s="15">
        <f t="shared" si="1"/>
        <v>151</v>
      </c>
      <c r="R56" s="8"/>
      <c r="T56"/>
    </row>
    <row r="57" spans="2:20" ht="23.1" customHeight="1" x14ac:dyDescent="0.25">
      <c r="B57" s="23" t="s">
        <v>84</v>
      </c>
      <c r="C57" s="50">
        <v>41</v>
      </c>
      <c r="D57" s="50">
        <v>14</v>
      </c>
      <c r="E57" s="50">
        <v>7</v>
      </c>
      <c r="F57" s="50">
        <v>12</v>
      </c>
      <c r="G57" s="50">
        <v>2</v>
      </c>
      <c r="H57" s="50">
        <v>1</v>
      </c>
      <c r="I57" s="50">
        <v>1</v>
      </c>
      <c r="J57" s="50">
        <v>4</v>
      </c>
      <c r="K57" s="50">
        <v>0</v>
      </c>
      <c r="L57" s="50">
        <v>0</v>
      </c>
      <c r="M57" s="50">
        <v>41</v>
      </c>
      <c r="N57" s="50">
        <v>0</v>
      </c>
      <c r="O57" s="15">
        <f t="shared" si="0"/>
        <v>82</v>
      </c>
      <c r="P57" s="15">
        <f t="shared" si="1"/>
        <v>123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1805</v>
      </c>
      <c r="D58" s="16">
        <f t="shared" si="21"/>
        <v>601</v>
      </c>
      <c r="E58" s="16">
        <f t="shared" si="21"/>
        <v>280</v>
      </c>
      <c r="F58" s="16">
        <f t="shared" si="21"/>
        <v>610</v>
      </c>
      <c r="G58" s="16">
        <f t="shared" si="21"/>
        <v>35</v>
      </c>
      <c r="H58" s="16">
        <f t="shared" si="21"/>
        <v>6</v>
      </c>
      <c r="I58" s="16">
        <f t="shared" si="21"/>
        <v>125</v>
      </c>
      <c r="J58" s="16">
        <f t="shared" si="21"/>
        <v>93</v>
      </c>
      <c r="K58" s="16">
        <f t="shared" si="21"/>
        <v>7</v>
      </c>
      <c r="L58" s="16">
        <f t="shared" si="21"/>
        <v>2</v>
      </c>
      <c r="M58" s="16">
        <f t="shared" si="21"/>
        <v>2013</v>
      </c>
      <c r="N58" s="16">
        <f t="shared" si="21"/>
        <v>0</v>
      </c>
      <c r="O58" s="16">
        <f t="shared" si="21"/>
        <v>3564</v>
      </c>
      <c r="P58" s="16">
        <f t="shared" si="21"/>
        <v>5577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0.32365070826609288</v>
      </c>
      <c r="D59" s="43">
        <f t="shared" si="22"/>
        <v>0.10776403084095391</v>
      </c>
      <c r="E59" s="43">
        <f t="shared" si="22"/>
        <v>5.02062040523579E-2</v>
      </c>
      <c r="F59" s="43">
        <f t="shared" si="22"/>
        <v>0.10937780168549399</v>
      </c>
      <c r="G59" s="43">
        <f t="shared" si="22"/>
        <v>6.2757755065447375E-3</v>
      </c>
      <c r="H59" s="43">
        <f t="shared" si="22"/>
        <v>1.0758472296933835E-3</v>
      </c>
      <c r="I59" s="43">
        <f t="shared" si="22"/>
        <v>2.2413483951945489E-2</v>
      </c>
      <c r="J59" s="43">
        <f t="shared" si="22"/>
        <v>1.6675632060247445E-2</v>
      </c>
      <c r="K59" s="43">
        <f t="shared" si="22"/>
        <v>1.2551551013089475E-3</v>
      </c>
      <c r="L59" s="43">
        <f t="shared" si="22"/>
        <v>3.5861574323112785E-4</v>
      </c>
      <c r="M59" s="43">
        <f t="shared" si="22"/>
        <v>0.36094674556213019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0.50645342312008979</v>
      </c>
      <c r="D60" s="44">
        <f t="shared" ref="D60:N60" si="23">D58/$O$58</f>
        <v>0.16863075196408531</v>
      </c>
      <c r="E60" s="44">
        <f t="shared" si="23"/>
        <v>7.8563411896745233E-2</v>
      </c>
      <c r="F60" s="44">
        <f t="shared" si="23"/>
        <v>0.17115600448933782</v>
      </c>
      <c r="G60" s="44">
        <f t="shared" si="23"/>
        <v>9.8204264870931542E-3</v>
      </c>
      <c r="H60" s="44">
        <f t="shared" si="23"/>
        <v>1.6835016835016834E-3</v>
      </c>
      <c r="I60" s="44">
        <f t="shared" si="23"/>
        <v>3.5072951739618406E-2</v>
      </c>
      <c r="J60" s="44">
        <f t="shared" si="23"/>
        <v>2.6094276094276093E-2</v>
      </c>
      <c r="K60" s="44">
        <f t="shared" si="23"/>
        <v>1.9640852974186309E-3</v>
      </c>
      <c r="L60" s="44">
        <f t="shared" si="23"/>
        <v>5.6116722783389455E-4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topLeftCell="A55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'23.09.19 Munyonyo -Gaba'!C3:G3</f>
        <v>MCC-C2-STNO 52-Wavamuno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'27.09 Gaba-Munyonyo'!D5</f>
        <v>27.9.19</v>
      </c>
      <c r="E5" s="3"/>
      <c r="F5" s="41" t="s">
        <v>1</v>
      </c>
      <c r="G5" s="76" t="str">
        <f>'27.09 Gaba-Munyonyo'!G5:H5</f>
        <v>Wavamuno</v>
      </c>
      <c r="H5" s="77"/>
      <c r="I5" s="14"/>
      <c r="J5" s="2" t="s">
        <v>5</v>
      </c>
      <c r="K5" s="76" t="str">
        <f>'27.09 Gaba-Munyonyo'!K5:L5</f>
        <v>Andrew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'23.09.19 Munyonyo -Gaba'!D6:E6</f>
        <v>MUNYONYO</v>
      </c>
      <c r="E6" s="77"/>
      <c r="F6" s="2" t="s">
        <v>2</v>
      </c>
      <c r="G6" s="76" t="str">
        <f>'23.09.19 Munyonyo -Gaba'!G6:H6</f>
        <v>GABA</v>
      </c>
      <c r="H6" s="77"/>
      <c r="J6" s="2" t="s">
        <v>21</v>
      </c>
      <c r="K6" s="76" t="str">
        <f>'27.09 Gaba-Munyonyo'!K6:L6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47</v>
      </c>
      <c r="D10" s="50">
        <v>16</v>
      </c>
      <c r="E10" s="50">
        <v>2</v>
      </c>
      <c r="F10" s="50">
        <v>13</v>
      </c>
      <c r="G10" s="50">
        <v>0</v>
      </c>
      <c r="H10" s="50">
        <v>0</v>
      </c>
      <c r="I10" s="50">
        <v>3</v>
      </c>
      <c r="J10" s="50">
        <v>1</v>
      </c>
      <c r="K10" s="50">
        <v>1</v>
      </c>
      <c r="L10" s="50">
        <v>0</v>
      </c>
      <c r="M10" s="50">
        <v>32</v>
      </c>
      <c r="N10" s="50">
        <v>0</v>
      </c>
      <c r="O10" s="15">
        <f t="shared" ref="O10:O57" si="0">SUM(C10:L10,N10)</f>
        <v>83</v>
      </c>
      <c r="P10" s="15">
        <f t="shared" ref="P10:P57" si="1">SUM(C10:N10)</f>
        <v>115</v>
      </c>
      <c r="R10" s="1" t="s">
        <v>6</v>
      </c>
      <c r="S10" s="17">
        <f t="shared" ref="S10:AF10" si="2">SUM(C10:C13)</f>
        <v>114</v>
      </c>
      <c r="T10" s="17">
        <f t="shared" si="2"/>
        <v>77</v>
      </c>
      <c r="U10" s="17">
        <f t="shared" si="2"/>
        <v>5</v>
      </c>
      <c r="V10" s="17">
        <f t="shared" si="2"/>
        <v>43</v>
      </c>
      <c r="W10" s="17">
        <f t="shared" si="2"/>
        <v>4</v>
      </c>
      <c r="X10" s="17">
        <f t="shared" si="2"/>
        <v>0</v>
      </c>
      <c r="Y10" s="17">
        <f t="shared" si="2"/>
        <v>16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141</v>
      </c>
      <c r="AD10" s="17">
        <f t="shared" si="2"/>
        <v>0</v>
      </c>
      <c r="AE10" s="31">
        <f t="shared" si="2"/>
        <v>261</v>
      </c>
      <c r="AF10" s="31">
        <f t="shared" si="2"/>
        <v>402</v>
      </c>
    </row>
    <row r="11" spans="2:32" s="6" customFormat="1" ht="23.1" customHeight="1" x14ac:dyDescent="0.25">
      <c r="B11" s="23" t="s">
        <v>38</v>
      </c>
      <c r="C11" s="50">
        <v>38</v>
      </c>
      <c r="D11" s="50">
        <v>27</v>
      </c>
      <c r="E11" s="50">
        <v>3</v>
      </c>
      <c r="F11" s="50">
        <v>12</v>
      </c>
      <c r="G11" s="50">
        <v>1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40</v>
      </c>
      <c r="N11" s="50">
        <v>0</v>
      </c>
      <c r="O11" s="15">
        <f t="shared" si="0"/>
        <v>81</v>
      </c>
      <c r="P11" s="15">
        <f t="shared" si="1"/>
        <v>121</v>
      </c>
      <c r="R11" s="1" t="s">
        <v>7</v>
      </c>
      <c r="S11" s="17">
        <f t="shared" ref="S11:AF11" si="3">SUM(C14:C17)</f>
        <v>66</v>
      </c>
      <c r="T11" s="17">
        <f t="shared" si="3"/>
        <v>91</v>
      </c>
      <c r="U11" s="17">
        <f t="shared" si="3"/>
        <v>23</v>
      </c>
      <c r="V11" s="17">
        <f t="shared" si="3"/>
        <v>81</v>
      </c>
      <c r="W11" s="17">
        <f t="shared" si="3"/>
        <v>1</v>
      </c>
      <c r="X11" s="17">
        <f t="shared" si="3"/>
        <v>0</v>
      </c>
      <c r="Y11" s="17">
        <f t="shared" si="3"/>
        <v>13</v>
      </c>
      <c r="Z11" s="17">
        <f t="shared" si="3"/>
        <v>5</v>
      </c>
      <c r="AA11" s="17">
        <f t="shared" si="3"/>
        <v>0</v>
      </c>
      <c r="AB11" s="17">
        <f t="shared" si="3"/>
        <v>0</v>
      </c>
      <c r="AC11" s="17">
        <f t="shared" si="3"/>
        <v>164</v>
      </c>
      <c r="AD11" s="17">
        <f t="shared" si="3"/>
        <v>0</v>
      </c>
      <c r="AE11" s="31">
        <f t="shared" si="3"/>
        <v>280</v>
      </c>
      <c r="AF11" s="31">
        <f t="shared" si="3"/>
        <v>444</v>
      </c>
    </row>
    <row r="12" spans="2:32" ht="23.1" customHeight="1" x14ac:dyDescent="0.25">
      <c r="B12" s="23" t="s">
        <v>39</v>
      </c>
      <c r="C12" s="50">
        <v>13</v>
      </c>
      <c r="D12" s="50">
        <v>12</v>
      </c>
      <c r="E12" s="50">
        <v>0</v>
      </c>
      <c r="F12" s="50">
        <v>10</v>
      </c>
      <c r="G12" s="50">
        <v>3</v>
      </c>
      <c r="H12" s="50">
        <v>0</v>
      </c>
      <c r="I12" s="50">
        <v>6</v>
      </c>
      <c r="J12" s="50">
        <v>0</v>
      </c>
      <c r="K12" s="50">
        <v>0</v>
      </c>
      <c r="L12" s="50">
        <v>0</v>
      </c>
      <c r="M12" s="50">
        <v>32</v>
      </c>
      <c r="N12" s="50">
        <v>0</v>
      </c>
      <c r="O12" s="15">
        <f t="shared" si="0"/>
        <v>44</v>
      </c>
      <c r="P12" s="15">
        <f t="shared" si="1"/>
        <v>76</v>
      </c>
      <c r="R12" s="1" t="s">
        <v>8</v>
      </c>
      <c r="S12" s="17">
        <f t="shared" ref="S12:AF12" si="4">SUM(C18:C21)</f>
        <v>65</v>
      </c>
      <c r="T12" s="17">
        <f t="shared" si="4"/>
        <v>104</v>
      </c>
      <c r="U12" s="17">
        <f t="shared" si="4"/>
        <v>21</v>
      </c>
      <c r="V12" s="17">
        <f t="shared" si="4"/>
        <v>57</v>
      </c>
      <c r="W12" s="17">
        <f t="shared" si="4"/>
        <v>3</v>
      </c>
      <c r="X12" s="17">
        <f t="shared" si="4"/>
        <v>0</v>
      </c>
      <c r="Y12" s="17">
        <f t="shared" si="4"/>
        <v>9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185</v>
      </c>
      <c r="AD12" s="17">
        <f t="shared" si="4"/>
        <v>0</v>
      </c>
      <c r="AE12" s="31">
        <f t="shared" si="4"/>
        <v>259</v>
      </c>
      <c r="AF12" s="31">
        <f t="shared" si="4"/>
        <v>444</v>
      </c>
    </row>
    <row r="13" spans="2:32" ht="23.1" customHeight="1" x14ac:dyDescent="0.25">
      <c r="B13" s="23" t="s">
        <v>40</v>
      </c>
      <c r="C13" s="50">
        <v>16</v>
      </c>
      <c r="D13" s="50">
        <v>22</v>
      </c>
      <c r="E13" s="50">
        <v>0</v>
      </c>
      <c r="F13" s="50">
        <v>8</v>
      </c>
      <c r="G13" s="50">
        <v>0</v>
      </c>
      <c r="H13" s="50">
        <v>0</v>
      </c>
      <c r="I13" s="50">
        <v>7</v>
      </c>
      <c r="J13" s="50">
        <v>0</v>
      </c>
      <c r="K13" s="50">
        <v>0</v>
      </c>
      <c r="L13" s="50">
        <v>0</v>
      </c>
      <c r="M13" s="50">
        <v>37</v>
      </c>
      <c r="N13" s="50">
        <v>0</v>
      </c>
      <c r="O13" s="15">
        <f t="shared" si="0"/>
        <v>53</v>
      </c>
      <c r="P13" s="15">
        <f t="shared" si="1"/>
        <v>90</v>
      </c>
      <c r="R13" s="1" t="s">
        <v>9</v>
      </c>
      <c r="S13" s="17">
        <f t="shared" ref="S13:AF13" si="5">SUM(C22:C25)</f>
        <v>74</v>
      </c>
      <c r="T13" s="17">
        <f t="shared" si="5"/>
        <v>104</v>
      </c>
      <c r="U13" s="17">
        <f t="shared" si="5"/>
        <v>16</v>
      </c>
      <c r="V13" s="17">
        <f t="shared" si="5"/>
        <v>51</v>
      </c>
      <c r="W13" s="17">
        <f t="shared" si="5"/>
        <v>8</v>
      </c>
      <c r="X13" s="17">
        <f t="shared" si="5"/>
        <v>4</v>
      </c>
      <c r="Y13" s="17">
        <f t="shared" si="5"/>
        <v>5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170</v>
      </c>
      <c r="AD13" s="17">
        <f t="shared" si="5"/>
        <v>0</v>
      </c>
      <c r="AE13" s="31">
        <f t="shared" si="5"/>
        <v>263</v>
      </c>
      <c r="AF13" s="31">
        <f t="shared" si="5"/>
        <v>433</v>
      </c>
    </row>
    <row r="14" spans="2:32" ht="23.1" customHeight="1" x14ac:dyDescent="0.25">
      <c r="B14" s="23" t="s">
        <v>41</v>
      </c>
      <c r="C14" s="50">
        <v>13</v>
      </c>
      <c r="D14" s="50">
        <v>15</v>
      </c>
      <c r="E14" s="50">
        <v>8</v>
      </c>
      <c r="F14" s="50">
        <v>21</v>
      </c>
      <c r="G14" s="50">
        <v>1</v>
      </c>
      <c r="H14" s="50">
        <v>0</v>
      </c>
      <c r="I14" s="50">
        <v>6</v>
      </c>
      <c r="J14" s="50">
        <v>3</v>
      </c>
      <c r="K14" s="50">
        <v>0</v>
      </c>
      <c r="L14" s="50">
        <v>0</v>
      </c>
      <c r="M14" s="50">
        <v>43</v>
      </c>
      <c r="N14" s="50">
        <v>0</v>
      </c>
      <c r="O14" s="15">
        <f t="shared" si="0"/>
        <v>67</v>
      </c>
      <c r="P14" s="15">
        <f t="shared" si="1"/>
        <v>110</v>
      </c>
      <c r="R14" s="1" t="s">
        <v>10</v>
      </c>
      <c r="S14" s="17">
        <f t="shared" ref="S14:AF14" si="6">SUM(C26:C29)</f>
        <v>73</v>
      </c>
      <c r="T14" s="17">
        <f t="shared" si="6"/>
        <v>94</v>
      </c>
      <c r="U14" s="17">
        <f t="shared" si="6"/>
        <v>31</v>
      </c>
      <c r="V14" s="17">
        <f t="shared" si="6"/>
        <v>96</v>
      </c>
      <c r="W14" s="17">
        <f t="shared" si="6"/>
        <v>0</v>
      </c>
      <c r="X14" s="17">
        <f t="shared" si="6"/>
        <v>0</v>
      </c>
      <c r="Y14" s="17">
        <f t="shared" si="6"/>
        <v>18</v>
      </c>
      <c r="Z14" s="17">
        <f t="shared" si="6"/>
        <v>14</v>
      </c>
      <c r="AA14" s="17">
        <f t="shared" si="6"/>
        <v>2</v>
      </c>
      <c r="AB14" s="17">
        <f t="shared" si="6"/>
        <v>0</v>
      </c>
      <c r="AC14" s="17">
        <f t="shared" si="6"/>
        <v>172</v>
      </c>
      <c r="AD14" s="17">
        <f t="shared" si="6"/>
        <v>0</v>
      </c>
      <c r="AE14" s="31">
        <f t="shared" si="6"/>
        <v>328</v>
      </c>
      <c r="AF14" s="31">
        <f t="shared" si="6"/>
        <v>500</v>
      </c>
    </row>
    <row r="15" spans="2:32" ht="23.1" customHeight="1" x14ac:dyDescent="0.25">
      <c r="B15" s="23" t="s">
        <v>42</v>
      </c>
      <c r="C15" s="50">
        <v>23</v>
      </c>
      <c r="D15" s="50">
        <v>27</v>
      </c>
      <c r="E15" s="50">
        <v>3</v>
      </c>
      <c r="F15" s="50">
        <v>16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34</v>
      </c>
      <c r="N15" s="50">
        <v>0</v>
      </c>
      <c r="O15" s="15">
        <f t="shared" si="0"/>
        <v>70</v>
      </c>
      <c r="P15" s="15">
        <f t="shared" si="1"/>
        <v>104</v>
      </c>
      <c r="R15" s="1" t="s">
        <v>11</v>
      </c>
      <c r="S15" s="17">
        <f t="shared" ref="S15:AF15" si="7">SUM(C30:C33)</f>
        <v>56</v>
      </c>
      <c r="T15" s="17">
        <f t="shared" si="7"/>
        <v>108</v>
      </c>
      <c r="U15" s="17">
        <f t="shared" si="7"/>
        <v>8</v>
      </c>
      <c r="V15" s="17">
        <f t="shared" si="7"/>
        <v>60</v>
      </c>
      <c r="W15" s="17">
        <f t="shared" si="7"/>
        <v>14</v>
      </c>
      <c r="X15" s="17">
        <f t="shared" si="7"/>
        <v>0</v>
      </c>
      <c r="Y15" s="17">
        <f t="shared" si="7"/>
        <v>11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187</v>
      </c>
      <c r="AD15" s="17">
        <f t="shared" si="7"/>
        <v>0</v>
      </c>
      <c r="AE15" s="31">
        <f t="shared" si="7"/>
        <v>259</v>
      </c>
      <c r="AF15" s="31">
        <f t="shared" si="7"/>
        <v>446</v>
      </c>
    </row>
    <row r="16" spans="2:32" ht="23.1" customHeight="1" x14ac:dyDescent="0.25">
      <c r="B16" s="23" t="s">
        <v>43</v>
      </c>
      <c r="C16" s="50">
        <v>13</v>
      </c>
      <c r="D16" s="50">
        <v>26</v>
      </c>
      <c r="E16" s="50">
        <v>7</v>
      </c>
      <c r="F16" s="50">
        <v>22</v>
      </c>
      <c r="G16" s="50">
        <v>0</v>
      </c>
      <c r="H16" s="50">
        <v>0</v>
      </c>
      <c r="I16" s="50">
        <v>6</v>
      </c>
      <c r="J16" s="50">
        <v>2</v>
      </c>
      <c r="K16" s="50">
        <v>0</v>
      </c>
      <c r="L16" s="50">
        <v>0</v>
      </c>
      <c r="M16" s="50">
        <v>41</v>
      </c>
      <c r="N16" s="50">
        <v>0</v>
      </c>
      <c r="O16" s="15">
        <f t="shared" si="0"/>
        <v>76</v>
      </c>
      <c r="P16" s="15">
        <f t="shared" si="1"/>
        <v>117</v>
      </c>
      <c r="R16" s="1" t="s">
        <v>12</v>
      </c>
      <c r="S16" s="17">
        <f t="shared" ref="S16:AF16" si="8">SUM(C34:C37)</f>
        <v>54</v>
      </c>
      <c r="T16" s="17">
        <f t="shared" si="8"/>
        <v>72</v>
      </c>
      <c r="U16" s="17">
        <f t="shared" si="8"/>
        <v>27</v>
      </c>
      <c r="V16" s="17">
        <f t="shared" si="8"/>
        <v>38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2</v>
      </c>
      <c r="AA16" s="17">
        <f t="shared" si="8"/>
        <v>4</v>
      </c>
      <c r="AB16" s="17">
        <f t="shared" si="8"/>
        <v>0</v>
      </c>
      <c r="AC16" s="17">
        <f t="shared" si="8"/>
        <v>155</v>
      </c>
      <c r="AD16" s="17">
        <f t="shared" si="8"/>
        <v>0</v>
      </c>
      <c r="AE16" s="31">
        <f t="shared" si="8"/>
        <v>204</v>
      </c>
      <c r="AF16" s="31">
        <f t="shared" si="8"/>
        <v>359</v>
      </c>
    </row>
    <row r="17" spans="2:32" ht="23.1" customHeight="1" x14ac:dyDescent="0.25">
      <c r="B17" s="23" t="s">
        <v>44</v>
      </c>
      <c r="C17" s="50">
        <v>17</v>
      </c>
      <c r="D17" s="50">
        <v>23</v>
      </c>
      <c r="E17" s="50">
        <v>5</v>
      </c>
      <c r="F17" s="50">
        <v>22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46</v>
      </c>
      <c r="N17" s="50">
        <v>0</v>
      </c>
      <c r="O17" s="15">
        <f t="shared" si="0"/>
        <v>67</v>
      </c>
      <c r="P17" s="15">
        <f t="shared" si="1"/>
        <v>113</v>
      </c>
      <c r="R17" s="1" t="s">
        <v>13</v>
      </c>
      <c r="S17" s="17">
        <f t="shared" ref="S17:AF17" si="9">SUM(C38:C41)</f>
        <v>101</v>
      </c>
      <c r="T17" s="17">
        <f t="shared" si="9"/>
        <v>54</v>
      </c>
      <c r="U17" s="17">
        <f t="shared" si="9"/>
        <v>24</v>
      </c>
      <c r="V17" s="17">
        <f t="shared" si="9"/>
        <v>38</v>
      </c>
      <c r="W17" s="17">
        <f t="shared" si="9"/>
        <v>4</v>
      </c>
      <c r="X17" s="17">
        <f t="shared" si="9"/>
        <v>0</v>
      </c>
      <c r="Y17" s="17">
        <f t="shared" si="9"/>
        <v>8</v>
      </c>
      <c r="Z17" s="17">
        <f t="shared" si="9"/>
        <v>7</v>
      </c>
      <c r="AA17" s="17">
        <f t="shared" si="9"/>
        <v>0</v>
      </c>
      <c r="AB17" s="17">
        <f t="shared" si="9"/>
        <v>0</v>
      </c>
      <c r="AC17" s="17">
        <f t="shared" si="9"/>
        <v>118</v>
      </c>
      <c r="AD17" s="17">
        <f t="shared" si="9"/>
        <v>0</v>
      </c>
      <c r="AE17" s="31">
        <f t="shared" si="9"/>
        <v>236</v>
      </c>
      <c r="AF17" s="31">
        <f t="shared" si="9"/>
        <v>354</v>
      </c>
    </row>
    <row r="18" spans="2:32" ht="23.1" customHeight="1" x14ac:dyDescent="0.25">
      <c r="B18" s="23" t="s">
        <v>45</v>
      </c>
      <c r="C18" s="50">
        <v>22</v>
      </c>
      <c r="D18" s="50">
        <v>23</v>
      </c>
      <c r="E18" s="50">
        <v>3</v>
      </c>
      <c r="F18" s="50">
        <v>21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41</v>
      </c>
      <c r="N18" s="50">
        <v>0</v>
      </c>
      <c r="O18" s="15">
        <f t="shared" si="0"/>
        <v>69</v>
      </c>
      <c r="P18" s="15">
        <f t="shared" si="1"/>
        <v>110</v>
      </c>
      <c r="R18" s="1" t="s">
        <v>14</v>
      </c>
      <c r="S18" s="17">
        <f t="shared" ref="S18:AF18" si="10">SUM(C42:C45)</f>
        <v>54</v>
      </c>
      <c r="T18" s="17">
        <f t="shared" si="10"/>
        <v>76</v>
      </c>
      <c r="U18" s="17">
        <f t="shared" si="10"/>
        <v>15</v>
      </c>
      <c r="V18" s="17">
        <f t="shared" si="10"/>
        <v>32</v>
      </c>
      <c r="W18" s="17">
        <f t="shared" si="10"/>
        <v>1</v>
      </c>
      <c r="X18" s="17">
        <f t="shared" si="10"/>
        <v>0</v>
      </c>
      <c r="Y18" s="17">
        <f t="shared" si="10"/>
        <v>12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103</v>
      </c>
      <c r="AD18" s="17">
        <f t="shared" si="10"/>
        <v>0</v>
      </c>
      <c r="AE18" s="31">
        <f t="shared" si="10"/>
        <v>193</v>
      </c>
      <c r="AF18" s="31">
        <f t="shared" si="10"/>
        <v>296</v>
      </c>
    </row>
    <row r="19" spans="2:32" ht="23.1" customHeight="1" x14ac:dyDescent="0.25">
      <c r="B19" s="23" t="s">
        <v>46</v>
      </c>
      <c r="C19" s="50">
        <v>23</v>
      </c>
      <c r="D19" s="50">
        <v>32</v>
      </c>
      <c r="E19" s="50">
        <v>6</v>
      </c>
      <c r="F19" s="50">
        <v>20</v>
      </c>
      <c r="G19" s="50">
        <v>3</v>
      </c>
      <c r="H19" s="50">
        <v>0</v>
      </c>
      <c r="I19" s="50">
        <v>6</v>
      </c>
      <c r="J19" s="50">
        <v>0</v>
      </c>
      <c r="K19" s="50">
        <v>0</v>
      </c>
      <c r="L19" s="50">
        <v>0</v>
      </c>
      <c r="M19" s="50">
        <v>52</v>
      </c>
      <c r="N19" s="50">
        <v>0</v>
      </c>
      <c r="O19" s="15">
        <f t="shared" si="0"/>
        <v>90</v>
      </c>
      <c r="P19" s="15">
        <f t="shared" si="1"/>
        <v>142</v>
      </c>
      <c r="R19" s="1" t="s">
        <v>15</v>
      </c>
      <c r="S19" s="17">
        <f t="shared" ref="S19:AF19" si="11">SUM(C46:C49)</f>
        <v>59</v>
      </c>
      <c r="T19" s="17">
        <f t="shared" si="11"/>
        <v>63</v>
      </c>
      <c r="U19" s="17">
        <f t="shared" si="11"/>
        <v>13</v>
      </c>
      <c r="V19" s="17">
        <f t="shared" si="11"/>
        <v>74</v>
      </c>
      <c r="W19" s="17">
        <f t="shared" si="11"/>
        <v>2</v>
      </c>
      <c r="X19" s="17">
        <f t="shared" si="11"/>
        <v>0</v>
      </c>
      <c r="Y19" s="17">
        <f t="shared" si="11"/>
        <v>14</v>
      </c>
      <c r="Z19" s="17">
        <f t="shared" si="11"/>
        <v>2</v>
      </c>
      <c r="AA19" s="17">
        <f t="shared" si="11"/>
        <v>2</v>
      </c>
      <c r="AB19" s="17">
        <f t="shared" si="11"/>
        <v>0</v>
      </c>
      <c r="AC19" s="17">
        <f t="shared" si="11"/>
        <v>158</v>
      </c>
      <c r="AD19" s="17">
        <f t="shared" si="11"/>
        <v>0</v>
      </c>
      <c r="AE19" s="31">
        <f t="shared" si="11"/>
        <v>229</v>
      </c>
      <c r="AF19" s="31">
        <f t="shared" si="11"/>
        <v>387</v>
      </c>
    </row>
    <row r="20" spans="2:32" ht="23.1" customHeight="1" x14ac:dyDescent="0.25">
      <c r="B20" s="23" t="s">
        <v>47</v>
      </c>
      <c r="C20" s="50">
        <v>7</v>
      </c>
      <c r="D20" s="50">
        <v>28</v>
      </c>
      <c r="E20" s="50">
        <v>2</v>
      </c>
      <c r="F20" s="50">
        <v>6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58</v>
      </c>
      <c r="N20" s="50">
        <v>0</v>
      </c>
      <c r="O20" s="15">
        <f t="shared" si="0"/>
        <v>46</v>
      </c>
      <c r="P20" s="15">
        <f t="shared" si="1"/>
        <v>104</v>
      </c>
      <c r="R20" s="1" t="s">
        <v>16</v>
      </c>
      <c r="S20" s="17">
        <f t="shared" ref="S20:AF20" si="12">SUM(C50:C53)</f>
        <v>64</v>
      </c>
      <c r="T20" s="17">
        <f t="shared" si="12"/>
        <v>72</v>
      </c>
      <c r="U20" s="17">
        <f t="shared" si="12"/>
        <v>9</v>
      </c>
      <c r="V20" s="17">
        <f t="shared" si="12"/>
        <v>50</v>
      </c>
      <c r="W20" s="17">
        <f t="shared" si="12"/>
        <v>5</v>
      </c>
      <c r="X20" s="17">
        <f t="shared" si="12"/>
        <v>0</v>
      </c>
      <c r="Y20" s="17">
        <f t="shared" si="12"/>
        <v>13</v>
      </c>
      <c r="Z20" s="17">
        <f t="shared" si="12"/>
        <v>6</v>
      </c>
      <c r="AA20" s="17">
        <f t="shared" si="12"/>
        <v>0</v>
      </c>
      <c r="AB20" s="17">
        <f t="shared" si="12"/>
        <v>0</v>
      </c>
      <c r="AC20" s="17">
        <f t="shared" si="12"/>
        <v>159</v>
      </c>
      <c r="AD20" s="17">
        <f t="shared" si="12"/>
        <v>0</v>
      </c>
      <c r="AE20" s="31">
        <f t="shared" si="12"/>
        <v>219</v>
      </c>
      <c r="AF20" s="31">
        <f t="shared" si="12"/>
        <v>378</v>
      </c>
    </row>
    <row r="21" spans="2:32" ht="23.1" customHeight="1" x14ac:dyDescent="0.25">
      <c r="B21" s="23" t="s">
        <v>48</v>
      </c>
      <c r="C21" s="50">
        <v>13</v>
      </c>
      <c r="D21" s="50">
        <v>21</v>
      </c>
      <c r="E21" s="50">
        <v>10</v>
      </c>
      <c r="F21" s="50">
        <v>10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34</v>
      </c>
      <c r="N21" s="50">
        <v>0</v>
      </c>
      <c r="O21" s="15">
        <f t="shared" si="0"/>
        <v>54</v>
      </c>
      <c r="P21" s="15">
        <f t="shared" si="1"/>
        <v>88</v>
      </c>
      <c r="R21" s="36" t="s">
        <v>20</v>
      </c>
      <c r="S21" s="34">
        <f t="shared" ref="S21:AF21" si="13">SUM(C54:C57)</f>
        <v>64</v>
      </c>
      <c r="T21" s="17">
        <f t="shared" si="13"/>
        <v>84</v>
      </c>
      <c r="U21" s="17">
        <f t="shared" si="13"/>
        <v>22</v>
      </c>
      <c r="V21" s="17">
        <f t="shared" si="13"/>
        <v>87</v>
      </c>
      <c r="W21" s="17">
        <f t="shared" si="13"/>
        <v>11</v>
      </c>
      <c r="X21" s="17">
        <f t="shared" si="13"/>
        <v>3</v>
      </c>
      <c r="Y21" s="17">
        <f t="shared" si="13"/>
        <v>11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144</v>
      </c>
      <c r="AD21" s="17">
        <f t="shared" si="13"/>
        <v>0</v>
      </c>
      <c r="AE21" s="31">
        <f t="shared" si="13"/>
        <v>285</v>
      </c>
      <c r="AF21" s="31">
        <f t="shared" si="13"/>
        <v>429</v>
      </c>
    </row>
    <row r="22" spans="2:32" ht="23.1" customHeight="1" x14ac:dyDescent="0.25">
      <c r="B22" s="23" t="s">
        <v>49</v>
      </c>
      <c r="C22" s="50">
        <v>22</v>
      </c>
      <c r="D22" s="50">
        <v>32</v>
      </c>
      <c r="E22" s="50">
        <v>6</v>
      </c>
      <c r="F22" s="50">
        <v>17</v>
      </c>
      <c r="G22" s="50">
        <v>6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50</v>
      </c>
      <c r="N22" s="50">
        <v>0</v>
      </c>
      <c r="O22" s="15">
        <f t="shared" si="0"/>
        <v>87</v>
      </c>
      <c r="P22" s="15">
        <f t="shared" si="1"/>
        <v>137</v>
      </c>
      <c r="R22" s="38" t="s">
        <v>90</v>
      </c>
      <c r="S22" s="39">
        <f>MAX(S10:S12)</f>
        <v>114</v>
      </c>
      <c r="T22" s="39">
        <f t="shared" ref="T22:AF22" si="14">MAX(T10:T12)</f>
        <v>104</v>
      </c>
      <c r="U22" s="39">
        <f t="shared" si="14"/>
        <v>23</v>
      </c>
      <c r="V22" s="39">
        <f t="shared" si="14"/>
        <v>81</v>
      </c>
      <c r="W22" s="39">
        <f t="shared" si="14"/>
        <v>4</v>
      </c>
      <c r="X22" s="39">
        <f t="shared" si="14"/>
        <v>0</v>
      </c>
      <c r="Y22" s="39">
        <f t="shared" si="14"/>
        <v>16</v>
      </c>
      <c r="Z22" s="39">
        <f t="shared" si="14"/>
        <v>5</v>
      </c>
      <c r="AA22" s="39">
        <f t="shared" si="14"/>
        <v>1</v>
      </c>
      <c r="AB22" s="39">
        <f t="shared" si="14"/>
        <v>0</v>
      </c>
      <c r="AC22" s="39">
        <f t="shared" si="14"/>
        <v>185</v>
      </c>
      <c r="AD22" s="39">
        <f t="shared" si="14"/>
        <v>0</v>
      </c>
      <c r="AE22" s="40">
        <f t="shared" si="14"/>
        <v>280</v>
      </c>
      <c r="AF22" s="40">
        <f t="shared" si="14"/>
        <v>444</v>
      </c>
    </row>
    <row r="23" spans="2:32" ht="23.1" customHeight="1" x14ac:dyDescent="0.25">
      <c r="B23" s="23" t="s">
        <v>50</v>
      </c>
      <c r="C23" s="50">
        <v>25</v>
      </c>
      <c r="D23" s="50">
        <v>34</v>
      </c>
      <c r="E23" s="50">
        <v>7</v>
      </c>
      <c r="F23" s="50">
        <v>11</v>
      </c>
      <c r="G23" s="50">
        <v>1</v>
      </c>
      <c r="H23" s="50">
        <v>0</v>
      </c>
      <c r="I23" s="50">
        <v>0</v>
      </c>
      <c r="J23" s="50">
        <v>0</v>
      </c>
      <c r="K23" s="50">
        <v>1</v>
      </c>
      <c r="L23" s="50">
        <v>0</v>
      </c>
      <c r="M23" s="50">
        <v>48</v>
      </c>
      <c r="N23" s="50">
        <v>0</v>
      </c>
      <c r="O23" s="15">
        <f t="shared" si="0"/>
        <v>79</v>
      </c>
      <c r="P23" s="15">
        <f t="shared" si="1"/>
        <v>127</v>
      </c>
      <c r="R23" s="38" t="s">
        <v>91</v>
      </c>
      <c r="S23" s="39">
        <f>MAX(S13:S18)</f>
        <v>101</v>
      </c>
      <c r="T23" s="39">
        <f t="shared" ref="T23:AF23" si="15">MAX(T13:T18)</f>
        <v>108</v>
      </c>
      <c r="U23" s="39">
        <f t="shared" si="15"/>
        <v>31</v>
      </c>
      <c r="V23" s="39">
        <f t="shared" si="15"/>
        <v>96</v>
      </c>
      <c r="W23" s="39">
        <f t="shared" si="15"/>
        <v>14</v>
      </c>
      <c r="X23" s="39">
        <f t="shared" si="15"/>
        <v>4</v>
      </c>
      <c r="Y23" s="39">
        <f t="shared" si="15"/>
        <v>18</v>
      </c>
      <c r="Z23" s="39">
        <f t="shared" si="15"/>
        <v>14</v>
      </c>
      <c r="AA23" s="39">
        <f t="shared" si="15"/>
        <v>4</v>
      </c>
      <c r="AB23" s="39">
        <f t="shared" si="15"/>
        <v>0</v>
      </c>
      <c r="AC23" s="39">
        <f t="shared" si="15"/>
        <v>187</v>
      </c>
      <c r="AD23" s="39">
        <f t="shared" si="15"/>
        <v>0</v>
      </c>
      <c r="AE23" s="40">
        <f t="shared" si="15"/>
        <v>328</v>
      </c>
      <c r="AF23" s="40">
        <f t="shared" si="15"/>
        <v>500</v>
      </c>
    </row>
    <row r="24" spans="2:32" ht="23.1" customHeight="1" x14ac:dyDescent="0.25">
      <c r="B24" s="23" t="s">
        <v>51</v>
      </c>
      <c r="C24" s="50">
        <v>11</v>
      </c>
      <c r="D24" s="50">
        <v>16</v>
      </c>
      <c r="E24" s="50">
        <v>2</v>
      </c>
      <c r="F24" s="50">
        <v>12</v>
      </c>
      <c r="G24" s="50">
        <v>1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28</v>
      </c>
      <c r="N24" s="50">
        <v>0</v>
      </c>
      <c r="O24" s="15">
        <f t="shared" si="0"/>
        <v>43</v>
      </c>
      <c r="P24" s="15">
        <f t="shared" si="1"/>
        <v>71</v>
      </c>
      <c r="R24" s="38" t="s">
        <v>92</v>
      </c>
      <c r="S24" s="39">
        <f>MAX(S19:S21)</f>
        <v>64</v>
      </c>
      <c r="T24" s="39">
        <f t="shared" ref="T24:AF24" si="16">MAX(T19:T21)</f>
        <v>84</v>
      </c>
      <c r="U24" s="39">
        <f t="shared" si="16"/>
        <v>22</v>
      </c>
      <c r="V24" s="39">
        <f t="shared" si="16"/>
        <v>87</v>
      </c>
      <c r="W24" s="39">
        <f t="shared" si="16"/>
        <v>11</v>
      </c>
      <c r="X24" s="39">
        <f t="shared" si="16"/>
        <v>3</v>
      </c>
      <c r="Y24" s="39">
        <f t="shared" si="16"/>
        <v>14</v>
      </c>
      <c r="Z24" s="39">
        <f t="shared" si="16"/>
        <v>6</v>
      </c>
      <c r="AA24" s="39">
        <f t="shared" si="16"/>
        <v>2</v>
      </c>
      <c r="AB24" s="39">
        <f t="shared" si="16"/>
        <v>0</v>
      </c>
      <c r="AC24" s="39">
        <f t="shared" si="16"/>
        <v>159</v>
      </c>
      <c r="AD24" s="39">
        <f t="shared" si="16"/>
        <v>0</v>
      </c>
      <c r="AE24" s="40">
        <f t="shared" si="16"/>
        <v>285</v>
      </c>
      <c r="AF24" s="40">
        <f t="shared" si="16"/>
        <v>429</v>
      </c>
    </row>
    <row r="25" spans="2:32" ht="23.1" customHeight="1" x14ac:dyDescent="0.25">
      <c r="B25" s="23" t="s">
        <v>52</v>
      </c>
      <c r="C25" s="50">
        <v>16</v>
      </c>
      <c r="D25" s="50">
        <v>22</v>
      </c>
      <c r="E25" s="50">
        <v>1</v>
      </c>
      <c r="F25" s="50">
        <v>11</v>
      </c>
      <c r="G25" s="50">
        <v>0</v>
      </c>
      <c r="H25" s="50">
        <v>4</v>
      </c>
      <c r="I25" s="50">
        <v>0</v>
      </c>
      <c r="J25" s="50">
        <v>0</v>
      </c>
      <c r="K25" s="50">
        <v>0</v>
      </c>
      <c r="L25" s="50">
        <v>0</v>
      </c>
      <c r="M25" s="50">
        <v>44</v>
      </c>
      <c r="N25" s="50">
        <v>0</v>
      </c>
      <c r="O25" s="15">
        <f t="shared" si="0"/>
        <v>54</v>
      </c>
      <c r="P25" s="15">
        <f t="shared" si="1"/>
        <v>98</v>
      </c>
      <c r="R25" s="37" t="s">
        <v>85</v>
      </c>
      <c r="S25" s="35">
        <f t="shared" ref="S25:AF25" si="17">SUM(S10:S12)</f>
        <v>245</v>
      </c>
      <c r="T25" s="16">
        <f t="shared" si="17"/>
        <v>272</v>
      </c>
      <c r="U25" s="16">
        <f t="shared" si="17"/>
        <v>49</v>
      </c>
      <c r="V25" s="16">
        <f t="shared" si="17"/>
        <v>181</v>
      </c>
      <c r="W25" s="16">
        <f t="shared" si="17"/>
        <v>8</v>
      </c>
      <c r="X25" s="16">
        <f t="shared" si="17"/>
        <v>0</v>
      </c>
      <c r="Y25" s="16">
        <f t="shared" si="17"/>
        <v>38</v>
      </c>
      <c r="Z25" s="16">
        <f t="shared" si="17"/>
        <v>6</v>
      </c>
      <c r="AA25" s="16">
        <f t="shared" si="17"/>
        <v>1</v>
      </c>
      <c r="AB25" s="16">
        <f t="shared" si="17"/>
        <v>0</v>
      </c>
      <c r="AC25" s="16">
        <f t="shared" si="17"/>
        <v>490</v>
      </c>
      <c r="AD25" s="16">
        <f t="shared" si="17"/>
        <v>0</v>
      </c>
      <c r="AE25" s="32">
        <f t="shared" si="17"/>
        <v>800</v>
      </c>
      <c r="AF25" s="32">
        <f t="shared" si="17"/>
        <v>1290</v>
      </c>
    </row>
    <row r="26" spans="2:32" ht="23.1" customHeight="1" x14ac:dyDescent="0.25">
      <c r="B26" s="23" t="s">
        <v>53</v>
      </c>
      <c r="C26" s="50">
        <v>18</v>
      </c>
      <c r="D26" s="50">
        <v>21</v>
      </c>
      <c r="E26" s="50">
        <v>7</v>
      </c>
      <c r="F26" s="50">
        <v>26</v>
      </c>
      <c r="G26" s="50">
        <v>0</v>
      </c>
      <c r="H26" s="50">
        <v>0</v>
      </c>
      <c r="I26" s="50">
        <v>6</v>
      </c>
      <c r="J26" s="50">
        <v>0</v>
      </c>
      <c r="K26" s="50">
        <v>0</v>
      </c>
      <c r="L26" s="50">
        <v>0</v>
      </c>
      <c r="M26" s="50">
        <v>40</v>
      </c>
      <c r="N26" s="50">
        <v>0</v>
      </c>
      <c r="O26" s="15">
        <f t="shared" si="0"/>
        <v>78</v>
      </c>
      <c r="P26" s="15">
        <f t="shared" si="1"/>
        <v>118</v>
      </c>
      <c r="R26" s="28" t="s">
        <v>86</v>
      </c>
      <c r="S26" s="16">
        <f t="shared" ref="S26:AF26" si="18">SUM(S13:S18)</f>
        <v>412</v>
      </c>
      <c r="T26" s="16">
        <f t="shared" si="18"/>
        <v>508</v>
      </c>
      <c r="U26" s="16">
        <f t="shared" si="18"/>
        <v>121</v>
      </c>
      <c r="V26" s="16">
        <f t="shared" si="18"/>
        <v>315</v>
      </c>
      <c r="W26" s="16">
        <f t="shared" si="18"/>
        <v>27</v>
      </c>
      <c r="X26" s="16">
        <f t="shared" si="18"/>
        <v>4</v>
      </c>
      <c r="Y26" s="16">
        <f t="shared" si="18"/>
        <v>61</v>
      </c>
      <c r="Z26" s="16">
        <f t="shared" si="18"/>
        <v>28</v>
      </c>
      <c r="AA26" s="16">
        <f t="shared" si="18"/>
        <v>7</v>
      </c>
      <c r="AB26" s="16">
        <f t="shared" si="18"/>
        <v>0</v>
      </c>
      <c r="AC26" s="16">
        <f t="shared" si="18"/>
        <v>905</v>
      </c>
      <c r="AD26" s="16">
        <f t="shared" si="18"/>
        <v>0</v>
      </c>
      <c r="AE26" s="32">
        <f t="shared" si="18"/>
        <v>1483</v>
      </c>
      <c r="AF26" s="32">
        <f t="shared" si="18"/>
        <v>2388</v>
      </c>
    </row>
    <row r="27" spans="2:32" ht="23.1" customHeight="1" x14ac:dyDescent="0.25">
      <c r="B27" s="23" t="s">
        <v>54</v>
      </c>
      <c r="C27" s="50">
        <v>21</v>
      </c>
      <c r="D27" s="50">
        <v>28</v>
      </c>
      <c r="E27" s="50">
        <v>1</v>
      </c>
      <c r="F27" s="50">
        <v>16</v>
      </c>
      <c r="G27" s="50">
        <v>0</v>
      </c>
      <c r="H27" s="50">
        <v>0</v>
      </c>
      <c r="I27" s="50">
        <v>6</v>
      </c>
      <c r="J27" s="50">
        <v>11</v>
      </c>
      <c r="K27" s="50">
        <v>0</v>
      </c>
      <c r="L27" s="50">
        <v>0</v>
      </c>
      <c r="M27" s="50">
        <v>36</v>
      </c>
      <c r="N27" s="50">
        <v>0</v>
      </c>
      <c r="O27" s="15">
        <f t="shared" si="0"/>
        <v>83</v>
      </c>
      <c r="P27" s="15">
        <f t="shared" si="1"/>
        <v>119</v>
      </c>
      <c r="R27" s="29" t="s">
        <v>87</v>
      </c>
      <c r="S27" s="16">
        <f t="shared" ref="S27:AF27" si="19">SUM(S19:S21)</f>
        <v>187</v>
      </c>
      <c r="T27" s="16">
        <f t="shared" si="19"/>
        <v>219</v>
      </c>
      <c r="U27" s="16">
        <f t="shared" si="19"/>
        <v>44</v>
      </c>
      <c r="V27" s="16">
        <f t="shared" si="19"/>
        <v>211</v>
      </c>
      <c r="W27" s="16">
        <f t="shared" si="19"/>
        <v>18</v>
      </c>
      <c r="X27" s="16">
        <f t="shared" si="19"/>
        <v>3</v>
      </c>
      <c r="Y27" s="16">
        <f t="shared" si="19"/>
        <v>38</v>
      </c>
      <c r="Z27" s="16">
        <f t="shared" si="19"/>
        <v>11</v>
      </c>
      <c r="AA27" s="16">
        <f t="shared" si="19"/>
        <v>2</v>
      </c>
      <c r="AB27" s="16">
        <f t="shared" si="19"/>
        <v>0</v>
      </c>
      <c r="AC27" s="16">
        <f t="shared" si="19"/>
        <v>461</v>
      </c>
      <c r="AD27" s="16">
        <f t="shared" si="19"/>
        <v>0</v>
      </c>
      <c r="AE27" s="32">
        <f t="shared" si="19"/>
        <v>733</v>
      </c>
      <c r="AF27" s="32">
        <f t="shared" si="19"/>
        <v>1194</v>
      </c>
    </row>
    <row r="28" spans="2:32" ht="23.1" customHeight="1" x14ac:dyDescent="0.25">
      <c r="B28" s="23" t="s">
        <v>55</v>
      </c>
      <c r="C28" s="50">
        <v>20</v>
      </c>
      <c r="D28" s="50">
        <v>30</v>
      </c>
      <c r="E28" s="50">
        <v>3</v>
      </c>
      <c r="F28" s="50">
        <v>18</v>
      </c>
      <c r="G28" s="50">
        <v>0</v>
      </c>
      <c r="H28" s="50">
        <v>0</v>
      </c>
      <c r="I28" s="50">
        <v>6</v>
      </c>
      <c r="J28" s="50">
        <v>3</v>
      </c>
      <c r="K28" s="50">
        <v>2</v>
      </c>
      <c r="L28" s="50">
        <v>0</v>
      </c>
      <c r="M28" s="50">
        <v>42</v>
      </c>
      <c r="N28" s="50">
        <v>0</v>
      </c>
      <c r="O28" s="15">
        <f t="shared" si="0"/>
        <v>82</v>
      </c>
      <c r="P28" s="15">
        <f t="shared" si="1"/>
        <v>124</v>
      </c>
      <c r="R28" s="5" t="s">
        <v>17</v>
      </c>
      <c r="S28" s="16">
        <f t="shared" ref="S28:AF28" si="20">SUM(S10:S21)</f>
        <v>844</v>
      </c>
      <c r="T28" s="16">
        <f t="shared" si="20"/>
        <v>999</v>
      </c>
      <c r="U28" s="16">
        <f t="shared" si="20"/>
        <v>214</v>
      </c>
      <c r="V28" s="16">
        <f t="shared" si="20"/>
        <v>707</v>
      </c>
      <c r="W28" s="16">
        <f t="shared" si="20"/>
        <v>53</v>
      </c>
      <c r="X28" s="16">
        <f t="shared" si="20"/>
        <v>7</v>
      </c>
      <c r="Y28" s="16">
        <f t="shared" si="20"/>
        <v>137</v>
      </c>
      <c r="Z28" s="16">
        <f t="shared" si="20"/>
        <v>45</v>
      </c>
      <c r="AA28" s="16">
        <f t="shared" si="20"/>
        <v>10</v>
      </c>
      <c r="AB28" s="16">
        <f t="shared" si="20"/>
        <v>0</v>
      </c>
      <c r="AC28" s="16">
        <f t="shared" si="20"/>
        <v>1856</v>
      </c>
      <c r="AD28" s="16">
        <f t="shared" si="20"/>
        <v>0</v>
      </c>
      <c r="AE28" s="32">
        <f t="shared" si="20"/>
        <v>3016</v>
      </c>
      <c r="AF28" s="32">
        <f t="shared" si="20"/>
        <v>4872</v>
      </c>
    </row>
    <row r="29" spans="2:32" ht="23.1" customHeight="1" x14ac:dyDescent="0.25">
      <c r="B29" s="23" t="s">
        <v>56</v>
      </c>
      <c r="C29" s="50">
        <v>14</v>
      </c>
      <c r="D29" s="50">
        <v>15</v>
      </c>
      <c r="E29" s="50">
        <v>20</v>
      </c>
      <c r="F29" s="50">
        <v>36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54</v>
      </c>
      <c r="N29" s="50">
        <v>0</v>
      </c>
      <c r="O29" s="15">
        <f t="shared" si="0"/>
        <v>85</v>
      </c>
      <c r="P29" s="15">
        <f t="shared" si="1"/>
        <v>139</v>
      </c>
      <c r="R29"/>
      <c r="S29" s="20"/>
      <c r="T29" s="19"/>
    </row>
    <row r="30" spans="2:32" ht="23.1" customHeight="1" x14ac:dyDescent="0.25">
      <c r="B30" s="23" t="s">
        <v>57</v>
      </c>
      <c r="C30" s="50">
        <v>11</v>
      </c>
      <c r="D30" s="50">
        <v>27</v>
      </c>
      <c r="E30" s="50">
        <v>3</v>
      </c>
      <c r="F30" s="50">
        <v>10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47</v>
      </c>
      <c r="N30" s="50">
        <v>0</v>
      </c>
      <c r="O30" s="15">
        <f t="shared" si="0"/>
        <v>54</v>
      </c>
      <c r="P30" s="15">
        <f t="shared" si="1"/>
        <v>101</v>
      </c>
    </row>
    <row r="31" spans="2:32" ht="23.1" customHeight="1" x14ac:dyDescent="0.25">
      <c r="B31" s="24" t="s">
        <v>58</v>
      </c>
      <c r="C31" s="50">
        <v>18</v>
      </c>
      <c r="D31" s="50">
        <v>27</v>
      </c>
      <c r="E31" s="50">
        <v>2</v>
      </c>
      <c r="F31" s="50">
        <v>16</v>
      </c>
      <c r="G31" s="50">
        <v>2</v>
      </c>
      <c r="H31" s="50">
        <v>0</v>
      </c>
      <c r="I31" s="50">
        <v>3</v>
      </c>
      <c r="J31" s="50">
        <v>2</v>
      </c>
      <c r="K31" s="50">
        <v>0</v>
      </c>
      <c r="L31" s="50">
        <v>0</v>
      </c>
      <c r="M31" s="50">
        <v>40</v>
      </c>
      <c r="N31" s="50">
        <v>0</v>
      </c>
      <c r="O31" s="15">
        <f t="shared" si="0"/>
        <v>70</v>
      </c>
      <c r="P31" s="15">
        <f t="shared" si="1"/>
        <v>110</v>
      </c>
    </row>
    <row r="32" spans="2:32" ht="23.1" customHeight="1" x14ac:dyDescent="0.25">
      <c r="B32" s="24" t="s">
        <v>59</v>
      </c>
      <c r="C32" s="50">
        <v>16</v>
      </c>
      <c r="D32" s="50">
        <v>29</v>
      </c>
      <c r="E32" s="50">
        <v>2</v>
      </c>
      <c r="F32" s="50">
        <v>23</v>
      </c>
      <c r="G32" s="50">
        <v>11</v>
      </c>
      <c r="H32" s="50">
        <v>0</v>
      </c>
      <c r="I32" s="50">
        <v>5</v>
      </c>
      <c r="J32" s="50">
        <v>0</v>
      </c>
      <c r="K32" s="50">
        <v>0</v>
      </c>
      <c r="L32" s="50">
        <v>0</v>
      </c>
      <c r="M32" s="50">
        <v>52</v>
      </c>
      <c r="N32" s="50">
        <v>0</v>
      </c>
      <c r="O32" s="15">
        <f t="shared" si="0"/>
        <v>86</v>
      </c>
      <c r="P32" s="15">
        <f t="shared" si="1"/>
        <v>138</v>
      </c>
    </row>
    <row r="33" spans="2:20" ht="23.1" customHeight="1" x14ac:dyDescent="0.25">
      <c r="B33" s="23" t="s">
        <v>60</v>
      </c>
      <c r="C33" s="50">
        <v>11</v>
      </c>
      <c r="D33" s="50">
        <v>25</v>
      </c>
      <c r="E33" s="50">
        <v>1</v>
      </c>
      <c r="F33" s="50">
        <v>11</v>
      </c>
      <c r="G33" s="50">
        <v>1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48</v>
      </c>
      <c r="N33" s="50">
        <v>0</v>
      </c>
      <c r="O33" s="15">
        <f t="shared" si="0"/>
        <v>49</v>
      </c>
      <c r="P33" s="15">
        <f t="shared" si="1"/>
        <v>97</v>
      </c>
    </row>
    <row r="34" spans="2:20" ht="23.1" customHeight="1" x14ac:dyDescent="0.25">
      <c r="B34" s="24" t="s">
        <v>61</v>
      </c>
      <c r="C34" s="50">
        <v>21</v>
      </c>
      <c r="D34" s="50">
        <v>22</v>
      </c>
      <c r="E34" s="50">
        <v>3</v>
      </c>
      <c r="F34" s="50">
        <v>18</v>
      </c>
      <c r="G34" s="50">
        <v>0</v>
      </c>
      <c r="H34" s="50">
        <v>0</v>
      </c>
      <c r="I34" s="50">
        <v>4</v>
      </c>
      <c r="J34" s="50">
        <v>1</v>
      </c>
      <c r="K34" s="50">
        <v>4</v>
      </c>
      <c r="L34" s="50">
        <v>0</v>
      </c>
      <c r="M34" s="50">
        <v>43</v>
      </c>
      <c r="N34" s="50">
        <v>0</v>
      </c>
      <c r="O34" s="15">
        <f t="shared" si="0"/>
        <v>73</v>
      </c>
      <c r="P34" s="15">
        <f t="shared" si="1"/>
        <v>116</v>
      </c>
    </row>
    <row r="35" spans="2:20" ht="23.1" customHeight="1" x14ac:dyDescent="0.25">
      <c r="B35" s="24" t="s">
        <v>62</v>
      </c>
      <c r="C35" s="50">
        <v>6</v>
      </c>
      <c r="D35" s="50">
        <v>11</v>
      </c>
      <c r="E35" s="50">
        <v>3</v>
      </c>
      <c r="F35" s="50">
        <v>10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32</v>
      </c>
      <c r="N35" s="50">
        <v>0</v>
      </c>
      <c r="O35" s="15">
        <f t="shared" si="0"/>
        <v>31</v>
      </c>
      <c r="P35" s="15">
        <f t="shared" si="1"/>
        <v>63</v>
      </c>
    </row>
    <row r="36" spans="2:20" ht="23.1" customHeight="1" x14ac:dyDescent="0.25">
      <c r="B36" s="24" t="s">
        <v>63</v>
      </c>
      <c r="C36" s="50">
        <v>9</v>
      </c>
      <c r="D36" s="50">
        <v>18</v>
      </c>
      <c r="E36" s="50">
        <v>9</v>
      </c>
      <c r="F36" s="50">
        <v>0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34</v>
      </c>
      <c r="N36" s="50">
        <v>0</v>
      </c>
      <c r="O36" s="15">
        <f t="shared" si="0"/>
        <v>39</v>
      </c>
      <c r="P36" s="15">
        <f t="shared" si="1"/>
        <v>73</v>
      </c>
    </row>
    <row r="37" spans="2:20" ht="23.1" customHeight="1" x14ac:dyDescent="0.25">
      <c r="B37" s="23" t="s">
        <v>64</v>
      </c>
      <c r="C37" s="50">
        <v>18</v>
      </c>
      <c r="D37" s="50">
        <v>21</v>
      </c>
      <c r="E37" s="50">
        <v>12</v>
      </c>
      <c r="F37" s="50">
        <v>10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46</v>
      </c>
      <c r="N37" s="50">
        <v>0</v>
      </c>
      <c r="O37" s="15">
        <f t="shared" si="0"/>
        <v>61</v>
      </c>
      <c r="P37" s="15">
        <f t="shared" si="1"/>
        <v>107</v>
      </c>
    </row>
    <row r="38" spans="2:20" ht="23.1" customHeight="1" x14ac:dyDescent="0.25">
      <c r="B38" s="24" t="s">
        <v>65</v>
      </c>
      <c r="C38" s="50">
        <v>38</v>
      </c>
      <c r="D38" s="50">
        <v>12</v>
      </c>
      <c r="E38" s="50">
        <v>5</v>
      </c>
      <c r="F38" s="50">
        <v>9</v>
      </c>
      <c r="G38" s="50">
        <v>1</v>
      </c>
      <c r="H38" s="50">
        <v>0</v>
      </c>
      <c r="I38" s="50">
        <v>5</v>
      </c>
      <c r="J38" s="50">
        <v>7</v>
      </c>
      <c r="K38" s="50">
        <v>0</v>
      </c>
      <c r="L38" s="50">
        <v>0</v>
      </c>
      <c r="M38" s="50">
        <v>28</v>
      </c>
      <c r="N38" s="50">
        <v>0</v>
      </c>
      <c r="O38" s="15">
        <f t="shared" si="0"/>
        <v>77</v>
      </c>
      <c r="P38" s="15">
        <f t="shared" si="1"/>
        <v>105</v>
      </c>
    </row>
    <row r="39" spans="2:20" ht="23.1" customHeight="1" x14ac:dyDescent="0.25">
      <c r="B39" s="24" t="s">
        <v>66</v>
      </c>
      <c r="C39" s="50">
        <v>31</v>
      </c>
      <c r="D39" s="50">
        <v>16</v>
      </c>
      <c r="E39" s="50">
        <v>6</v>
      </c>
      <c r="F39" s="50">
        <v>11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39</v>
      </c>
      <c r="N39" s="50">
        <v>0</v>
      </c>
      <c r="O39" s="15">
        <f t="shared" si="0"/>
        <v>66</v>
      </c>
      <c r="P39" s="15">
        <f t="shared" si="1"/>
        <v>105</v>
      </c>
    </row>
    <row r="40" spans="2:20" ht="23.1" customHeight="1" x14ac:dyDescent="0.25">
      <c r="B40" s="24" t="s">
        <v>67</v>
      </c>
      <c r="C40" s="50">
        <v>21</v>
      </c>
      <c r="D40" s="50">
        <v>10</v>
      </c>
      <c r="E40" s="50">
        <v>5</v>
      </c>
      <c r="F40" s="50">
        <v>6</v>
      </c>
      <c r="G40" s="50">
        <v>2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23</v>
      </c>
      <c r="N40" s="50">
        <v>0</v>
      </c>
      <c r="O40" s="15">
        <f t="shared" si="0"/>
        <v>44</v>
      </c>
      <c r="P40" s="15">
        <f t="shared" si="1"/>
        <v>67</v>
      </c>
    </row>
    <row r="41" spans="2:20" ht="23.1" customHeight="1" x14ac:dyDescent="0.25">
      <c r="B41" s="23" t="s">
        <v>68</v>
      </c>
      <c r="C41" s="50">
        <v>11</v>
      </c>
      <c r="D41" s="50">
        <v>16</v>
      </c>
      <c r="E41" s="50">
        <v>8</v>
      </c>
      <c r="F41" s="50">
        <v>12</v>
      </c>
      <c r="G41" s="50">
        <v>1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28</v>
      </c>
      <c r="N41" s="50">
        <v>0</v>
      </c>
      <c r="O41" s="15">
        <f t="shared" si="0"/>
        <v>49</v>
      </c>
      <c r="P41" s="15">
        <f t="shared" si="1"/>
        <v>77</v>
      </c>
    </row>
    <row r="42" spans="2:20" ht="23.1" customHeight="1" x14ac:dyDescent="0.25">
      <c r="B42" s="24" t="s">
        <v>69</v>
      </c>
      <c r="C42" s="50">
        <v>8</v>
      </c>
      <c r="D42" s="50">
        <v>17</v>
      </c>
      <c r="E42" s="50">
        <v>2</v>
      </c>
      <c r="F42" s="50">
        <v>10</v>
      </c>
      <c r="G42" s="50">
        <v>0</v>
      </c>
      <c r="H42" s="50">
        <v>0</v>
      </c>
      <c r="I42" s="50">
        <v>6</v>
      </c>
      <c r="J42" s="50">
        <v>3</v>
      </c>
      <c r="K42" s="50">
        <v>0</v>
      </c>
      <c r="L42" s="50">
        <v>0</v>
      </c>
      <c r="M42" s="50">
        <v>30</v>
      </c>
      <c r="N42" s="50">
        <v>0</v>
      </c>
      <c r="O42" s="15">
        <f t="shared" si="0"/>
        <v>46</v>
      </c>
      <c r="P42" s="15">
        <f t="shared" si="1"/>
        <v>76</v>
      </c>
    </row>
    <row r="43" spans="2:20" ht="23.1" customHeight="1" x14ac:dyDescent="0.25">
      <c r="B43" s="23" t="s">
        <v>70</v>
      </c>
      <c r="C43" s="50">
        <v>16</v>
      </c>
      <c r="D43" s="50">
        <v>21</v>
      </c>
      <c r="E43" s="50">
        <v>6</v>
      </c>
      <c r="F43" s="50">
        <v>5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26</v>
      </c>
      <c r="N43" s="50">
        <v>0</v>
      </c>
      <c r="O43" s="15">
        <f t="shared" si="0"/>
        <v>49</v>
      </c>
      <c r="P43" s="15">
        <f t="shared" si="1"/>
        <v>75</v>
      </c>
    </row>
    <row r="44" spans="2:20" ht="23.1" customHeight="1" x14ac:dyDescent="0.25">
      <c r="B44" s="25" t="s">
        <v>71</v>
      </c>
      <c r="C44" s="50">
        <v>15</v>
      </c>
      <c r="D44" s="50">
        <v>16</v>
      </c>
      <c r="E44" s="50">
        <v>3</v>
      </c>
      <c r="F44" s="50">
        <v>13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19</v>
      </c>
      <c r="N44" s="50">
        <v>0</v>
      </c>
      <c r="O44" s="15">
        <f t="shared" si="0"/>
        <v>50</v>
      </c>
      <c r="P44" s="15">
        <f t="shared" si="1"/>
        <v>69</v>
      </c>
    </row>
    <row r="45" spans="2:20" ht="23.1" customHeight="1" x14ac:dyDescent="0.25">
      <c r="B45" s="23" t="s">
        <v>72</v>
      </c>
      <c r="C45" s="50">
        <v>15</v>
      </c>
      <c r="D45" s="50">
        <v>22</v>
      </c>
      <c r="E45" s="50">
        <v>4</v>
      </c>
      <c r="F45" s="50">
        <v>4</v>
      </c>
      <c r="G45" s="50">
        <v>1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28</v>
      </c>
      <c r="N45" s="50">
        <v>0</v>
      </c>
      <c r="O45" s="15">
        <f t="shared" si="0"/>
        <v>48</v>
      </c>
      <c r="P45" s="15">
        <f t="shared" si="1"/>
        <v>76</v>
      </c>
    </row>
    <row r="46" spans="2:20" ht="23.1" customHeight="1" x14ac:dyDescent="0.25">
      <c r="B46" s="24" t="s">
        <v>73</v>
      </c>
      <c r="C46" s="50">
        <v>13</v>
      </c>
      <c r="D46" s="50">
        <v>19</v>
      </c>
      <c r="E46" s="50">
        <v>7</v>
      </c>
      <c r="F46" s="50">
        <v>16</v>
      </c>
      <c r="G46" s="50">
        <v>2</v>
      </c>
      <c r="H46" s="50">
        <v>0</v>
      </c>
      <c r="I46" s="50">
        <v>1</v>
      </c>
      <c r="J46" s="50">
        <v>0</v>
      </c>
      <c r="K46" s="50">
        <v>2</v>
      </c>
      <c r="L46" s="50">
        <v>0</v>
      </c>
      <c r="M46" s="50">
        <v>25</v>
      </c>
      <c r="N46" s="50">
        <v>0</v>
      </c>
      <c r="O46" s="15">
        <f t="shared" si="0"/>
        <v>60</v>
      </c>
      <c r="P46" s="15">
        <f t="shared" si="1"/>
        <v>85</v>
      </c>
      <c r="R46" s="8"/>
      <c r="T46"/>
    </row>
    <row r="47" spans="2:20" ht="23.1" customHeight="1" x14ac:dyDescent="0.25">
      <c r="B47" s="24" t="s">
        <v>74</v>
      </c>
      <c r="C47" s="50">
        <v>19</v>
      </c>
      <c r="D47" s="50">
        <v>16</v>
      </c>
      <c r="E47" s="50">
        <v>1</v>
      </c>
      <c r="F47" s="50">
        <v>18</v>
      </c>
      <c r="G47" s="50">
        <v>0</v>
      </c>
      <c r="H47" s="50">
        <v>0</v>
      </c>
      <c r="I47" s="50">
        <v>8</v>
      </c>
      <c r="J47" s="50">
        <v>1</v>
      </c>
      <c r="K47" s="50">
        <v>0</v>
      </c>
      <c r="L47" s="50">
        <v>0</v>
      </c>
      <c r="M47" s="50">
        <v>42</v>
      </c>
      <c r="N47" s="50">
        <v>0</v>
      </c>
      <c r="O47" s="15">
        <f t="shared" si="0"/>
        <v>63</v>
      </c>
      <c r="P47" s="15">
        <f t="shared" si="1"/>
        <v>105</v>
      </c>
      <c r="R47" s="8"/>
      <c r="T47"/>
    </row>
    <row r="48" spans="2:20" ht="23.1" customHeight="1" x14ac:dyDescent="0.25">
      <c r="B48" s="24" t="s">
        <v>75</v>
      </c>
      <c r="C48" s="50">
        <v>16</v>
      </c>
      <c r="D48" s="50">
        <v>11</v>
      </c>
      <c r="E48" s="50">
        <v>3</v>
      </c>
      <c r="F48" s="50">
        <v>18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53</v>
      </c>
      <c r="N48" s="50">
        <v>0</v>
      </c>
      <c r="O48" s="15">
        <f t="shared" si="0"/>
        <v>51</v>
      </c>
      <c r="P48" s="15">
        <f t="shared" si="1"/>
        <v>104</v>
      </c>
      <c r="R48" s="8"/>
      <c r="T48"/>
    </row>
    <row r="49" spans="2:20" ht="23.1" customHeight="1" x14ac:dyDescent="0.25">
      <c r="B49" s="23" t="s">
        <v>76</v>
      </c>
      <c r="C49" s="50">
        <v>11</v>
      </c>
      <c r="D49" s="50">
        <v>17</v>
      </c>
      <c r="E49" s="50">
        <v>2</v>
      </c>
      <c r="F49" s="50">
        <v>22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0</v>
      </c>
      <c r="M49" s="50">
        <v>38</v>
      </c>
      <c r="N49" s="50">
        <v>0</v>
      </c>
      <c r="O49" s="15">
        <f t="shared" si="0"/>
        <v>55</v>
      </c>
      <c r="P49" s="15">
        <f t="shared" si="1"/>
        <v>93</v>
      </c>
      <c r="R49" s="8"/>
      <c r="T49"/>
    </row>
    <row r="50" spans="2:20" ht="23.1" customHeight="1" x14ac:dyDescent="0.25">
      <c r="B50" s="24" t="s">
        <v>77</v>
      </c>
      <c r="C50" s="50">
        <v>12</v>
      </c>
      <c r="D50" s="50">
        <v>21</v>
      </c>
      <c r="E50" s="50">
        <v>1</v>
      </c>
      <c r="F50" s="50">
        <v>12</v>
      </c>
      <c r="G50" s="50">
        <v>0</v>
      </c>
      <c r="H50" s="50">
        <v>0</v>
      </c>
      <c r="I50" s="50">
        <v>7</v>
      </c>
      <c r="J50" s="50">
        <v>2</v>
      </c>
      <c r="K50" s="50">
        <v>0</v>
      </c>
      <c r="L50" s="50">
        <v>0</v>
      </c>
      <c r="M50" s="50">
        <v>45</v>
      </c>
      <c r="N50" s="50">
        <v>0</v>
      </c>
      <c r="O50" s="15">
        <f t="shared" si="0"/>
        <v>55</v>
      </c>
      <c r="P50" s="15">
        <f t="shared" si="1"/>
        <v>100</v>
      </c>
      <c r="R50" s="8"/>
      <c r="T50"/>
    </row>
    <row r="51" spans="2:20" ht="23.1" customHeight="1" x14ac:dyDescent="0.25">
      <c r="B51" s="24" t="s">
        <v>78</v>
      </c>
      <c r="C51" s="50">
        <v>16</v>
      </c>
      <c r="D51" s="50">
        <v>13</v>
      </c>
      <c r="E51" s="50">
        <v>0</v>
      </c>
      <c r="F51" s="50">
        <v>11</v>
      </c>
      <c r="G51" s="50">
        <v>3</v>
      </c>
      <c r="H51" s="50">
        <v>0</v>
      </c>
      <c r="I51" s="50">
        <v>4</v>
      </c>
      <c r="J51" s="50">
        <v>2</v>
      </c>
      <c r="K51" s="50">
        <v>0</v>
      </c>
      <c r="L51" s="50">
        <v>0</v>
      </c>
      <c r="M51" s="50">
        <v>44</v>
      </c>
      <c r="N51" s="50">
        <v>0</v>
      </c>
      <c r="O51" s="15">
        <f t="shared" si="0"/>
        <v>49</v>
      </c>
      <c r="P51" s="15">
        <f t="shared" si="1"/>
        <v>93</v>
      </c>
      <c r="R51" s="8"/>
      <c r="T51"/>
    </row>
    <row r="52" spans="2:20" ht="23.1" customHeight="1" x14ac:dyDescent="0.25">
      <c r="B52" s="24" t="s">
        <v>79</v>
      </c>
      <c r="C52" s="50">
        <v>16</v>
      </c>
      <c r="D52" s="50">
        <v>20</v>
      </c>
      <c r="E52" s="50">
        <v>3</v>
      </c>
      <c r="F52" s="50">
        <v>6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36</v>
      </c>
      <c r="N52" s="50">
        <v>0</v>
      </c>
      <c r="O52" s="15">
        <f t="shared" si="0"/>
        <v>47</v>
      </c>
      <c r="P52" s="15">
        <f t="shared" si="1"/>
        <v>83</v>
      </c>
      <c r="R52" s="8"/>
      <c r="T52"/>
    </row>
    <row r="53" spans="2:20" ht="23.1" customHeight="1" x14ac:dyDescent="0.25">
      <c r="B53" s="23" t="s">
        <v>80</v>
      </c>
      <c r="C53" s="50">
        <v>20</v>
      </c>
      <c r="D53" s="50">
        <v>18</v>
      </c>
      <c r="E53" s="50">
        <v>5</v>
      </c>
      <c r="F53" s="50">
        <v>21</v>
      </c>
      <c r="G53" s="50">
        <v>2</v>
      </c>
      <c r="H53" s="50">
        <v>0</v>
      </c>
      <c r="I53" s="50">
        <v>0</v>
      </c>
      <c r="J53" s="50">
        <v>2</v>
      </c>
      <c r="K53" s="50">
        <v>0</v>
      </c>
      <c r="L53" s="50">
        <v>0</v>
      </c>
      <c r="M53" s="50">
        <v>34</v>
      </c>
      <c r="N53" s="50">
        <v>0</v>
      </c>
      <c r="O53" s="15">
        <f t="shared" si="0"/>
        <v>68</v>
      </c>
      <c r="P53" s="15">
        <f t="shared" si="1"/>
        <v>102</v>
      </c>
      <c r="R53" s="8"/>
      <c r="T53"/>
    </row>
    <row r="54" spans="2:20" ht="23.1" customHeight="1" x14ac:dyDescent="0.25">
      <c r="B54" s="23" t="s">
        <v>81</v>
      </c>
      <c r="C54" s="50">
        <v>15</v>
      </c>
      <c r="D54" s="50">
        <v>21</v>
      </c>
      <c r="E54" s="50">
        <v>4</v>
      </c>
      <c r="F54" s="50">
        <v>23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33</v>
      </c>
      <c r="N54" s="50">
        <v>0</v>
      </c>
      <c r="O54" s="15">
        <f t="shared" si="0"/>
        <v>65</v>
      </c>
      <c r="P54" s="15">
        <f t="shared" si="1"/>
        <v>98</v>
      </c>
      <c r="R54" s="8"/>
      <c r="T54"/>
    </row>
    <row r="55" spans="2:20" ht="23.1" customHeight="1" x14ac:dyDescent="0.25">
      <c r="B55" s="23" t="s">
        <v>82</v>
      </c>
      <c r="C55" s="50">
        <v>14</v>
      </c>
      <c r="D55" s="50">
        <v>20</v>
      </c>
      <c r="E55" s="50">
        <v>13</v>
      </c>
      <c r="F55" s="50">
        <v>21</v>
      </c>
      <c r="G55" s="50">
        <v>5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42</v>
      </c>
      <c r="N55" s="50">
        <v>0</v>
      </c>
      <c r="O55" s="15">
        <f t="shared" si="0"/>
        <v>74</v>
      </c>
      <c r="P55" s="15">
        <f t="shared" si="1"/>
        <v>116</v>
      </c>
      <c r="R55" s="8"/>
      <c r="T55"/>
    </row>
    <row r="56" spans="2:20" ht="23.1" customHeight="1" x14ac:dyDescent="0.25">
      <c r="B56" s="23" t="s">
        <v>83</v>
      </c>
      <c r="C56" s="50">
        <v>22</v>
      </c>
      <c r="D56" s="50">
        <v>23</v>
      </c>
      <c r="E56" s="50">
        <v>2</v>
      </c>
      <c r="F56" s="50">
        <v>30</v>
      </c>
      <c r="G56" s="50">
        <v>4</v>
      </c>
      <c r="H56" s="50">
        <v>3</v>
      </c>
      <c r="I56" s="50">
        <v>3</v>
      </c>
      <c r="J56" s="50">
        <v>0</v>
      </c>
      <c r="K56" s="50">
        <v>0</v>
      </c>
      <c r="L56" s="50">
        <v>0</v>
      </c>
      <c r="M56" s="50">
        <v>31</v>
      </c>
      <c r="N56" s="50">
        <v>0</v>
      </c>
      <c r="O56" s="15">
        <f t="shared" si="0"/>
        <v>87</v>
      </c>
      <c r="P56" s="15">
        <f t="shared" si="1"/>
        <v>118</v>
      </c>
      <c r="R56" s="8"/>
      <c r="T56"/>
    </row>
    <row r="57" spans="2:20" ht="23.1" customHeight="1" x14ac:dyDescent="0.25">
      <c r="B57" s="23" t="s">
        <v>84</v>
      </c>
      <c r="C57" s="50">
        <v>13</v>
      </c>
      <c r="D57" s="50">
        <v>20</v>
      </c>
      <c r="E57" s="50">
        <v>3</v>
      </c>
      <c r="F57" s="50">
        <v>13</v>
      </c>
      <c r="G57" s="50">
        <v>2</v>
      </c>
      <c r="H57" s="50">
        <v>0</v>
      </c>
      <c r="I57" s="50">
        <v>5</v>
      </c>
      <c r="J57" s="50">
        <v>3</v>
      </c>
      <c r="K57" s="50">
        <v>0</v>
      </c>
      <c r="L57" s="50">
        <v>0</v>
      </c>
      <c r="M57" s="50">
        <v>38</v>
      </c>
      <c r="N57" s="50">
        <v>0</v>
      </c>
      <c r="O57" s="15">
        <f t="shared" si="0"/>
        <v>59</v>
      </c>
      <c r="P57" s="15">
        <f t="shared" si="1"/>
        <v>97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844</v>
      </c>
      <c r="D58" s="16">
        <f t="shared" si="21"/>
        <v>999</v>
      </c>
      <c r="E58" s="16">
        <f t="shared" si="21"/>
        <v>214</v>
      </c>
      <c r="F58" s="16">
        <f t="shared" si="21"/>
        <v>707</v>
      </c>
      <c r="G58" s="16">
        <f t="shared" si="21"/>
        <v>53</v>
      </c>
      <c r="H58" s="16">
        <f t="shared" si="21"/>
        <v>7</v>
      </c>
      <c r="I58" s="16">
        <f t="shared" si="21"/>
        <v>137</v>
      </c>
      <c r="J58" s="16">
        <f t="shared" si="21"/>
        <v>45</v>
      </c>
      <c r="K58" s="16">
        <f t="shared" si="21"/>
        <v>10</v>
      </c>
      <c r="L58" s="16">
        <f t="shared" si="21"/>
        <v>0</v>
      </c>
      <c r="M58" s="16">
        <f t="shared" si="21"/>
        <v>1856</v>
      </c>
      <c r="N58" s="16">
        <f t="shared" si="21"/>
        <v>0</v>
      </c>
      <c r="O58" s="16">
        <f t="shared" si="21"/>
        <v>3016</v>
      </c>
      <c r="P58" s="16">
        <f t="shared" si="21"/>
        <v>4872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0.17323481116584566</v>
      </c>
      <c r="D59" s="43">
        <f t="shared" si="22"/>
        <v>0.20504926108374386</v>
      </c>
      <c r="E59" s="43">
        <f t="shared" si="22"/>
        <v>4.3924466338259444E-2</v>
      </c>
      <c r="F59" s="43">
        <f t="shared" si="22"/>
        <v>0.14511494252873564</v>
      </c>
      <c r="G59" s="43">
        <f t="shared" si="22"/>
        <v>1.0878489326765189E-2</v>
      </c>
      <c r="H59" s="43">
        <f t="shared" si="22"/>
        <v>1.4367816091954023E-3</v>
      </c>
      <c r="I59" s="43">
        <f t="shared" si="22"/>
        <v>2.8119868637110017E-2</v>
      </c>
      <c r="J59" s="43">
        <f t="shared" si="22"/>
        <v>9.2364532019704442E-3</v>
      </c>
      <c r="K59" s="43">
        <f t="shared" si="22"/>
        <v>2.052545155993432E-3</v>
      </c>
      <c r="L59" s="43">
        <f t="shared" si="22"/>
        <v>0</v>
      </c>
      <c r="M59" s="43">
        <f t="shared" si="22"/>
        <v>0.38095238095238093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0.27984084880636606</v>
      </c>
      <c r="D60" s="44">
        <f t="shared" ref="D60:N60" si="23">D58/$O$58</f>
        <v>0.33123342175066312</v>
      </c>
      <c r="E60" s="44">
        <f t="shared" si="23"/>
        <v>7.0954907161803707E-2</v>
      </c>
      <c r="F60" s="44">
        <f t="shared" si="23"/>
        <v>0.23441644562334218</v>
      </c>
      <c r="G60" s="44">
        <f t="shared" si="23"/>
        <v>1.7572944297082227E-2</v>
      </c>
      <c r="H60" s="44">
        <f t="shared" si="23"/>
        <v>2.3209549071618036E-3</v>
      </c>
      <c r="I60" s="44">
        <f t="shared" si="23"/>
        <v>4.5424403183023876E-2</v>
      </c>
      <c r="J60" s="44">
        <f t="shared" si="23"/>
        <v>1.4920424403183023E-2</v>
      </c>
      <c r="K60" s="44">
        <f t="shared" si="23"/>
        <v>3.3156498673740055E-3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A1:AF174"/>
  <sheetViews>
    <sheetView view="pageBreakPreview" topLeftCell="A56" zoomScale="60" workbookViewId="0">
      <selection activeCell="B58" sqref="B58:B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8" t="str">
        <f>'[2]23.09.19 Gaba -Munyonyo'!C3:G3</f>
        <v>MCC-C2-STNO 52-Wavamuno RD</v>
      </c>
      <c r="D3" s="78"/>
      <c r="E3" s="78"/>
      <c r="F3" s="78"/>
      <c r="G3" s="78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">
        <v>179</v>
      </c>
      <c r="F5" s="41" t="s">
        <v>1</v>
      </c>
      <c r="G5" s="76" t="str">
        <f>'[2]27.09 Munyonyo-Gaba-24h'!G5:H5</f>
        <v>Wavamuno</v>
      </c>
      <c r="H5" s="77"/>
      <c r="I5" s="14"/>
      <c r="J5" s="2" t="s">
        <v>5</v>
      </c>
      <c r="K5" s="76" t="str">
        <f>'[2]27.09 Munyonyo-Gaba-24h'!K5:L5</f>
        <v>Kasoma John Paul / Akello Rosette</v>
      </c>
      <c r="L5" s="7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6" t="str">
        <f>'[2]23.09.19 Gaba -Munyonyo'!D6:E6</f>
        <v>GABA</v>
      </c>
      <c r="E6" s="77"/>
      <c r="F6" s="2" t="s">
        <v>2</v>
      </c>
      <c r="G6" s="76" t="str">
        <f>'[2]23.09.19 Gaba -Munyonyo'!G6:H6</f>
        <v>MUNYONYO</v>
      </c>
      <c r="H6" s="77"/>
      <c r="J6" s="2" t="s">
        <v>21</v>
      </c>
      <c r="K6" s="76" t="str">
        <f>'[2]27.09 Munyonyo-Gaba-24h'!K6:L6</f>
        <v>Steven</v>
      </c>
      <c r="L6" s="7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9</v>
      </c>
      <c r="D10" s="50">
        <v>4</v>
      </c>
      <c r="E10" s="50">
        <v>3</v>
      </c>
      <c r="F10" s="50">
        <v>15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23</v>
      </c>
      <c r="N10" s="50">
        <v>0</v>
      </c>
      <c r="O10" s="17">
        <f t="shared" ref="O10:O73" si="0">SUM(C10:L10,N10)</f>
        <v>34</v>
      </c>
      <c r="P10" s="17">
        <f t="shared" ref="P10:P73" si="1">SUM(C10:N10)</f>
        <v>57</v>
      </c>
      <c r="R10" s="1" t="s">
        <v>6</v>
      </c>
      <c r="S10" s="17">
        <f t="shared" ref="S10:AF10" si="2">SUM(C10:C13)</f>
        <v>92</v>
      </c>
      <c r="T10" s="17">
        <f t="shared" si="2"/>
        <v>30</v>
      </c>
      <c r="U10" s="17">
        <f t="shared" si="2"/>
        <v>13</v>
      </c>
      <c r="V10" s="17">
        <f t="shared" si="2"/>
        <v>60</v>
      </c>
      <c r="W10" s="17">
        <f t="shared" si="2"/>
        <v>0</v>
      </c>
      <c r="X10" s="17">
        <f t="shared" si="2"/>
        <v>0</v>
      </c>
      <c r="Y10" s="17">
        <f t="shared" si="2"/>
        <v>8</v>
      </c>
      <c r="Z10" s="17">
        <f t="shared" si="2"/>
        <v>5</v>
      </c>
      <c r="AA10" s="17">
        <f t="shared" si="2"/>
        <v>1</v>
      </c>
      <c r="AB10" s="17">
        <f t="shared" si="2"/>
        <v>0</v>
      </c>
      <c r="AC10" s="17">
        <f t="shared" si="2"/>
        <v>128</v>
      </c>
      <c r="AD10" s="17">
        <f t="shared" si="2"/>
        <v>0</v>
      </c>
      <c r="AE10" s="31">
        <f t="shared" si="2"/>
        <v>209</v>
      </c>
      <c r="AF10" s="31">
        <f t="shared" si="2"/>
        <v>337</v>
      </c>
    </row>
    <row r="11" spans="2:32" s="6" customFormat="1" ht="23.1" customHeight="1" x14ac:dyDescent="0.25">
      <c r="B11" s="45" t="s">
        <v>38</v>
      </c>
      <c r="C11" s="50">
        <v>30</v>
      </c>
      <c r="D11" s="50">
        <v>6</v>
      </c>
      <c r="E11" s="50">
        <v>2</v>
      </c>
      <c r="F11" s="50">
        <v>15</v>
      </c>
      <c r="G11" s="50">
        <v>0</v>
      </c>
      <c r="H11" s="50">
        <v>0</v>
      </c>
      <c r="I11" s="50">
        <v>3</v>
      </c>
      <c r="J11" s="50">
        <v>2</v>
      </c>
      <c r="K11" s="50">
        <v>0</v>
      </c>
      <c r="L11" s="50">
        <v>0</v>
      </c>
      <c r="M11" s="50">
        <v>33</v>
      </c>
      <c r="N11" s="50">
        <v>0</v>
      </c>
      <c r="O11" s="17">
        <f t="shared" si="0"/>
        <v>58</v>
      </c>
      <c r="P11" s="17">
        <f t="shared" si="1"/>
        <v>91</v>
      </c>
      <c r="R11" s="1" t="s">
        <v>7</v>
      </c>
      <c r="S11" s="17">
        <f t="shared" ref="S11:AF11" si="3">SUM(C14:C17)</f>
        <v>112</v>
      </c>
      <c r="T11" s="17">
        <f t="shared" si="3"/>
        <v>48</v>
      </c>
      <c r="U11" s="17">
        <f t="shared" si="3"/>
        <v>28</v>
      </c>
      <c r="V11" s="17">
        <f t="shared" si="3"/>
        <v>69</v>
      </c>
      <c r="W11" s="17">
        <f t="shared" si="3"/>
        <v>3</v>
      </c>
      <c r="X11" s="17">
        <f t="shared" si="3"/>
        <v>2</v>
      </c>
      <c r="Y11" s="17">
        <f t="shared" si="3"/>
        <v>10</v>
      </c>
      <c r="Z11" s="17">
        <f t="shared" si="3"/>
        <v>6</v>
      </c>
      <c r="AA11" s="17">
        <f t="shared" si="3"/>
        <v>2</v>
      </c>
      <c r="AB11" s="17">
        <f t="shared" si="3"/>
        <v>0</v>
      </c>
      <c r="AC11" s="17">
        <f t="shared" si="3"/>
        <v>137</v>
      </c>
      <c r="AD11" s="17">
        <f t="shared" si="3"/>
        <v>0</v>
      </c>
      <c r="AE11" s="31">
        <f t="shared" si="3"/>
        <v>280</v>
      </c>
      <c r="AF11" s="31">
        <f t="shared" si="3"/>
        <v>417</v>
      </c>
    </row>
    <row r="12" spans="2:32" ht="23.1" customHeight="1" x14ac:dyDescent="0.25">
      <c r="B12" s="45" t="s">
        <v>39</v>
      </c>
      <c r="C12" s="50">
        <v>24</v>
      </c>
      <c r="D12" s="50">
        <v>8</v>
      </c>
      <c r="E12" s="50">
        <v>2</v>
      </c>
      <c r="F12" s="50">
        <v>12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34</v>
      </c>
      <c r="N12" s="50">
        <v>0</v>
      </c>
      <c r="O12" s="17">
        <f t="shared" si="0"/>
        <v>47</v>
      </c>
      <c r="P12" s="17">
        <f t="shared" si="1"/>
        <v>81</v>
      </c>
      <c r="R12" s="1" t="s">
        <v>8</v>
      </c>
      <c r="S12" s="17">
        <f t="shared" ref="S12:AF12" si="4">SUM(C18:C21)</f>
        <v>142</v>
      </c>
      <c r="T12" s="17">
        <f t="shared" si="4"/>
        <v>54</v>
      </c>
      <c r="U12" s="17">
        <f t="shared" si="4"/>
        <v>28</v>
      </c>
      <c r="V12" s="17">
        <f t="shared" si="4"/>
        <v>61</v>
      </c>
      <c r="W12" s="17">
        <f t="shared" si="4"/>
        <v>6</v>
      </c>
      <c r="X12" s="17">
        <f t="shared" si="4"/>
        <v>0</v>
      </c>
      <c r="Y12" s="17">
        <f t="shared" si="4"/>
        <v>12</v>
      </c>
      <c r="Z12" s="17">
        <f t="shared" si="4"/>
        <v>6</v>
      </c>
      <c r="AA12" s="17">
        <f t="shared" si="4"/>
        <v>2</v>
      </c>
      <c r="AB12" s="17">
        <f t="shared" si="4"/>
        <v>0</v>
      </c>
      <c r="AC12" s="17">
        <f t="shared" si="4"/>
        <v>175</v>
      </c>
      <c r="AD12" s="17">
        <f t="shared" si="4"/>
        <v>0</v>
      </c>
      <c r="AE12" s="31">
        <f t="shared" si="4"/>
        <v>311</v>
      </c>
      <c r="AF12" s="31">
        <f t="shared" si="4"/>
        <v>486</v>
      </c>
    </row>
    <row r="13" spans="2:32" ht="23.1" customHeight="1" x14ac:dyDescent="0.25">
      <c r="B13" s="45" t="s">
        <v>40</v>
      </c>
      <c r="C13" s="50">
        <v>29</v>
      </c>
      <c r="D13" s="50">
        <v>12</v>
      </c>
      <c r="E13" s="50">
        <v>6</v>
      </c>
      <c r="F13" s="50">
        <v>18</v>
      </c>
      <c r="G13" s="50">
        <v>0</v>
      </c>
      <c r="H13" s="50">
        <v>0</v>
      </c>
      <c r="I13" s="50">
        <v>1</v>
      </c>
      <c r="J13" s="50">
        <v>3</v>
      </c>
      <c r="K13" s="50">
        <v>1</v>
      </c>
      <c r="L13" s="50">
        <v>0</v>
      </c>
      <c r="M13" s="50">
        <v>38</v>
      </c>
      <c r="N13" s="50">
        <v>0</v>
      </c>
      <c r="O13" s="17">
        <f t="shared" si="0"/>
        <v>70</v>
      </c>
      <c r="P13" s="17">
        <f t="shared" si="1"/>
        <v>108</v>
      </c>
      <c r="R13" s="1" t="s">
        <v>9</v>
      </c>
      <c r="S13" s="17">
        <f t="shared" ref="S13:AF13" si="5">SUM(C22:C25)</f>
        <v>127</v>
      </c>
      <c r="T13" s="17">
        <f t="shared" si="5"/>
        <v>85</v>
      </c>
      <c r="U13" s="17">
        <f t="shared" si="5"/>
        <v>23</v>
      </c>
      <c r="V13" s="17">
        <f t="shared" si="5"/>
        <v>72</v>
      </c>
      <c r="W13" s="17">
        <f t="shared" si="5"/>
        <v>8</v>
      </c>
      <c r="X13" s="17">
        <f t="shared" si="5"/>
        <v>0</v>
      </c>
      <c r="Y13" s="17">
        <f t="shared" si="5"/>
        <v>11</v>
      </c>
      <c r="Z13" s="17">
        <f t="shared" si="5"/>
        <v>7</v>
      </c>
      <c r="AA13" s="17">
        <f t="shared" si="5"/>
        <v>0</v>
      </c>
      <c r="AB13" s="17">
        <f t="shared" si="5"/>
        <v>0</v>
      </c>
      <c r="AC13" s="17">
        <f t="shared" si="5"/>
        <v>209</v>
      </c>
      <c r="AD13" s="17">
        <f t="shared" si="5"/>
        <v>0</v>
      </c>
      <c r="AE13" s="31">
        <f t="shared" si="5"/>
        <v>333</v>
      </c>
      <c r="AF13" s="31">
        <f t="shared" si="5"/>
        <v>542</v>
      </c>
    </row>
    <row r="14" spans="2:32" ht="23.1" customHeight="1" x14ac:dyDescent="0.25">
      <c r="B14" s="45" t="s">
        <v>41</v>
      </c>
      <c r="C14" s="50">
        <v>26</v>
      </c>
      <c r="D14" s="50">
        <v>10</v>
      </c>
      <c r="E14" s="50">
        <v>5</v>
      </c>
      <c r="F14" s="50">
        <v>16</v>
      </c>
      <c r="G14" s="50">
        <v>1</v>
      </c>
      <c r="H14" s="50">
        <v>0</v>
      </c>
      <c r="I14" s="50">
        <v>4</v>
      </c>
      <c r="J14" s="50">
        <v>2</v>
      </c>
      <c r="K14" s="50">
        <v>0</v>
      </c>
      <c r="L14" s="50">
        <v>0</v>
      </c>
      <c r="M14" s="50">
        <v>20</v>
      </c>
      <c r="N14" s="50">
        <v>0</v>
      </c>
      <c r="O14" s="17">
        <f t="shared" si="0"/>
        <v>64</v>
      </c>
      <c r="P14" s="17">
        <f t="shared" si="1"/>
        <v>84</v>
      </c>
      <c r="R14" s="1" t="s">
        <v>10</v>
      </c>
      <c r="S14" s="17">
        <f t="shared" ref="S14:AF14" si="6">SUM(C26:C29)</f>
        <v>183</v>
      </c>
      <c r="T14" s="17">
        <f t="shared" si="6"/>
        <v>83</v>
      </c>
      <c r="U14" s="17">
        <f t="shared" si="6"/>
        <v>25</v>
      </c>
      <c r="V14" s="17">
        <f t="shared" si="6"/>
        <v>52</v>
      </c>
      <c r="W14" s="17">
        <f t="shared" si="6"/>
        <v>3</v>
      </c>
      <c r="X14" s="17">
        <f t="shared" si="6"/>
        <v>0</v>
      </c>
      <c r="Y14" s="17">
        <f t="shared" si="6"/>
        <v>7</v>
      </c>
      <c r="Z14" s="17">
        <f t="shared" si="6"/>
        <v>5</v>
      </c>
      <c r="AA14" s="17">
        <f t="shared" si="6"/>
        <v>1</v>
      </c>
      <c r="AB14" s="17">
        <f t="shared" si="6"/>
        <v>0</v>
      </c>
      <c r="AC14" s="17">
        <f t="shared" si="6"/>
        <v>220</v>
      </c>
      <c r="AD14" s="17">
        <f t="shared" si="6"/>
        <v>0</v>
      </c>
      <c r="AE14" s="31">
        <f t="shared" si="6"/>
        <v>359</v>
      </c>
      <c r="AF14" s="31">
        <f t="shared" si="6"/>
        <v>579</v>
      </c>
    </row>
    <row r="15" spans="2:32" ht="23.1" customHeight="1" x14ac:dyDescent="0.25">
      <c r="B15" s="45" t="s">
        <v>42</v>
      </c>
      <c r="C15" s="50">
        <v>29</v>
      </c>
      <c r="D15" s="50">
        <v>14</v>
      </c>
      <c r="E15" s="50">
        <v>10</v>
      </c>
      <c r="F15" s="50">
        <v>27</v>
      </c>
      <c r="G15" s="50">
        <v>1</v>
      </c>
      <c r="H15" s="50">
        <v>2</v>
      </c>
      <c r="I15" s="50">
        <v>0</v>
      </c>
      <c r="J15" s="50">
        <v>3</v>
      </c>
      <c r="K15" s="50">
        <v>0</v>
      </c>
      <c r="L15" s="50">
        <v>0</v>
      </c>
      <c r="M15" s="50">
        <v>41</v>
      </c>
      <c r="N15" s="50">
        <v>0</v>
      </c>
      <c r="O15" s="17">
        <f t="shared" si="0"/>
        <v>86</v>
      </c>
      <c r="P15" s="17">
        <f t="shared" si="1"/>
        <v>127</v>
      </c>
      <c r="R15" s="1" t="s">
        <v>11</v>
      </c>
      <c r="S15" s="17">
        <f t="shared" ref="S15:AF15" si="7">SUM(C30:C33)</f>
        <v>207</v>
      </c>
      <c r="T15" s="17">
        <f t="shared" si="7"/>
        <v>63</v>
      </c>
      <c r="U15" s="17">
        <f t="shared" si="7"/>
        <v>28</v>
      </c>
      <c r="V15" s="17">
        <f t="shared" si="7"/>
        <v>49</v>
      </c>
      <c r="W15" s="17">
        <f t="shared" si="7"/>
        <v>5</v>
      </c>
      <c r="X15" s="17">
        <f t="shared" si="7"/>
        <v>0</v>
      </c>
      <c r="Y15" s="17">
        <f t="shared" si="7"/>
        <v>18</v>
      </c>
      <c r="Z15" s="17">
        <f t="shared" si="7"/>
        <v>14</v>
      </c>
      <c r="AA15" s="17">
        <f t="shared" si="7"/>
        <v>1</v>
      </c>
      <c r="AB15" s="17">
        <f t="shared" si="7"/>
        <v>0</v>
      </c>
      <c r="AC15" s="17">
        <f t="shared" si="7"/>
        <v>224</v>
      </c>
      <c r="AD15" s="17">
        <f t="shared" si="7"/>
        <v>0</v>
      </c>
      <c r="AE15" s="31">
        <f t="shared" si="7"/>
        <v>385</v>
      </c>
      <c r="AF15" s="31">
        <f t="shared" si="7"/>
        <v>609</v>
      </c>
    </row>
    <row r="16" spans="2:32" ht="23.1" customHeight="1" x14ac:dyDescent="0.25">
      <c r="B16" s="45" t="s">
        <v>43</v>
      </c>
      <c r="C16" s="50">
        <v>26</v>
      </c>
      <c r="D16" s="50">
        <v>6</v>
      </c>
      <c r="E16" s="50">
        <v>4</v>
      </c>
      <c r="F16" s="50">
        <v>15</v>
      </c>
      <c r="G16" s="50">
        <v>0</v>
      </c>
      <c r="H16" s="50">
        <v>0</v>
      </c>
      <c r="I16" s="50">
        <v>2</v>
      </c>
      <c r="J16" s="50">
        <v>1</v>
      </c>
      <c r="K16" s="50">
        <v>2</v>
      </c>
      <c r="L16" s="50">
        <v>0</v>
      </c>
      <c r="M16" s="50">
        <v>40</v>
      </c>
      <c r="N16" s="50">
        <v>0</v>
      </c>
      <c r="O16" s="17">
        <f t="shared" si="0"/>
        <v>56</v>
      </c>
      <c r="P16" s="17">
        <f t="shared" si="1"/>
        <v>96</v>
      </c>
      <c r="R16" s="1" t="s">
        <v>12</v>
      </c>
      <c r="S16" s="17">
        <f t="shared" ref="S16:AF16" si="8">SUM(C34:C37)</f>
        <v>185</v>
      </c>
      <c r="T16" s="17">
        <f t="shared" si="8"/>
        <v>80</v>
      </c>
      <c r="U16" s="17">
        <f t="shared" si="8"/>
        <v>35</v>
      </c>
      <c r="V16" s="17">
        <f t="shared" si="8"/>
        <v>36</v>
      </c>
      <c r="W16" s="17">
        <f t="shared" si="8"/>
        <v>2</v>
      </c>
      <c r="X16" s="17">
        <f t="shared" si="8"/>
        <v>0</v>
      </c>
      <c r="Y16" s="17">
        <f t="shared" si="8"/>
        <v>17</v>
      </c>
      <c r="Z16" s="17">
        <f t="shared" si="8"/>
        <v>5</v>
      </c>
      <c r="AA16" s="17">
        <f t="shared" si="8"/>
        <v>1</v>
      </c>
      <c r="AB16" s="17">
        <f t="shared" si="8"/>
        <v>1</v>
      </c>
      <c r="AC16" s="17">
        <f t="shared" si="8"/>
        <v>231</v>
      </c>
      <c r="AD16" s="17">
        <f t="shared" si="8"/>
        <v>0</v>
      </c>
      <c r="AE16" s="31">
        <f t="shared" si="8"/>
        <v>362</v>
      </c>
      <c r="AF16" s="31">
        <f t="shared" si="8"/>
        <v>593</v>
      </c>
    </row>
    <row r="17" spans="2:32" ht="23.1" customHeight="1" x14ac:dyDescent="0.25">
      <c r="B17" s="45" t="s">
        <v>44</v>
      </c>
      <c r="C17" s="50">
        <v>31</v>
      </c>
      <c r="D17" s="50">
        <v>18</v>
      </c>
      <c r="E17" s="50">
        <v>9</v>
      </c>
      <c r="F17" s="50">
        <v>11</v>
      </c>
      <c r="G17" s="50">
        <v>1</v>
      </c>
      <c r="H17" s="50">
        <v>0</v>
      </c>
      <c r="I17" s="50">
        <v>4</v>
      </c>
      <c r="J17" s="50">
        <v>0</v>
      </c>
      <c r="K17" s="50">
        <v>0</v>
      </c>
      <c r="L17" s="50">
        <v>0</v>
      </c>
      <c r="M17" s="50">
        <v>36</v>
      </c>
      <c r="N17" s="50">
        <v>0</v>
      </c>
      <c r="O17" s="17">
        <f t="shared" si="0"/>
        <v>74</v>
      </c>
      <c r="P17" s="17">
        <f t="shared" si="1"/>
        <v>110</v>
      </c>
      <c r="R17" s="1" t="s">
        <v>13</v>
      </c>
      <c r="S17" s="17">
        <f t="shared" ref="S17:AF17" si="9">SUM(C38:C41)</f>
        <v>253</v>
      </c>
      <c r="T17" s="17">
        <f t="shared" si="9"/>
        <v>95</v>
      </c>
      <c r="U17" s="17">
        <f t="shared" si="9"/>
        <v>16</v>
      </c>
      <c r="V17" s="17">
        <f t="shared" si="9"/>
        <v>61</v>
      </c>
      <c r="W17" s="17">
        <f t="shared" si="9"/>
        <v>8</v>
      </c>
      <c r="X17" s="17">
        <f t="shared" si="9"/>
        <v>1</v>
      </c>
      <c r="Y17" s="17">
        <f t="shared" si="9"/>
        <v>20</v>
      </c>
      <c r="Z17" s="17">
        <f t="shared" si="9"/>
        <v>12</v>
      </c>
      <c r="AA17" s="17">
        <f t="shared" si="9"/>
        <v>0</v>
      </c>
      <c r="AB17" s="17">
        <f t="shared" si="9"/>
        <v>0</v>
      </c>
      <c r="AC17" s="17">
        <f t="shared" si="9"/>
        <v>286</v>
      </c>
      <c r="AD17" s="17">
        <f t="shared" si="9"/>
        <v>0</v>
      </c>
      <c r="AE17" s="31">
        <f t="shared" si="9"/>
        <v>466</v>
      </c>
      <c r="AF17" s="31">
        <f t="shared" si="9"/>
        <v>752</v>
      </c>
    </row>
    <row r="18" spans="2:32" ht="23.1" customHeight="1" x14ac:dyDescent="0.25">
      <c r="B18" s="45" t="s">
        <v>45</v>
      </c>
      <c r="C18" s="50">
        <v>41</v>
      </c>
      <c r="D18" s="50">
        <v>19</v>
      </c>
      <c r="E18" s="50">
        <v>11</v>
      </c>
      <c r="F18" s="50">
        <v>19</v>
      </c>
      <c r="G18" s="50">
        <v>3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47</v>
      </c>
      <c r="N18" s="50">
        <v>0</v>
      </c>
      <c r="O18" s="17">
        <f t="shared" si="0"/>
        <v>95</v>
      </c>
      <c r="P18" s="17">
        <f t="shared" si="1"/>
        <v>142</v>
      </c>
      <c r="R18" s="1" t="s">
        <v>14</v>
      </c>
      <c r="S18" s="17">
        <f t="shared" ref="S18:AF18" si="10">SUM(C42:C45)</f>
        <v>221</v>
      </c>
      <c r="T18" s="17">
        <f t="shared" si="10"/>
        <v>101</v>
      </c>
      <c r="U18" s="17">
        <f t="shared" si="10"/>
        <v>22</v>
      </c>
      <c r="V18" s="17">
        <f t="shared" si="10"/>
        <v>43</v>
      </c>
      <c r="W18" s="17">
        <f t="shared" si="10"/>
        <v>2</v>
      </c>
      <c r="X18" s="17">
        <f t="shared" si="10"/>
        <v>0</v>
      </c>
      <c r="Y18" s="17">
        <f t="shared" si="10"/>
        <v>16</v>
      </c>
      <c r="Z18" s="17">
        <f t="shared" si="10"/>
        <v>9</v>
      </c>
      <c r="AA18" s="17">
        <f t="shared" si="10"/>
        <v>1</v>
      </c>
      <c r="AB18" s="17">
        <f t="shared" si="10"/>
        <v>0</v>
      </c>
      <c r="AC18" s="17">
        <f t="shared" si="10"/>
        <v>259</v>
      </c>
      <c r="AD18" s="17">
        <f t="shared" si="10"/>
        <v>0</v>
      </c>
      <c r="AE18" s="31">
        <f t="shared" si="10"/>
        <v>415</v>
      </c>
      <c r="AF18" s="31">
        <f t="shared" si="10"/>
        <v>674</v>
      </c>
    </row>
    <row r="19" spans="2:32" ht="23.1" customHeight="1" x14ac:dyDescent="0.25">
      <c r="B19" s="45" t="s">
        <v>46</v>
      </c>
      <c r="C19" s="50">
        <v>34</v>
      </c>
      <c r="D19" s="50">
        <v>14</v>
      </c>
      <c r="E19" s="50">
        <v>6</v>
      </c>
      <c r="F19" s="50">
        <v>17</v>
      </c>
      <c r="G19" s="50">
        <v>3</v>
      </c>
      <c r="H19" s="50">
        <v>0</v>
      </c>
      <c r="I19" s="50">
        <v>8</v>
      </c>
      <c r="J19" s="50">
        <v>1</v>
      </c>
      <c r="K19" s="50">
        <v>2</v>
      </c>
      <c r="L19" s="50">
        <v>0</v>
      </c>
      <c r="M19" s="50">
        <v>55</v>
      </c>
      <c r="N19" s="50">
        <v>0</v>
      </c>
      <c r="O19" s="17">
        <f t="shared" si="0"/>
        <v>85</v>
      </c>
      <c r="P19" s="17">
        <f t="shared" si="1"/>
        <v>140</v>
      </c>
      <c r="R19" s="1" t="s">
        <v>15</v>
      </c>
      <c r="S19" s="17">
        <f t="shared" ref="S19:AF19" si="11">SUM(C46:C49)</f>
        <v>180</v>
      </c>
      <c r="T19" s="17">
        <f t="shared" si="11"/>
        <v>60</v>
      </c>
      <c r="U19" s="17">
        <f t="shared" si="11"/>
        <v>20</v>
      </c>
      <c r="V19" s="17">
        <f t="shared" si="11"/>
        <v>51</v>
      </c>
      <c r="W19" s="17">
        <f t="shared" si="11"/>
        <v>1</v>
      </c>
      <c r="X19" s="17">
        <f t="shared" si="11"/>
        <v>0</v>
      </c>
      <c r="Y19" s="17">
        <f t="shared" si="11"/>
        <v>6</v>
      </c>
      <c r="Z19" s="17">
        <f t="shared" si="11"/>
        <v>3</v>
      </c>
      <c r="AA19" s="17">
        <f t="shared" si="11"/>
        <v>1</v>
      </c>
      <c r="AB19" s="17">
        <f t="shared" si="11"/>
        <v>0</v>
      </c>
      <c r="AC19" s="17">
        <f t="shared" si="11"/>
        <v>186</v>
      </c>
      <c r="AD19" s="17">
        <f t="shared" si="11"/>
        <v>0</v>
      </c>
      <c r="AE19" s="31">
        <f t="shared" si="11"/>
        <v>322</v>
      </c>
      <c r="AF19" s="31">
        <f t="shared" si="11"/>
        <v>508</v>
      </c>
    </row>
    <row r="20" spans="2:32" ht="23.1" customHeight="1" x14ac:dyDescent="0.25">
      <c r="B20" s="45" t="s">
        <v>47</v>
      </c>
      <c r="C20" s="50">
        <v>38</v>
      </c>
      <c r="D20" s="50">
        <v>11</v>
      </c>
      <c r="E20" s="50">
        <v>6</v>
      </c>
      <c r="F20" s="50">
        <v>15</v>
      </c>
      <c r="G20" s="50">
        <v>0</v>
      </c>
      <c r="H20" s="50">
        <v>0</v>
      </c>
      <c r="I20" s="50">
        <v>1</v>
      </c>
      <c r="J20" s="50">
        <v>2</v>
      </c>
      <c r="K20" s="50">
        <v>0</v>
      </c>
      <c r="L20" s="50">
        <v>0</v>
      </c>
      <c r="M20" s="50">
        <v>35</v>
      </c>
      <c r="N20" s="50">
        <v>0</v>
      </c>
      <c r="O20" s="17">
        <f t="shared" si="0"/>
        <v>73</v>
      </c>
      <c r="P20" s="17">
        <f t="shared" si="1"/>
        <v>108</v>
      </c>
      <c r="R20" s="1" t="s">
        <v>16</v>
      </c>
      <c r="S20" s="17">
        <f t="shared" ref="S20:AF20" si="12">SUM(C50:C53)</f>
        <v>178</v>
      </c>
      <c r="T20" s="17">
        <f t="shared" si="12"/>
        <v>101</v>
      </c>
      <c r="U20" s="17">
        <f t="shared" si="12"/>
        <v>30</v>
      </c>
      <c r="V20" s="17">
        <f t="shared" si="12"/>
        <v>48</v>
      </c>
      <c r="W20" s="17">
        <f t="shared" si="12"/>
        <v>0</v>
      </c>
      <c r="X20" s="17">
        <f t="shared" si="12"/>
        <v>1</v>
      </c>
      <c r="Y20" s="17">
        <f t="shared" si="12"/>
        <v>11</v>
      </c>
      <c r="Z20" s="17">
        <f t="shared" si="12"/>
        <v>8</v>
      </c>
      <c r="AA20" s="17">
        <f t="shared" si="12"/>
        <v>0</v>
      </c>
      <c r="AB20" s="17">
        <f t="shared" si="12"/>
        <v>0</v>
      </c>
      <c r="AC20" s="17">
        <f t="shared" si="12"/>
        <v>182</v>
      </c>
      <c r="AD20" s="17">
        <f t="shared" si="12"/>
        <v>0</v>
      </c>
      <c r="AE20" s="31">
        <f t="shared" si="12"/>
        <v>377</v>
      </c>
      <c r="AF20" s="31">
        <f t="shared" si="12"/>
        <v>559</v>
      </c>
    </row>
    <row r="21" spans="2:32" ht="23.1" customHeight="1" x14ac:dyDescent="0.25">
      <c r="B21" s="45" t="s">
        <v>48</v>
      </c>
      <c r="C21" s="50">
        <v>29</v>
      </c>
      <c r="D21" s="50">
        <v>10</v>
      </c>
      <c r="E21" s="50">
        <v>5</v>
      </c>
      <c r="F21" s="50">
        <v>10</v>
      </c>
      <c r="G21" s="50">
        <v>0</v>
      </c>
      <c r="H21" s="50">
        <v>0</v>
      </c>
      <c r="I21" s="50">
        <v>2</v>
      </c>
      <c r="J21" s="50">
        <v>2</v>
      </c>
      <c r="K21" s="50">
        <v>0</v>
      </c>
      <c r="L21" s="50">
        <v>0</v>
      </c>
      <c r="M21" s="50">
        <v>38</v>
      </c>
      <c r="N21" s="50">
        <v>0</v>
      </c>
      <c r="O21" s="17">
        <f t="shared" si="0"/>
        <v>58</v>
      </c>
      <c r="P21" s="17">
        <f t="shared" si="1"/>
        <v>96</v>
      </c>
      <c r="R21" s="36" t="s">
        <v>20</v>
      </c>
      <c r="S21" s="34">
        <f t="shared" ref="S21:AF21" si="13">SUM(C54:C57)</f>
        <v>136</v>
      </c>
      <c r="T21" s="17">
        <f t="shared" si="13"/>
        <v>121</v>
      </c>
      <c r="U21" s="17">
        <f t="shared" si="13"/>
        <v>28</v>
      </c>
      <c r="V21" s="17">
        <f t="shared" si="13"/>
        <v>61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8</v>
      </c>
      <c r="AA21" s="17">
        <f t="shared" si="13"/>
        <v>0</v>
      </c>
      <c r="AB21" s="17">
        <f t="shared" si="13"/>
        <v>0</v>
      </c>
      <c r="AC21" s="17">
        <f t="shared" si="13"/>
        <v>215</v>
      </c>
      <c r="AD21" s="17">
        <f t="shared" si="13"/>
        <v>0</v>
      </c>
      <c r="AE21" s="31">
        <f t="shared" si="13"/>
        <v>360</v>
      </c>
      <c r="AF21" s="31">
        <f t="shared" si="13"/>
        <v>575</v>
      </c>
    </row>
    <row r="22" spans="2:32" ht="23.1" customHeight="1" x14ac:dyDescent="0.25">
      <c r="B22" s="45" t="s">
        <v>49</v>
      </c>
      <c r="C22" s="50">
        <v>25</v>
      </c>
      <c r="D22" s="50">
        <v>12</v>
      </c>
      <c r="E22" s="50">
        <v>5</v>
      </c>
      <c r="F22" s="50">
        <v>15</v>
      </c>
      <c r="G22" s="50">
        <v>4</v>
      </c>
      <c r="H22" s="50">
        <v>0</v>
      </c>
      <c r="I22" s="50">
        <v>3</v>
      </c>
      <c r="J22" s="50">
        <v>3</v>
      </c>
      <c r="K22" s="50">
        <v>0</v>
      </c>
      <c r="L22" s="50">
        <v>0</v>
      </c>
      <c r="M22" s="50">
        <v>41</v>
      </c>
      <c r="N22" s="50">
        <v>0</v>
      </c>
      <c r="O22" s="17">
        <f t="shared" si="0"/>
        <v>67</v>
      </c>
      <c r="P22" s="17">
        <f t="shared" si="1"/>
        <v>108</v>
      </c>
      <c r="R22" s="36" t="s">
        <v>146</v>
      </c>
      <c r="S22" s="34">
        <f>SUM(C58:C61)</f>
        <v>137</v>
      </c>
      <c r="T22" s="34">
        <f t="shared" ref="T22:AF22" si="14">SUM(D58:D61)</f>
        <v>85</v>
      </c>
      <c r="U22" s="34">
        <f t="shared" si="14"/>
        <v>17</v>
      </c>
      <c r="V22" s="34">
        <f t="shared" si="14"/>
        <v>38</v>
      </c>
      <c r="W22" s="34">
        <f t="shared" si="14"/>
        <v>1</v>
      </c>
      <c r="X22" s="34">
        <f t="shared" si="14"/>
        <v>0</v>
      </c>
      <c r="Y22" s="34">
        <f t="shared" si="14"/>
        <v>15</v>
      </c>
      <c r="Z22" s="34">
        <f t="shared" si="14"/>
        <v>7</v>
      </c>
      <c r="AA22" s="34">
        <f t="shared" si="14"/>
        <v>0</v>
      </c>
      <c r="AB22" s="34">
        <f t="shared" si="14"/>
        <v>0</v>
      </c>
      <c r="AC22" s="34">
        <f t="shared" si="14"/>
        <v>298</v>
      </c>
      <c r="AD22" s="34">
        <f t="shared" si="14"/>
        <v>0</v>
      </c>
      <c r="AE22" s="31">
        <f t="shared" si="14"/>
        <v>300</v>
      </c>
      <c r="AF22" s="31">
        <f t="shared" si="14"/>
        <v>598</v>
      </c>
    </row>
    <row r="23" spans="2:32" ht="23.1" customHeight="1" x14ac:dyDescent="0.25">
      <c r="B23" s="45" t="s">
        <v>50</v>
      </c>
      <c r="C23" s="50">
        <v>30</v>
      </c>
      <c r="D23" s="50">
        <v>31</v>
      </c>
      <c r="E23" s="50">
        <v>1</v>
      </c>
      <c r="F23" s="50">
        <v>21</v>
      </c>
      <c r="G23" s="50">
        <v>4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56</v>
      </c>
      <c r="N23" s="50">
        <v>0</v>
      </c>
      <c r="O23" s="17">
        <f t="shared" si="0"/>
        <v>88</v>
      </c>
      <c r="P23" s="17">
        <f t="shared" si="1"/>
        <v>144</v>
      </c>
      <c r="R23" s="36" t="s">
        <v>147</v>
      </c>
      <c r="S23" s="34">
        <f>SUM(C62:C65)</f>
        <v>137</v>
      </c>
      <c r="T23" s="34">
        <f t="shared" ref="T23:AF23" si="15">SUM(D62:D65)</f>
        <v>80</v>
      </c>
      <c r="U23" s="34">
        <f t="shared" si="15"/>
        <v>17</v>
      </c>
      <c r="V23" s="34">
        <f t="shared" si="15"/>
        <v>50</v>
      </c>
      <c r="W23" s="34">
        <f t="shared" si="15"/>
        <v>1</v>
      </c>
      <c r="X23" s="34">
        <f t="shared" si="15"/>
        <v>0</v>
      </c>
      <c r="Y23" s="34">
        <f t="shared" si="15"/>
        <v>6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263</v>
      </c>
      <c r="AD23" s="34">
        <f t="shared" si="15"/>
        <v>0</v>
      </c>
      <c r="AE23" s="31">
        <f t="shared" si="15"/>
        <v>291</v>
      </c>
      <c r="AF23" s="31">
        <f t="shared" si="15"/>
        <v>554</v>
      </c>
    </row>
    <row r="24" spans="2:32" ht="23.1" customHeight="1" x14ac:dyDescent="0.25">
      <c r="B24" s="45" t="s">
        <v>51</v>
      </c>
      <c r="C24" s="50">
        <v>44</v>
      </c>
      <c r="D24" s="50">
        <v>27</v>
      </c>
      <c r="E24" s="50">
        <v>7</v>
      </c>
      <c r="F24" s="50">
        <v>22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60</v>
      </c>
      <c r="N24" s="50">
        <v>0</v>
      </c>
      <c r="O24" s="17">
        <f t="shared" si="0"/>
        <v>102</v>
      </c>
      <c r="P24" s="17">
        <f t="shared" si="1"/>
        <v>162</v>
      </c>
      <c r="R24" s="36" t="s">
        <v>148</v>
      </c>
      <c r="S24" s="34">
        <f>SUM(C66:C69)</f>
        <v>148</v>
      </c>
      <c r="T24" s="34">
        <f t="shared" ref="T24:AF24" si="16">SUM(D66:D69)</f>
        <v>82</v>
      </c>
      <c r="U24" s="34">
        <f t="shared" si="16"/>
        <v>13</v>
      </c>
      <c r="V24" s="34">
        <f t="shared" si="16"/>
        <v>35</v>
      </c>
      <c r="W24" s="34">
        <f t="shared" si="16"/>
        <v>0</v>
      </c>
      <c r="X24" s="34">
        <f t="shared" si="16"/>
        <v>0</v>
      </c>
      <c r="Y24" s="34">
        <f t="shared" si="16"/>
        <v>11</v>
      </c>
      <c r="Z24" s="34">
        <f t="shared" si="16"/>
        <v>3</v>
      </c>
      <c r="AA24" s="34">
        <f t="shared" si="16"/>
        <v>0</v>
      </c>
      <c r="AB24" s="34">
        <f t="shared" si="16"/>
        <v>0</v>
      </c>
      <c r="AC24" s="34">
        <f t="shared" si="16"/>
        <v>292</v>
      </c>
      <c r="AD24" s="34">
        <f t="shared" si="16"/>
        <v>0</v>
      </c>
      <c r="AE24" s="31">
        <f t="shared" si="16"/>
        <v>292</v>
      </c>
      <c r="AF24" s="31">
        <f t="shared" si="16"/>
        <v>584</v>
      </c>
    </row>
    <row r="25" spans="2:32" ht="23.1" customHeight="1" x14ac:dyDescent="0.25">
      <c r="B25" s="45" t="s">
        <v>52</v>
      </c>
      <c r="C25" s="50">
        <v>28</v>
      </c>
      <c r="D25" s="50">
        <v>15</v>
      </c>
      <c r="E25" s="50">
        <v>10</v>
      </c>
      <c r="F25" s="50">
        <v>14</v>
      </c>
      <c r="G25" s="50">
        <v>0</v>
      </c>
      <c r="H25" s="50">
        <v>0</v>
      </c>
      <c r="I25" s="50">
        <v>6</v>
      </c>
      <c r="J25" s="50">
        <v>3</v>
      </c>
      <c r="K25" s="50">
        <v>0</v>
      </c>
      <c r="L25" s="50">
        <v>0</v>
      </c>
      <c r="M25" s="50">
        <v>52</v>
      </c>
      <c r="N25" s="50">
        <v>0</v>
      </c>
      <c r="O25" s="17">
        <f t="shared" si="0"/>
        <v>76</v>
      </c>
      <c r="P25" s="17">
        <f t="shared" si="1"/>
        <v>128</v>
      </c>
      <c r="R25" s="36" t="s">
        <v>149</v>
      </c>
      <c r="S25" s="34">
        <f>SUM(C70:C73)</f>
        <v>134</v>
      </c>
      <c r="T25" s="34">
        <f t="shared" ref="T25:AF25" si="17">SUM(D70:D73)</f>
        <v>57</v>
      </c>
      <c r="U25" s="34">
        <f t="shared" si="17"/>
        <v>16</v>
      </c>
      <c r="V25" s="34">
        <f t="shared" si="17"/>
        <v>44</v>
      </c>
      <c r="W25" s="34">
        <f t="shared" si="17"/>
        <v>0</v>
      </c>
      <c r="X25" s="34">
        <f t="shared" si="17"/>
        <v>1</v>
      </c>
      <c r="Y25" s="34">
        <f t="shared" si="17"/>
        <v>2</v>
      </c>
      <c r="Z25" s="34">
        <f t="shared" si="17"/>
        <v>2</v>
      </c>
      <c r="AA25" s="34">
        <f t="shared" si="17"/>
        <v>1</v>
      </c>
      <c r="AB25" s="34">
        <f t="shared" si="17"/>
        <v>0</v>
      </c>
      <c r="AC25" s="34">
        <f t="shared" si="17"/>
        <v>207</v>
      </c>
      <c r="AD25" s="34">
        <f t="shared" si="17"/>
        <v>0</v>
      </c>
      <c r="AE25" s="31">
        <f t="shared" si="17"/>
        <v>257</v>
      </c>
      <c r="AF25" s="31">
        <f t="shared" si="17"/>
        <v>464</v>
      </c>
    </row>
    <row r="26" spans="2:32" ht="23.1" customHeight="1" x14ac:dyDescent="0.25">
      <c r="B26" s="45" t="s">
        <v>53</v>
      </c>
      <c r="C26" s="50">
        <v>44</v>
      </c>
      <c r="D26" s="50">
        <v>20</v>
      </c>
      <c r="E26" s="50">
        <v>7</v>
      </c>
      <c r="F26" s="50">
        <v>10</v>
      </c>
      <c r="G26" s="50">
        <v>2</v>
      </c>
      <c r="H26" s="50">
        <v>0</v>
      </c>
      <c r="I26" s="50">
        <v>3</v>
      </c>
      <c r="J26" s="50">
        <v>1</v>
      </c>
      <c r="K26" s="50">
        <v>0</v>
      </c>
      <c r="L26" s="50">
        <v>0</v>
      </c>
      <c r="M26" s="50">
        <v>45</v>
      </c>
      <c r="N26" s="50">
        <v>0</v>
      </c>
      <c r="O26" s="17">
        <f t="shared" si="0"/>
        <v>87</v>
      </c>
      <c r="P26" s="17">
        <f t="shared" si="1"/>
        <v>132</v>
      </c>
      <c r="R26" s="36" t="s">
        <v>150</v>
      </c>
      <c r="S26" s="34">
        <f>SUM(C74:C77)</f>
        <v>59</v>
      </c>
      <c r="T26" s="34">
        <f t="shared" ref="T26:AF26" si="18">SUM(D74:D77)</f>
        <v>32</v>
      </c>
      <c r="U26" s="34">
        <f t="shared" si="18"/>
        <v>4</v>
      </c>
      <c r="V26" s="34">
        <f t="shared" si="18"/>
        <v>21</v>
      </c>
      <c r="W26" s="34">
        <f t="shared" si="18"/>
        <v>1</v>
      </c>
      <c r="X26" s="34">
        <f t="shared" si="18"/>
        <v>0</v>
      </c>
      <c r="Y26" s="34">
        <f t="shared" si="18"/>
        <v>1</v>
      </c>
      <c r="Z26" s="34">
        <f t="shared" si="18"/>
        <v>1</v>
      </c>
      <c r="AA26" s="34">
        <f t="shared" si="18"/>
        <v>1</v>
      </c>
      <c r="AB26" s="34">
        <f t="shared" si="18"/>
        <v>1</v>
      </c>
      <c r="AC26" s="34">
        <f t="shared" si="18"/>
        <v>133</v>
      </c>
      <c r="AD26" s="34">
        <f t="shared" si="18"/>
        <v>0</v>
      </c>
      <c r="AE26" s="31">
        <f t="shared" si="18"/>
        <v>121</v>
      </c>
      <c r="AF26" s="31">
        <f t="shared" si="18"/>
        <v>254</v>
      </c>
    </row>
    <row r="27" spans="2:32" ht="23.1" customHeight="1" x14ac:dyDescent="0.25">
      <c r="B27" s="45" t="s">
        <v>54</v>
      </c>
      <c r="C27" s="50">
        <v>40</v>
      </c>
      <c r="D27" s="50">
        <v>24</v>
      </c>
      <c r="E27" s="50">
        <v>3</v>
      </c>
      <c r="F27" s="50">
        <v>13</v>
      </c>
      <c r="G27" s="50">
        <v>1</v>
      </c>
      <c r="H27" s="50">
        <v>0</v>
      </c>
      <c r="I27" s="50">
        <v>1</v>
      </c>
      <c r="J27" s="50">
        <v>2</v>
      </c>
      <c r="K27" s="50">
        <v>1</v>
      </c>
      <c r="L27" s="50">
        <v>0</v>
      </c>
      <c r="M27" s="50">
        <v>51</v>
      </c>
      <c r="N27" s="50">
        <v>0</v>
      </c>
      <c r="O27" s="17">
        <f t="shared" si="0"/>
        <v>85</v>
      </c>
      <c r="P27" s="17">
        <f t="shared" si="1"/>
        <v>136</v>
      </c>
      <c r="R27" s="36" t="s">
        <v>151</v>
      </c>
      <c r="S27" s="34">
        <f>SUM(C78:C81)</f>
        <v>64</v>
      </c>
      <c r="T27" s="34">
        <f t="shared" ref="T27:AF27" si="19">SUM(D78:D81)</f>
        <v>26</v>
      </c>
      <c r="U27" s="34">
        <f t="shared" si="19"/>
        <v>7</v>
      </c>
      <c r="V27" s="34">
        <f t="shared" si="19"/>
        <v>13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86</v>
      </c>
      <c r="AD27" s="34">
        <f t="shared" si="19"/>
        <v>0</v>
      </c>
      <c r="AE27" s="31">
        <f t="shared" si="19"/>
        <v>114</v>
      </c>
      <c r="AF27" s="31">
        <f t="shared" si="19"/>
        <v>200</v>
      </c>
    </row>
    <row r="28" spans="2:32" ht="23.1" customHeight="1" x14ac:dyDescent="0.25">
      <c r="B28" s="45" t="s">
        <v>55</v>
      </c>
      <c r="C28" s="50">
        <v>43</v>
      </c>
      <c r="D28" s="50">
        <v>14</v>
      </c>
      <c r="E28" s="50">
        <v>8</v>
      </c>
      <c r="F28" s="50">
        <v>11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0</v>
      </c>
      <c r="M28" s="50">
        <v>65</v>
      </c>
      <c r="N28" s="50">
        <v>0</v>
      </c>
      <c r="O28" s="17">
        <f t="shared" si="0"/>
        <v>78</v>
      </c>
      <c r="P28" s="17">
        <f t="shared" si="1"/>
        <v>143</v>
      </c>
      <c r="R28" s="36" t="s">
        <v>152</v>
      </c>
      <c r="S28" s="34">
        <f>SUM(C82:C85)</f>
        <v>83</v>
      </c>
      <c r="T28" s="34">
        <f t="shared" ref="T28:AF28" si="20">SUM(D82:D85)</f>
        <v>14</v>
      </c>
      <c r="U28" s="34">
        <f t="shared" si="20"/>
        <v>8</v>
      </c>
      <c r="V28" s="34">
        <f t="shared" si="20"/>
        <v>4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40</v>
      </c>
      <c r="AD28" s="34">
        <f t="shared" si="20"/>
        <v>0</v>
      </c>
      <c r="AE28" s="31">
        <f t="shared" si="20"/>
        <v>112</v>
      </c>
      <c r="AF28" s="31">
        <f t="shared" si="20"/>
        <v>152</v>
      </c>
    </row>
    <row r="29" spans="2:32" ht="23.1" customHeight="1" x14ac:dyDescent="0.25">
      <c r="B29" s="45" t="s">
        <v>56</v>
      </c>
      <c r="C29" s="50">
        <v>56</v>
      </c>
      <c r="D29" s="50">
        <v>25</v>
      </c>
      <c r="E29" s="50">
        <v>7</v>
      </c>
      <c r="F29" s="50">
        <v>18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0</v>
      </c>
      <c r="M29" s="50">
        <v>59</v>
      </c>
      <c r="N29" s="50">
        <v>0</v>
      </c>
      <c r="O29" s="17">
        <f t="shared" si="0"/>
        <v>109</v>
      </c>
      <c r="P29" s="17">
        <f t="shared" si="1"/>
        <v>168</v>
      </c>
      <c r="R29" s="36" t="s">
        <v>153</v>
      </c>
      <c r="S29" s="34">
        <f>SUM(C86:C89)</f>
        <v>41</v>
      </c>
      <c r="T29" s="34">
        <f t="shared" ref="T29:AF29" si="21">SUM(D86:D89)</f>
        <v>19</v>
      </c>
      <c r="U29" s="34">
        <f t="shared" si="21"/>
        <v>2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38</v>
      </c>
      <c r="AD29" s="34">
        <f t="shared" si="21"/>
        <v>0</v>
      </c>
      <c r="AE29" s="31">
        <f t="shared" si="21"/>
        <v>63</v>
      </c>
      <c r="AF29" s="31">
        <f t="shared" si="21"/>
        <v>101</v>
      </c>
    </row>
    <row r="30" spans="2:32" ht="23.1" customHeight="1" x14ac:dyDescent="0.25">
      <c r="B30" s="45" t="s">
        <v>57</v>
      </c>
      <c r="C30" s="50">
        <v>33</v>
      </c>
      <c r="D30" s="50">
        <v>7</v>
      </c>
      <c r="E30" s="50">
        <v>7</v>
      </c>
      <c r="F30" s="50">
        <v>9</v>
      </c>
      <c r="G30" s="50">
        <v>1</v>
      </c>
      <c r="H30" s="50">
        <v>0</v>
      </c>
      <c r="I30" s="50">
        <v>4</v>
      </c>
      <c r="J30" s="50">
        <v>2</v>
      </c>
      <c r="K30" s="50">
        <v>0</v>
      </c>
      <c r="L30" s="50">
        <v>0</v>
      </c>
      <c r="M30" s="50">
        <v>50</v>
      </c>
      <c r="N30" s="50">
        <v>0</v>
      </c>
      <c r="O30" s="17">
        <f t="shared" si="0"/>
        <v>63</v>
      </c>
      <c r="P30" s="17">
        <f t="shared" si="1"/>
        <v>113</v>
      </c>
      <c r="R30" s="36" t="s">
        <v>154</v>
      </c>
      <c r="S30" s="34">
        <f>SUM(C90:C93)</f>
        <v>38</v>
      </c>
      <c r="T30" s="34">
        <f t="shared" ref="T30:AF30" si="22">SUM(D90:D93)</f>
        <v>9</v>
      </c>
      <c r="U30" s="34">
        <f t="shared" si="22"/>
        <v>2</v>
      </c>
      <c r="V30" s="34">
        <f t="shared" si="22"/>
        <v>4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45</v>
      </c>
      <c r="AD30" s="34">
        <f t="shared" si="22"/>
        <v>0</v>
      </c>
      <c r="AE30" s="31">
        <f t="shared" si="22"/>
        <v>54</v>
      </c>
      <c r="AF30" s="31">
        <f t="shared" si="22"/>
        <v>99</v>
      </c>
    </row>
    <row r="31" spans="2:32" ht="23.1" customHeight="1" x14ac:dyDescent="0.25">
      <c r="B31" s="46" t="s">
        <v>58</v>
      </c>
      <c r="C31" s="50">
        <v>44</v>
      </c>
      <c r="D31" s="50">
        <v>18</v>
      </c>
      <c r="E31" s="50">
        <v>4</v>
      </c>
      <c r="F31" s="50">
        <v>10</v>
      </c>
      <c r="G31" s="50">
        <v>1</v>
      </c>
      <c r="H31" s="50">
        <v>0</v>
      </c>
      <c r="I31" s="50">
        <v>5</v>
      </c>
      <c r="J31" s="50">
        <v>4</v>
      </c>
      <c r="K31" s="50">
        <v>0</v>
      </c>
      <c r="L31" s="50">
        <v>0</v>
      </c>
      <c r="M31" s="50">
        <v>67</v>
      </c>
      <c r="N31" s="50">
        <v>0</v>
      </c>
      <c r="O31" s="17">
        <f t="shared" si="0"/>
        <v>86</v>
      </c>
      <c r="P31" s="17">
        <f t="shared" si="1"/>
        <v>153</v>
      </c>
      <c r="R31" s="36" t="s">
        <v>155</v>
      </c>
      <c r="S31" s="34">
        <f>SUM(C94:C97)</f>
        <v>49</v>
      </c>
      <c r="T31" s="34">
        <f t="shared" ref="T31:AF31" si="23">SUM(D94:D97)</f>
        <v>12</v>
      </c>
      <c r="U31" s="34">
        <f t="shared" si="23"/>
        <v>1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29</v>
      </c>
      <c r="AD31" s="34">
        <f t="shared" si="23"/>
        <v>0</v>
      </c>
      <c r="AE31" s="31">
        <f t="shared" si="23"/>
        <v>64</v>
      </c>
      <c r="AF31" s="31">
        <f t="shared" si="23"/>
        <v>93</v>
      </c>
    </row>
    <row r="32" spans="2:32" ht="23.1" customHeight="1" x14ac:dyDescent="0.25">
      <c r="B32" s="46" t="s">
        <v>59</v>
      </c>
      <c r="C32" s="50">
        <v>50</v>
      </c>
      <c r="D32" s="50">
        <v>15</v>
      </c>
      <c r="E32" s="50">
        <v>9</v>
      </c>
      <c r="F32" s="50">
        <v>16</v>
      </c>
      <c r="G32" s="50">
        <v>1</v>
      </c>
      <c r="H32" s="50">
        <v>0</v>
      </c>
      <c r="I32" s="50">
        <v>2</v>
      </c>
      <c r="J32" s="50">
        <v>4</v>
      </c>
      <c r="K32" s="50">
        <v>0</v>
      </c>
      <c r="L32" s="50">
        <v>0</v>
      </c>
      <c r="M32" s="50">
        <v>57</v>
      </c>
      <c r="N32" s="50">
        <v>0</v>
      </c>
      <c r="O32" s="17">
        <f t="shared" si="0"/>
        <v>97</v>
      </c>
      <c r="P32" s="17">
        <f t="shared" si="1"/>
        <v>154</v>
      </c>
      <c r="R32" s="61" t="s">
        <v>156</v>
      </c>
      <c r="S32" s="34">
        <f>SUM(C98:C101)</f>
        <v>34</v>
      </c>
      <c r="T32" s="34">
        <f t="shared" ref="T32:AF32" si="24">SUM(D98:D101)</f>
        <v>5</v>
      </c>
      <c r="U32" s="34">
        <f t="shared" si="24"/>
        <v>2</v>
      </c>
      <c r="V32" s="34">
        <f t="shared" si="24"/>
        <v>6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49</v>
      </c>
      <c r="AD32" s="34">
        <f t="shared" si="24"/>
        <v>0</v>
      </c>
      <c r="AE32" s="31">
        <f t="shared" si="24"/>
        <v>48</v>
      </c>
      <c r="AF32" s="31">
        <f t="shared" si="24"/>
        <v>97</v>
      </c>
    </row>
    <row r="33" spans="2:32" ht="23.1" customHeight="1" x14ac:dyDescent="0.25">
      <c r="B33" s="45" t="s">
        <v>60</v>
      </c>
      <c r="C33" s="50">
        <v>80</v>
      </c>
      <c r="D33" s="50">
        <v>23</v>
      </c>
      <c r="E33" s="50">
        <v>8</v>
      </c>
      <c r="F33" s="50">
        <v>14</v>
      </c>
      <c r="G33" s="50">
        <v>2</v>
      </c>
      <c r="H33" s="50">
        <v>0</v>
      </c>
      <c r="I33" s="50">
        <v>7</v>
      </c>
      <c r="J33" s="50">
        <v>4</v>
      </c>
      <c r="K33" s="50">
        <v>1</v>
      </c>
      <c r="L33" s="50">
        <v>0</v>
      </c>
      <c r="M33" s="50">
        <v>50</v>
      </c>
      <c r="N33" s="50">
        <v>0</v>
      </c>
      <c r="O33" s="17">
        <f t="shared" si="0"/>
        <v>139</v>
      </c>
      <c r="P33" s="17">
        <f t="shared" si="1"/>
        <v>189</v>
      </c>
      <c r="R33" s="61" t="s">
        <v>157</v>
      </c>
      <c r="S33" s="34">
        <f>SUM(C102:C105)</f>
        <v>32</v>
      </c>
      <c r="T33" s="34">
        <f t="shared" ref="T33:AF33" si="25">SUM(D102:D105)</f>
        <v>14</v>
      </c>
      <c r="U33" s="34">
        <f t="shared" si="25"/>
        <v>10</v>
      </c>
      <c r="V33" s="34">
        <f t="shared" si="25"/>
        <v>22</v>
      </c>
      <c r="W33" s="34">
        <f t="shared" si="25"/>
        <v>0</v>
      </c>
      <c r="X33" s="34">
        <f t="shared" si="25"/>
        <v>1</v>
      </c>
      <c r="Y33" s="34">
        <f t="shared" si="25"/>
        <v>7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65</v>
      </c>
      <c r="AD33" s="34">
        <f t="shared" si="25"/>
        <v>0</v>
      </c>
      <c r="AE33" s="31">
        <f t="shared" si="25"/>
        <v>86</v>
      </c>
      <c r="AF33" s="31">
        <f t="shared" si="25"/>
        <v>151</v>
      </c>
    </row>
    <row r="34" spans="2:32" ht="23.1" customHeight="1" x14ac:dyDescent="0.25">
      <c r="B34" s="46" t="s">
        <v>61</v>
      </c>
      <c r="C34" s="50">
        <v>39</v>
      </c>
      <c r="D34" s="50">
        <v>23</v>
      </c>
      <c r="E34" s="50">
        <v>10</v>
      </c>
      <c r="F34" s="50">
        <v>13</v>
      </c>
      <c r="G34" s="50">
        <v>0</v>
      </c>
      <c r="H34" s="50">
        <v>0</v>
      </c>
      <c r="I34" s="50">
        <v>5</v>
      </c>
      <c r="J34" s="50">
        <v>2</v>
      </c>
      <c r="K34" s="50">
        <v>0</v>
      </c>
      <c r="L34" s="50">
        <v>0</v>
      </c>
      <c r="M34" s="50">
        <v>49</v>
      </c>
      <c r="N34" s="50">
        <v>0</v>
      </c>
      <c r="O34" s="17">
        <f t="shared" si="0"/>
        <v>92</v>
      </c>
      <c r="P34" s="17">
        <f t="shared" si="1"/>
        <v>141</v>
      </c>
      <c r="R34" s="57" t="s">
        <v>90</v>
      </c>
      <c r="S34" s="58">
        <f t="shared" ref="S34:AF34" si="26">MAX(S10:S12)</f>
        <v>142</v>
      </c>
      <c r="T34" s="58">
        <f t="shared" si="26"/>
        <v>54</v>
      </c>
      <c r="U34" s="58">
        <f t="shared" si="26"/>
        <v>28</v>
      </c>
      <c r="V34" s="58">
        <f t="shared" si="26"/>
        <v>69</v>
      </c>
      <c r="W34" s="58">
        <f t="shared" si="26"/>
        <v>6</v>
      </c>
      <c r="X34" s="58">
        <f t="shared" si="26"/>
        <v>2</v>
      </c>
      <c r="Y34" s="58">
        <f t="shared" si="26"/>
        <v>12</v>
      </c>
      <c r="Z34" s="58">
        <f t="shared" si="26"/>
        <v>6</v>
      </c>
      <c r="AA34" s="58">
        <f t="shared" si="26"/>
        <v>2</v>
      </c>
      <c r="AB34" s="58">
        <f t="shared" si="26"/>
        <v>0</v>
      </c>
      <c r="AC34" s="58">
        <f t="shared" si="26"/>
        <v>175</v>
      </c>
      <c r="AD34" s="58">
        <f t="shared" si="26"/>
        <v>0</v>
      </c>
      <c r="AE34" s="40">
        <f t="shared" si="26"/>
        <v>311</v>
      </c>
      <c r="AF34" s="40">
        <f t="shared" si="26"/>
        <v>486</v>
      </c>
    </row>
    <row r="35" spans="2:32" ht="23.1" customHeight="1" x14ac:dyDescent="0.25">
      <c r="B35" s="46" t="s">
        <v>62</v>
      </c>
      <c r="C35" s="50">
        <v>50</v>
      </c>
      <c r="D35" s="50">
        <v>17</v>
      </c>
      <c r="E35" s="50">
        <v>9</v>
      </c>
      <c r="F35" s="50">
        <v>4</v>
      </c>
      <c r="G35" s="50">
        <v>1</v>
      </c>
      <c r="H35" s="50">
        <v>0</v>
      </c>
      <c r="I35" s="50">
        <v>5</v>
      </c>
      <c r="J35" s="50">
        <v>0</v>
      </c>
      <c r="K35" s="50">
        <v>1</v>
      </c>
      <c r="L35" s="50">
        <v>0</v>
      </c>
      <c r="M35" s="50">
        <v>54</v>
      </c>
      <c r="N35" s="50">
        <v>0</v>
      </c>
      <c r="O35" s="17">
        <f t="shared" si="0"/>
        <v>87</v>
      </c>
      <c r="P35" s="17">
        <f t="shared" si="1"/>
        <v>141</v>
      </c>
      <c r="R35" s="57" t="s">
        <v>91</v>
      </c>
      <c r="S35" s="58">
        <f t="shared" ref="S35:AF35" si="27">MAX(S13:S18)</f>
        <v>253</v>
      </c>
      <c r="T35" s="58">
        <f t="shared" si="27"/>
        <v>101</v>
      </c>
      <c r="U35" s="58">
        <f t="shared" si="27"/>
        <v>35</v>
      </c>
      <c r="V35" s="58">
        <f t="shared" si="27"/>
        <v>72</v>
      </c>
      <c r="W35" s="58">
        <f t="shared" si="27"/>
        <v>8</v>
      </c>
      <c r="X35" s="58">
        <f t="shared" si="27"/>
        <v>1</v>
      </c>
      <c r="Y35" s="58">
        <f t="shared" si="27"/>
        <v>20</v>
      </c>
      <c r="Z35" s="58">
        <f t="shared" si="27"/>
        <v>14</v>
      </c>
      <c r="AA35" s="58">
        <f t="shared" si="27"/>
        <v>1</v>
      </c>
      <c r="AB35" s="58">
        <f t="shared" si="27"/>
        <v>1</v>
      </c>
      <c r="AC35" s="58">
        <f t="shared" si="27"/>
        <v>286</v>
      </c>
      <c r="AD35" s="58">
        <f t="shared" si="27"/>
        <v>0</v>
      </c>
      <c r="AE35" s="40">
        <f t="shared" si="27"/>
        <v>466</v>
      </c>
      <c r="AF35" s="40">
        <f t="shared" si="27"/>
        <v>752</v>
      </c>
    </row>
    <row r="36" spans="2:32" ht="23.1" customHeight="1" x14ac:dyDescent="0.25">
      <c r="B36" s="46" t="s">
        <v>63</v>
      </c>
      <c r="C36" s="50">
        <v>53</v>
      </c>
      <c r="D36" s="50">
        <v>21</v>
      </c>
      <c r="E36" s="50">
        <v>10</v>
      </c>
      <c r="F36" s="50">
        <v>10</v>
      </c>
      <c r="G36" s="50">
        <v>1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72</v>
      </c>
      <c r="N36" s="50">
        <v>0</v>
      </c>
      <c r="O36" s="17">
        <f t="shared" si="0"/>
        <v>99</v>
      </c>
      <c r="P36" s="17">
        <f t="shared" si="1"/>
        <v>171</v>
      </c>
      <c r="R36" s="57" t="s">
        <v>92</v>
      </c>
      <c r="S36" s="58">
        <f t="shared" ref="S36:AF36" si="28">MAX(S19:S21)</f>
        <v>180</v>
      </c>
      <c r="T36" s="58">
        <f t="shared" si="28"/>
        <v>121</v>
      </c>
      <c r="U36" s="58">
        <f t="shared" si="28"/>
        <v>30</v>
      </c>
      <c r="V36" s="58">
        <f t="shared" si="28"/>
        <v>61</v>
      </c>
      <c r="W36" s="58">
        <f t="shared" si="28"/>
        <v>1</v>
      </c>
      <c r="X36" s="58">
        <f t="shared" si="28"/>
        <v>1</v>
      </c>
      <c r="Y36" s="58">
        <f t="shared" si="28"/>
        <v>11</v>
      </c>
      <c r="Z36" s="58">
        <f t="shared" si="28"/>
        <v>8</v>
      </c>
      <c r="AA36" s="58">
        <f t="shared" si="28"/>
        <v>1</v>
      </c>
      <c r="AB36" s="58">
        <f t="shared" si="28"/>
        <v>0</v>
      </c>
      <c r="AC36" s="58">
        <f t="shared" si="28"/>
        <v>215</v>
      </c>
      <c r="AD36" s="58">
        <f t="shared" si="28"/>
        <v>0</v>
      </c>
      <c r="AE36" s="40">
        <f t="shared" si="28"/>
        <v>377</v>
      </c>
      <c r="AF36" s="40">
        <f t="shared" si="28"/>
        <v>575</v>
      </c>
    </row>
    <row r="37" spans="2:32" ht="23.1" customHeight="1" x14ac:dyDescent="0.25">
      <c r="B37" s="45" t="s">
        <v>64</v>
      </c>
      <c r="C37" s="50">
        <v>43</v>
      </c>
      <c r="D37" s="50">
        <v>19</v>
      </c>
      <c r="E37" s="50">
        <v>6</v>
      </c>
      <c r="F37" s="50">
        <v>9</v>
      </c>
      <c r="G37" s="50">
        <v>0</v>
      </c>
      <c r="H37" s="50">
        <v>0</v>
      </c>
      <c r="I37" s="50">
        <v>4</v>
      </c>
      <c r="J37" s="50">
        <v>2</v>
      </c>
      <c r="K37" s="50">
        <v>0</v>
      </c>
      <c r="L37" s="50">
        <v>1</v>
      </c>
      <c r="M37" s="50">
        <v>56</v>
      </c>
      <c r="N37" s="50">
        <v>0</v>
      </c>
      <c r="O37" s="17">
        <f t="shared" si="0"/>
        <v>84</v>
      </c>
      <c r="P37" s="17">
        <f t="shared" si="1"/>
        <v>140</v>
      </c>
      <c r="R37" s="37" t="s">
        <v>85</v>
      </c>
      <c r="S37" s="35">
        <f t="shared" ref="S37:AF37" si="29">SUM(S10:S12)</f>
        <v>346</v>
      </c>
      <c r="T37" s="16">
        <f t="shared" si="29"/>
        <v>132</v>
      </c>
      <c r="U37" s="16">
        <f t="shared" si="29"/>
        <v>69</v>
      </c>
      <c r="V37" s="16">
        <f t="shared" si="29"/>
        <v>190</v>
      </c>
      <c r="W37" s="16">
        <f t="shared" si="29"/>
        <v>9</v>
      </c>
      <c r="X37" s="16">
        <f t="shared" si="29"/>
        <v>2</v>
      </c>
      <c r="Y37" s="16">
        <f t="shared" si="29"/>
        <v>30</v>
      </c>
      <c r="Z37" s="16">
        <f t="shared" si="29"/>
        <v>17</v>
      </c>
      <c r="AA37" s="16">
        <f t="shared" si="29"/>
        <v>5</v>
      </c>
      <c r="AB37" s="16">
        <f t="shared" si="29"/>
        <v>0</v>
      </c>
      <c r="AC37" s="16">
        <f t="shared" si="29"/>
        <v>440</v>
      </c>
      <c r="AD37" s="16">
        <f t="shared" si="29"/>
        <v>0</v>
      </c>
      <c r="AE37" s="32">
        <f t="shared" si="29"/>
        <v>800</v>
      </c>
      <c r="AF37" s="32">
        <f t="shared" si="29"/>
        <v>1240</v>
      </c>
    </row>
    <row r="38" spans="2:32" ht="23.1" customHeight="1" x14ac:dyDescent="0.25">
      <c r="B38" s="46" t="s">
        <v>65</v>
      </c>
      <c r="C38" s="50">
        <v>58</v>
      </c>
      <c r="D38" s="50">
        <v>21</v>
      </c>
      <c r="E38" s="50">
        <v>4</v>
      </c>
      <c r="F38" s="50">
        <v>8</v>
      </c>
      <c r="G38" s="50">
        <v>2</v>
      </c>
      <c r="H38" s="50">
        <v>0</v>
      </c>
      <c r="I38" s="50">
        <v>7</v>
      </c>
      <c r="J38" s="50">
        <v>2</v>
      </c>
      <c r="K38" s="50">
        <v>0</v>
      </c>
      <c r="L38" s="50">
        <v>0</v>
      </c>
      <c r="M38" s="50">
        <v>56</v>
      </c>
      <c r="N38" s="50">
        <v>0</v>
      </c>
      <c r="O38" s="17">
        <f t="shared" si="0"/>
        <v>102</v>
      </c>
      <c r="P38" s="17">
        <f t="shared" si="1"/>
        <v>158</v>
      </c>
      <c r="R38" s="28" t="s">
        <v>86</v>
      </c>
      <c r="S38" s="16">
        <f t="shared" ref="S38:AF38" si="30">SUM(S13:S18)</f>
        <v>1176</v>
      </c>
      <c r="T38" s="16">
        <f t="shared" si="30"/>
        <v>507</v>
      </c>
      <c r="U38" s="16">
        <f t="shared" si="30"/>
        <v>149</v>
      </c>
      <c r="V38" s="16">
        <f t="shared" si="30"/>
        <v>313</v>
      </c>
      <c r="W38" s="16">
        <f t="shared" si="30"/>
        <v>28</v>
      </c>
      <c r="X38" s="16">
        <f t="shared" si="30"/>
        <v>1</v>
      </c>
      <c r="Y38" s="16">
        <f t="shared" si="30"/>
        <v>89</v>
      </c>
      <c r="Z38" s="16">
        <f t="shared" si="30"/>
        <v>52</v>
      </c>
      <c r="AA38" s="16">
        <f t="shared" si="30"/>
        <v>4</v>
      </c>
      <c r="AB38" s="16">
        <f t="shared" si="30"/>
        <v>1</v>
      </c>
      <c r="AC38" s="16">
        <f t="shared" si="30"/>
        <v>1429</v>
      </c>
      <c r="AD38" s="16">
        <f t="shared" si="30"/>
        <v>0</v>
      </c>
      <c r="AE38" s="32">
        <f t="shared" si="30"/>
        <v>2320</v>
      </c>
      <c r="AF38" s="32">
        <f t="shared" si="30"/>
        <v>3749</v>
      </c>
    </row>
    <row r="39" spans="2:32" ht="23.1" customHeight="1" x14ac:dyDescent="0.25">
      <c r="B39" s="46" t="s">
        <v>66</v>
      </c>
      <c r="C39" s="50">
        <v>60</v>
      </c>
      <c r="D39" s="50">
        <v>28</v>
      </c>
      <c r="E39" s="50">
        <v>3</v>
      </c>
      <c r="F39" s="50">
        <v>17</v>
      </c>
      <c r="G39" s="50">
        <v>0</v>
      </c>
      <c r="H39" s="50">
        <v>0</v>
      </c>
      <c r="I39" s="50">
        <v>2</v>
      </c>
      <c r="J39" s="50">
        <v>3</v>
      </c>
      <c r="K39" s="50">
        <v>0</v>
      </c>
      <c r="L39" s="50">
        <v>0</v>
      </c>
      <c r="M39" s="50">
        <v>59</v>
      </c>
      <c r="N39" s="50">
        <v>0</v>
      </c>
      <c r="O39" s="17">
        <f t="shared" si="0"/>
        <v>113</v>
      </c>
      <c r="P39" s="17">
        <f t="shared" si="1"/>
        <v>172</v>
      </c>
      <c r="R39" s="29" t="s">
        <v>87</v>
      </c>
      <c r="S39" s="16">
        <f t="shared" ref="S39:AF39" si="31">SUM(S19:S21)</f>
        <v>494</v>
      </c>
      <c r="T39" s="16">
        <f t="shared" si="31"/>
        <v>282</v>
      </c>
      <c r="U39" s="16">
        <f t="shared" si="31"/>
        <v>78</v>
      </c>
      <c r="V39" s="16">
        <f t="shared" si="31"/>
        <v>160</v>
      </c>
      <c r="W39" s="16">
        <f t="shared" si="31"/>
        <v>1</v>
      </c>
      <c r="X39" s="16">
        <f t="shared" si="31"/>
        <v>1</v>
      </c>
      <c r="Y39" s="16">
        <f t="shared" si="31"/>
        <v>23</v>
      </c>
      <c r="Z39" s="16">
        <f t="shared" si="31"/>
        <v>19</v>
      </c>
      <c r="AA39" s="16">
        <f t="shared" si="31"/>
        <v>1</v>
      </c>
      <c r="AB39" s="16">
        <f t="shared" si="31"/>
        <v>0</v>
      </c>
      <c r="AC39" s="16">
        <f t="shared" si="31"/>
        <v>583</v>
      </c>
      <c r="AD39" s="16">
        <f t="shared" si="31"/>
        <v>0</v>
      </c>
      <c r="AE39" s="32">
        <f t="shared" si="31"/>
        <v>1059</v>
      </c>
      <c r="AF39" s="32">
        <f t="shared" si="31"/>
        <v>1642</v>
      </c>
    </row>
    <row r="40" spans="2:32" ht="23.1" customHeight="1" x14ac:dyDescent="0.25">
      <c r="B40" s="46" t="s">
        <v>67</v>
      </c>
      <c r="C40" s="50">
        <v>62</v>
      </c>
      <c r="D40" s="50">
        <v>31</v>
      </c>
      <c r="E40" s="50">
        <v>5</v>
      </c>
      <c r="F40" s="50">
        <v>19</v>
      </c>
      <c r="G40" s="50">
        <v>3</v>
      </c>
      <c r="H40" s="50">
        <v>1</v>
      </c>
      <c r="I40" s="50">
        <v>7</v>
      </c>
      <c r="J40" s="50">
        <v>1</v>
      </c>
      <c r="K40" s="50">
        <v>0</v>
      </c>
      <c r="L40" s="50">
        <v>0</v>
      </c>
      <c r="M40" s="50">
        <v>86</v>
      </c>
      <c r="N40" s="50">
        <v>0</v>
      </c>
      <c r="O40" s="17">
        <f t="shared" si="0"/>
        <v>129</v>
      </c>
      <c r="P40" s="17">
        <f t="shared" si="1"/>
        <v>215</v>
      </c>
      <c r="R40" s="5" t="s">
        <v>17</v>
      </c>
      <c r="S40" s="16">
        <f t="shared" ref="S40:AF40" si="32">SUM(S10:S21)</f>
        <v>2016</v>
      </c>
      <c r="T40" s="16">
        <f t="shared" si="32"/>
        <v>921</v>
      </c>
      <c r="U40" s="16">
        <f t="shared" si="32"/>
        <v>296</v>
      </c>
      <c r="V40" s="16">
        <f t="shared" si="32"/>
        <v>663</v>
      </c>
      <c r="W40" s="16">
        <f t="shared" si="32"/>
        <v>38</v>
      </c>
      <c r="X40" s="16">
        <f t="shared" si="32"/>
        <v>4</v>
      </c>
      <c r="Y40" s="16">
        <f t="shared" si="32"/>
        <v>142</v>
      </c>
      <c r="Z40" s="16">
        <f t="shared" si="32"/>
        <v>88</v>
      </c>
      <c r="AA40" s="16">
        <f t="shared" si="32"/>
        <v>10</v>
      </c>
      <c r="AB40" s="16">
        <f t="shared" si="32"/>
        <v>1</v>
      </c>
      <c r="AC40" s="16">
        <f t="shared" si="32"/>
        <v>2452</v>
      </c>
      <c r="AD40" s="16">
        <f t="shared" si="32"/>
        <v>0</v>
      </c>
      <c r="AE40" s="32">
        <f t="shared" si="32"/>
        <v>4179</v>
      </c>
      <c r="AF40" s="32">
        <f t="shared" si="32"/>
        <v>6631</v>
      </c>
    </row>
    <row r="41" spans="2:32" ht="23.1" customHeight="1" x14ac:dyDescent="0.25">
      <c r="B41" s="45" t="s">
        <v>68</v>
      </c>
      <c r="C41" s="50">
        <v>73</v>
      </c>
      <c r="D41" s="50">
        <v>15</v>
      </c>
      <c r="E41" s="50">
        <v>4</v>
      </c>
      <c r="F41" s="50">
        <v>17</v>
      </c>
      <c r="G41" s="50">
        <v>3</v>
      </c>
      <c r="H41" s="50">
        <v>0</v>
      </c>
      <c r="I41" s="50">
        <v>4</v>
      </c>
      <c r="J41" s="50">
        <v>6</v>
      </c>
      <c r="K41" s="50">
        <v>0</v>
      </c>
      <c r="L41" s="50">
        <v>0</v>
      </c>
      <c r="M41" s="50">
        <v>85</v>
      </c>
      <c r="N41" s="50">
        <v>0</v>
      </c>
      <c r="O41" s="17">
        <f t="shared" si="0"/>
        <v>122</v>
      </c>
      <c r="P41" s="17">
        <f t="shared" si="1"/>
        <v>207</v>
      </c>
      <c r="R41" s="5" t="s">
        <v>159</v>
      </c>
      <c r="S41" s="16">
        <f>SUM(S10:S33)</f>
        <v>2972</v>
      </c>
      <c r="T41" s="16">
        <f t="shared" ref="T41:AF41" si="33">SUM(T10:T33)</f>
        <v>1356</v>
      </c>
      <c r="U41" s="16">
        <f t="shared" si="33"/>
        <v>395</v>
      </c>
      <c r="V41" s="16">
        <f t="shared" si="33"/>
        <v>903</v>
      </c>
      <c r="W41" s="16">
        <f t="shared" si="33"/>
        <v>41</v>
      </c>
      <c r="X41" s="16">
        <f t="shared" si="33"/>
        <v>6</v>
      </c>
      <c r="Y41" s="16">
        <f t="shared" si="33"/>
        <v>192</v>
      </c>
      <c r="Z41" s="16">
        <f t="shared" si="33"/>
        <v>102</v>
      </c>
      <c r="AA41" s="16">
        <f t="shared" si="33"/>
        <v>12</v>
      </c>
      <c r="AB41" s="16">
        <f t="shared" si="33"/>
        <v>2</v>
      </c>
      <c r="AC41" s="16">
        <f t="shared" si="33"/>
        <v>3997</v>
      </c>
      <c r="AD41" s="16">
        <f t="shared" si="33"/>
        <v>0</v>
      </c>
      <c r="AE41" s="32">
        <f t="shared" si="33"/>
        <v>5981</v>
      </c>
      <c r="AF41" s="32">
        <f t="shared" si="33"/>
        <v>9978</v>
      </c>
    </row>
    <row r="42" spans="2:32" ht="23.1" customHeight="1" x14ac:dyDescent="0.25">
      <c r="B42" s="46" t="s">
        <v>69</v>
      </c>
      <c r="C42" s="50">
        <v>62</v>
      </c>
      <c r="D42" s="50">
        <v>25</v>
      </c>
      <c r="E42" s="50">
        <v>4</v>
      </c>
      <c r="F42" s="50">
        <v>12</v>
      </c>
      <c r="G42" s="50">
        <v>1</v>
      </c>
      <c r="H42" s="50">
        <v>0</v>
      </c>
      <c r="I42" s="50">
        <v>4</v>
      </c>
      <c r="J42" s="50">
        <v>1</v>
      </c>
      <c r="K42" s="50">
        <v>0</v>
      </c>
      <c r="L42" s="50">
        <v>0</v>
      </c>
      <c r="M42" s="50">
        <v>60</v>
      </c>
      <c r="N42" s="50">
        <v>0</v>
      </c>
      <c r="O42" s="17">
        <f t="shared" si="0"/>
        <v>109</v>
      </c>
      <c r="P42" s="17">
        <f t="shared" si="1"/>
        <v>169</v>
      </c>
      <c r="R42" s="5" t="s">
        <v>160</v>
      </c>
      <c r="S42" s="48">
        <f>S41/S40</f>
        <v>1.4742063492063493</v>
      </c>
      <c r="T42" s="48">
        <f t="shared" ref="T42:AF42" si="34">T41/T40</f>
        <v>1.4723127035830619</v>
      </c>
      <c r="U42" s="48">
        <f t="shared" si="34"/>
        <v>1.3344594594594594</v>
      </c>
      <c r="V42" s="48">
        <f t="shared" si="34"/>
        <v>1.3619909502262444</v>
      </c>
      <c r="W42" s="48">
        <f t="shared" si="34"/>
        <v>1.0789473684210527</v>
      </c>
      <c r="X42" s="48">
        <f t="shared" si="34"/>
        <v>1.5</v>
      </c>
      <c r="Y42" s="48">
        <f t="shared" si="34"/>
        <v>1.352112676056338</v>
      </c>
      <c r="Z42" s="48">
        <f t="shared" si="34"/>
        <v>1.1590909090909092</v>
      </c>
      <c r="AA42" s="48">
        <f t="shared" si="34"/>
        <v>1.2</v>
      </c>
      <c r="AB42" s="48">
        <f t="shared" si="34"/>
        <v>2</v>
      </c>
      <c r="AC42" s="48">
        <f t="shared" si="34"/>
        <v>1.6300978792822185</v>
      </c>
      <c r="AD42" s="48" t="e">
        <f t="shared" si="34"/>
        <v>#DIV/0!</v>
      </c>
      <c r="AE42" s="48">
        <f t="shared" si="34"/>
        <v>1.431203637233788</v>
      </c>
      <c r="AF42" s="48">
        <f t="shared" si="34"/>
        <v>1.5047504147187454</v>
      </c>
    </row>
    <row r="43" spans="2:32" ht="23.1" customHeight="1" x14ac:dyDescent="0.25">
      <c r="B43" s="45" t="s">
        <v>70</v>
      </c>
      <c r="C43" s="50">
        <v>42</v>
      </c>
      <c r="D43" s="50">
        <v>24</v>
      </c>
      <c r="E43" s="50">
        <v>5</v>
      </c>
      <c r="F43" s="50">
        <v>6</v>
      </c>
      <c r="G43" s="50">
        <v>1</v>
      </c>
      <c r="H43" s="50">
        <v>0</v>
      </c>
      <c r="I43" s="50">
        <v>4</v>
      </c>
      <c r="J43" s="50">
        <v>4</v>
      </c>
      <c r="K43" s="50">
        <v>0</v>
      </c>
      <c r="L43" s="50">
        <v>0</v>
      </c>
      <c r="M43" s="50">
        <v>58</v>
      </c>
      <c r="N43" s="50">
        <v>0</v>
      </c>
      <c r="O43" s="17">
        <f t="shared" si="0"/>
        <v>86</v>
      </c>
      <c r="P43" s="17">
        <f t="shared" si="1"/>
        <v>144</v>
      </c>
      <c r="R43"/>
      <c r="S43" s="19"/>
      <c r="T43" s="19"/>
    </row>
    <row r="44" spans="2:32" ht="23.1" customHeight="1" x14ac:dyDescent="0.25">
      <c r="B44" s="47" t="s">
        <v>71</v>
      </c>
      <c r="C44" s="50">
        <v>60</v>
      </c>
      <c r="D44" s="50">
        <v>25</v>
      </c>
      <c r="E44" s="50">
        <v>5</v>
      </c>
      <c r="F44" s="50">
        <v>11</v>
      </c>
      <c r="G44" s="50">
        <v>0</v>
      </c>
      <c r="H44" s="50">
        <v>0</v>
      </c>
      <c r="I44" s="50">
        <v>3</v>
      </c>
      <c r="J44" s="50">
        <v>2</v>
      </c>
      <c r="K44" s="50">
        <v>1</v>
      </c>
      <c r="L44" s="50">
        <v>0</v>
      </c>
      <c r="M44" s="50">
        <v>71</v>
      </c>
      <c r="N44" s="50">
        <v>0</v>
      </c>
      <c r="O44" s="17">
        <f t="shared" si="0"/>
        <v>107</v>
      </c>
      <c r="P44" s="17">
        <f t="shared" si="1"/>
        <v>178</v>
      </c>
      <c r="R44"/>
      <c r="S44" s="19"/>
      <c r="T44" s="19"/>
    </row>
    <row r="45" spans="2:32" ht="23.1" customHeight="1" x14ac:dyDescent="0.25">
      <c r="B45" s="45" t="s">
        <v>72</v>
      </c>
      <c r="C45" s="50">
        <v>57</v>
      </c>
      <c r="D45" s="50">
        <v>27</v>
      </c>
      <c r="E45" s="50">
        <v>8</v>
      </c>
      <c r="F45" s="50">
        <v>14</v>
      </c>
      <c r="G45" s="50">
        <v>0</v>
      </c>
      <c r="H45" s="50">
        <v>0</v>
      </c>
      <c r="I45" s="50">
        <v>5</v>
      </c>
      <c r="J45" s="50">
        <v>2</v>
      </c>
      <c r="K45" s="50">
        <v>0</v>
      </c>
      <c r="L45" s="50">
        <v>0</v>
      </c>
      <c r="M45" s="50">
        <v>70</v>
      </c>
      <c r="N45" s="50">
        <v>0</v>
      </c>
      <c r="O45" s="17">
        <f t="shared" si="0"/>
        <v>113</v>
      </c>
      <c r="P45" s="17">
        <f t="shared" si="1"/>
        <v>183</v>
      </c>
      <c r="R45"/>
      <c r="S45" s="19"/>
      <c r="T45" s="19"/>
    </row>
    <row r="46" spans="2:32" ht="23.1" customHeight="1" x14ac:dyDescent="0.25">
      <c r="B46" s="46" t="s">
        <v>73</v>
      </c>
      <c r="C46" s="50">
        <v>59</v>
      </c>
      <c r="D46" s="50">
        <v>22</v>
      </c>
      <c r="E46" s="50">
        <v>8</v>
      </c>
      <c r="F46" s="50">
        <v>20</v>
      </c>
      <c r="G46" s="50">
        <v>0</v>
      </c>
      <c r="H46" s="50">
        <v>0</v>
      </c>
      <c r="I46" s="50">
        <v>2</v>
      </c>
      <c r="J46" s="50">
        <v>2</v>
      </c>
      <c r="K46" s="50">
        <v>0</v>
      </c>
      <c r="L46" s="50">
        <v>0</v>
      </c>
      <c r="M46" s="50">
        <v>60</v>
      </c>
      <c r="N46" s="50">
        <v>0</v>
      </c>
      <c r="O46" s="17">
        <f t="shared" si="0"/>
        <v>113</v>
      </c>
      <c r="P46" s="17">
        <f t="shared" si="1"/>
        <v>173</v>
      </c>
      <c r="R46" s="19"/>
      <c r="S46" s="19"/>
      <c r="T46"/>
    </row>
    <row r="47" spans="2:32" ht="23.1" customHeight="1" x14ac:dyDescent="0.25">
      <c r="B47" s="46" t="s">
        <v>74</v>
      </c>
      <c r="C47" s="50">
        <v>47</v>
      </c>
      <c r="D47" s="50">
        <v>14</v>
      </c>
      <c r="E47" s="50">
        <v>6</v>
      </c>
      <c r="F47" s="50">
        <v>13</v>
      </c>
      <c r="G47" s="50">
        <v>1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50</v>
      </c>
      <c r="N47" s="50">
        <v>0</v>
      </c>
      <c r="O47" s="17">
        <f t="shared" si="0"/>
        <v>82</v>
      </c>
      <c r="P47" s="17">
        <f t="shared" si="1"/>
        <v>132</v>
      </c>
      <c r="R47" s="19"/>
      <c r="S47" s="19"/>
      <c r="T47"/>
    </row>
    <row r="48" spans="2:32" ht="23.1" customHeight="1" x14ac:dyDescent="0.25">
      <c r="B48" s="46" t="s">
        <v>75</v>
      </c>
      <c r="C48" s="50">
        <v>34</v>
      </c>
      <c r="D48" s="50">
        <v>8</v>
      </c>
      <c r="E48" s="50">
        <v>3</v>
      </c>
      <c r="F48" s="50">
        <v>4</v>
      </c>
      <c r="G48" s="50">
        <v>0</v>
      </c>
      <c r="H48" s="50">
        <v>0</v>
      </c>
      <c r="I48" s="50">
        <v>2</v>
      </c>
      <c r="J48" s="50">
        <v>0</v>
      </c>
      <c r="K48" s="50">
        <v>1</v>
      </c>
      <c r="L48" s="50">
        <v>0</v>
      </c>
      <c r="M48" s="50">
        <v>26</v>
      </c>
      <c r="N48" s="50">
        <v>0</v>
      </c>
      <c r="O48" s="17">
        <f t="shared" si="0"/>
        <v>52</v>
      </c>
      <c r="P48" s="17">
        <f t="shared" si="1"/>
        <v>78</v>
      </c>
      <c r="R48" s="19"/>
      <c r="S48" s="19"/>
      <c r="T48"/>
    </row>
    <row r="49" spans="2:20" ht="23.1" customHeight="1" x14ac:dyDescent="0.25">
      <c r="B49" s="45" t="s">
        <v>76</v>
      </c>
      <c r="C49" s="50">
        <v>40</v>
      </c>
      <c r="D49" s="50">
        <v>16</v>
      </c>
      <c r="E49" s="50">
        <v>3</v>
      </c>
      <c r="F49" s="50">
        <v>14</v>
      </c>
      <c r="G49" s="50">
        <v>0</v>
      </c>
      <c r="H49" s="50">
        <v>0</v>
      </c>
      <c r="I49" s="50">
        <v>1</v>
      </c>
      <c r="J49" s="50">
        <v>1</v>
      </c>
      <c r="K49" s="50">
        <v>0</v>
      </c>
      <c r="L49" s="50">
        <v>0</v>
      </c>
      <c r="M49" s="50">
        <v>50</v>
      </c>
      <c r="N49" s="50">
        <v>0</v>
      </c>
      <c r="O49" s="17">
        <f t="shared" si="0"/>
        <v>75</v>
      </c>
      <c r="P49" s="17">
        <f t="shared" si="1"/>
        <v>125</v>
      </c>
      <c r="R49" s="19"/>
      <c r="S49" s="19"/>
      <c r="T49"/>
    </row>
    <row r="50" spans="2:20" ht="23.1" customHeight="1" x14ac:dyDescent="0.25">
      <c r="B50" s="46" t="s">
        <v>77</v>
      </c>
      <c r="C50" s="50">
        <v>51</v>
      </c>
      <c r="D50" s="50">
        <v>13</v>
      </c>
      <c r="E50" s="50">
        <v>4</v>
      </c>
      <c r="F50" s="50">
        <v>8</v>
      </c>
      <c r="G50" s="50">
        <v>0</v>
      </c>
      <c r="H50" s="50">
        <v>0</v>
      </c>
      <c r="I50" s="50">
        <v>2</v>
      </c>
      <c r="J50" s="50">
        <v>2</v>
      </c>
      <c r="K50" s="50">
        <v>0</v>
      </c>
      <c r="L50" s="50">
        <v>0</v>
      </c>
      <c r="M50" s="50">
        <v>60</v>
      </c>
      <c r="N50" s="50">
        <v>0</v>
      </c>
      <c r="O50" s="17">
        <f t="shared" si="0"/>
        <v>80</v>
      </c>
      <c r="P50" s="17">
        <f t="shared" si="1"/>
        <v>140</v>
      </c>
      <c r="R50" s="19"/>
      <c r="S50" s="19"/>
      <c r="T50"/>
    </row>
    <row r="51" spans="2:20" ht="23.1" customHeight="1" x14ac:dyDescent="0.25">
      <c r="B51" s="46" t="s">
        <v>78</v>
      </c>
      <c r="C51" s="50">
        <v>67</v>
      </c>
      <c r="D51" s="50">
        <v>19</v>
      </c>
      <c r="E51" s="50">
        <v>4</v>
      </c>
      <c r="F51" s="50">
        <v>11</v>
      </c>
      <c r="G51" s="50">
        <v>0</v>
      </c>
      <c r="H51" s="50">
        <v>0</v>
      </c>
      <c r="I51" s="50">
        <v>2</v>
      </c>
      <c r="J51" s="50">
        <v>1</v>
      </c>
      <c r="K51" s="50">
        <v>0</v>
      </c>
      <c r="L51" s="50">
        <v>0</v>
      </c>
      <c r="M51" s="50">
        <v>40</v>
      </c>
      <c r="N51" s="50">
        <v>0</v>
      </c>
      <c r="O51" s="17">
        <f t="shared" si="0"/>
        <v>104</v>
      </c>
      <c r="P51" s="17">
        <f t="shared" si="1"/>
        <v>144</v>
      </c>
      <c r="R51" s="19"/>
      <c r="S51" s="19"/>
      <c r="T51"/>
    </row>
    <row r="52" spans="2:20" ht="23.1" customHeight="1" x14ac:dyDescent="0.25">
      <c r="B52" s="46" t="s">
        <v>79</v>
      </c>
      <c r="C52" s="50">
        <v>34</v>
      </c>
      <c r="D52" s="50">
        <v>38</v>
      </c>
      <c r="E52" s="50">
        <v>16</v>
      </c>
      <c r="F52" s="50">
        <v>17</v>
      </c>
      <c r="G52" s="50">
        <v>0</v>
      </c>
      <c r="H52" s="50">
        <v>1</v>
      </c>
      <c r="I52" s="50">
        <v>5</v>
      </c>
      <c r="J52" s="50">
        <v>3</v>
      </c>
      <c r="K52" s="50">
        <v>0</v>
      </c>
      <c r="L52" s="50">
        <v>0</v>
      </c>
      <c r="M52" s="50">
        <v>34</v>
      </c>
      <c r="N52" s="50">
        <v>0</v>
      </c>
      <c r="O52" s="17">
        <f t="shared" si="0"/>
        <v>114</v>
      </c>
      <c r="P52" s="17">
        <f t="shared" si="1"/>
        <v>148</v>
      </c>
      <c r="R52" s="19"/>
      <c r="S52" s="19"/>
      <c r="T52"/>
    </row>
    <row r="53" spans="2:20" ht="23.1" customHeight="1" x14ac:dyDescent="0.25">
      <c r="B53" s="45" t="s">
        <v>80</v>
      </c>
      <c r="C53" s="50">
        <v>26</v>
      </c>
      <c r="D53" s="50">
        <v>31</v>
      </c>
      <c r="E53" s="50">
        <v>6</v>
      </c>
      <c r="F53" s="50">
        <v>12</v>
      </c>
      <c r="G53" s="50">
        <v>0</v>
      </c>
      <c r="H53" s="50">
        <v>0</v>
      </c>
      <c r="I53" s="50">
        <v>2</v>
      </c>
      <c r="J53" s="50">
        <v>2</v>
      </c>
      <c r="K53" s="50">
        <v>0</v>
      </c>
      <c r="L53" s="50">
        <v>0</v>
      </c>
      <c r="M53" s="50">
        <v>48</v>
      </c>
      <c r="N53" s="50">
        <v>0</v>
      </c>
      <c r="O53" s="17">
        <f t="shared" si="0"/>
        <v>79</v>
      </c>
      <c r="P53" s="17">
        <f t="shared" si="1"/>
        <v>127</v>
      </c>
      <c r="R53" s="19"/>
      <c r="S53" s="19"/>
      <c r="T53"/>
    </row>
    <row r="54" spans="2:20" ht="23.1" customHeight="1" x14ac:dyDescent="0.25">
      <c r="B54" s="45" t="s">
        <v>81</v>
      </c>
      <c r="C54" s="50">
        <v>30</v>
      </c>
      <c r="D54" s="50">
        <v>35</v>
      </c>
      <c r="E54" s="50">
        <v>10</v>
      </c>
      <c r="F54" s="50">
        <v>13</v>
      </c>
      <c r="G54" s="50">
        <v>0</v>
      </c>
      <c r="H54" s="50">
        <v>0</v>
      </c>
      <c r="I54" s="50">
        <v>2</v>
      </c>
      <c r="J54" s="50">
        <v>4</v>
      </c>
      <c r="K54" s="50">
        <v>0</v>
      </c>
      <c r="L54" s="50">
        <v>0</v>
      </c>
      <c r="M54" s="50">
        <v>43</v>
      </c>
      <c r="N54" s="50">
        <v>0</v>
      </c>
      <c r="O54" s="17">
        <f t="shared" si="0"/>
        <v>94</v>
      </c>
      <c r="P54" s="17">
        <f t="shared" si="1"/>
        <v>137</v>
      </c>
      <c r="R54" s="19"/>
      <c r="S54" s="19"/>
      <c r="T54"/>
    </row>
    <row r="55" spans="2:20" ht="23.1" customHeight="1" x14ac:dyDescent="0.25">
      <c r="B55" s="45" t="s">
        <v>82</v>
      </c>
      <c r="C55" s="50">
        <v>39</v>
      </c>
      <c r="D55" s="50">
        <v>34</v>
      </c>
      <c r="E55" s="50">
        <v>6</v>
      </c>
      <c r="F55" s="50">
        <v>20</v>
      </c>
      <c r="G55" s="50">
        <v>0</v>
      </c>
      <c r="H55" s="50">
        <v>0</v>
      </c>
      <c r="I55" s="50">
        <v>2</v>
      </c>
      <c r="J55" s="50">
        <v>2</v>
      </c>
      <c r="K55" s="50">
        <v>0</v>
      </c>
      <c r="L55" s="50">
        <v>0</v>
      </c>
      <c r="M55" s="50">
        <v>50</v>
      </c>
      <c r="N55" s="50">
        <v>0</v>
      </c>
      <c r="O55" s="17">
        <f t="shared" si="0"/>
        <v>103</v>
      </c>
      <c r="P55" s="17">
        <f t="shared" si="1"/>
        <v>153</v>
      </c>
      <c r="R55" s="19"/>
      <c r="S55" s="19"/>
      <c r="T55"/>
    </row>
    <row r="56" spans="2:20" ht="23.1" customHeight="1" x14ac:dyDescent="0.25">
      <c r="B56" s="45" t="s">
        <v>83</v>
      </c>
      <c r="C56" s="50">
        <v>40</v>
      </c>
      <c r="D56" s="50">
        <v>27</v>
      </c>
      <c r="E56" s="50">
        <v>8</v>
      </c>
      <c r="F56" s="50">
        <v>12</v>
      </c>
      <c r="G56" s="50">
        <v>0</v>
      </c>
      <c r="H56" s="50">
        <v>0</v>
      </c>
      <c r="I56" s="50">
        <v>1</v>
      </c>
      <c r="J56" s="50">
        <v>2</v>
      </c>
      <c r="K56" s="50">
        <v>0</v>
      </c>
      <c r="L56" s="50">
        <v>0</v>
      </c>
      <c r="M56" s="50">
        <v>62</v>
      </c>
      <c r="N56" s="50">
        <v>0</v>
      </c>
      <c r="O56" s="17">
        <f t="shared" si="0"/>
        <v>90</v>
      </c>
      <c r="P56" s="17">
        <f t="shared" si="1"/>
        <v>152</v>
      </c>
      <c r="R56" s="19"/>
      <c r="S56" s="19"/>
      <c r="T56"/>
    </row>
    <row r="57" spans="2:20" ht="23.1" customHeight="1" x14ac:dyDescent="0.25">
      <c r="B57" s="45" t="s">
        <v>84</v>
      </c>
      <c r="C57" s="50">
        <v>27</v>
      </c>
      <c r="D57" s="50">
        <v>25</v>
      </c>
      <c r="E57" s="50">
        <v>4</v>
      </c>
      <c r="F57" s="50">
        <v>16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60</v>
      </c>
      <c r="N57" s="50">
        <v>0</v>
      </c>
      <c r="O57" s="17">
        <f t="shared" si="0"/>
        <v>73</v>
      </c>
      <c r="P57" s="17">
        <f t="shared" si="1"/>
        <v>133</v>
      </c>
      <c r="R57" s="19"/>
      <c r="S57" s="19"/>
      <c r="T57"/>
    </row>
    <row r="58" spans="2:20" ht="23.1" customHeight="1" x14ac:dyDescent="0.25">
      <c r="B58" s="45" t="s">
        <v>99</v>
      </c>
      <c r="C58" s="50">
        <v>14</v>
      </c>
      <c r="D58" s="50">
        <v>9</v>
      </c>
      <c r="E58" s="50">
        <v>2</v>
      </c>
      <c r="F58" s="50">
        <v>6</v>
      </c>
      <c r="G58" s="50">
        <v>0</v>
      </c>
      <c r="H58" s="50">
        <v>0</v>
      </c>
      <c r="I58" s="50">
        <v>0</v>
      </c>
      <c r="J58" s="50">
        <v>2</v>
      </c>
      <c r="K58" s="50">
        <v>0</v>
      </c>
      <c r="L58" s="50">
        <v>0</v>
      </c>
      <c r="M58" s="50">
        <v>58</v>
      </c>
      <c r="N58" s="50">
        <v>0</v>
      </c>
      <c r="O58" s="17">
        <f t="shared" si="0"/>
        <v>33</v>
      </c>
      <c r="P58" s="17">
        <f t="shared" si="1"/>
        <v>91</v>
      </c>
      <c r="R58" s="19"/>
      <c r="S58" s="19"/>
      <c r="T58"/>
    </row>
    <row r="59" spans="2:20" ht="23.1" customHeight="1" x14ac:dyDescent="0.25">
      <c r="B59" s="45" t="s">
        <v>100</v>
      </c>
      <c r="C59" s="50">
        <v>28</v>
      </c>
      <c r="D59" s="50">
        <v>29</v>
      </c>
      <c r="E59" s="50">
        <v>6</v>
      </c>
      <c r="F59" s="50">
        <v>13</v>
      </c>
      <c r="G59" s="50">
        <v>1</v>
      </c>
      <c r="H59" s="50">
        <v>0</v>
      </c>
      <c r="I59" s="50">
        <v>9</v>
      </c>
      <c r="J59" s="50">
        <v>2</v>
      </c>
      <c r="K59" s="50">
        <v>0</v>
      </c>
      <c r="L59" s="50">
        <v>0</v>
      </c>
      <c r="M59" s="50">
        <v>85</v>
      </c>
      <c r="N59" s="50">
        <v>0</v>
      </c>
      <c r="O59" s="17">
        <f t="shared" si="0"/>
        <v>88</v>
      </c>
      <c r="P59" s="17">
        <f t="shared" si="1"/>
        <v>173</v>
      </c>
      <c r="R59" s="19"/>
      <c r="S59" s="19"/>
      <c r="T59"/>
    </row>
    <row r="60" spans="2:20" ht="23.1" customHeight="1" x14ac:dyDescent="0.25">
      <c r="B60" s="45" t="s">
        <v>101</v>
      </c>
      <c r="C60" s="50">
        <v>43</v>
      </c>
      <c r="D60" s="50">
        <v>26</v>
      </c>
      <c r="E60" s="50">
        <v>5</v>
      </c>
      <c r="F60" s="50">
        <v>10</v>
      </c>
      <c r="G60" s="50">
        <v>0</v>
      </c>
      <c r="H60" s="50">
        <v>0</v>
      </c>
      <c r="I60" s="50">
        <v>4</v>
      </c>
      <c r="J60" s="50">
        <v>2</v>
      </c>
      <c r="K60" s="50">
        <v>0</v>
      </c>
      <c r="L60" s="50">
        <v>0</v>
      </c>
      <c r="M60" s="50">
        <v>95</v>
      </c>
      <c r="N60" s="50">
        <v>0</v>
      </c>
      <c r="O60" s="17">
        <f t="shared" si="0"/>
        <v>90</v>
      </c>
      <c r="P60" s="17">
        <f t="shared" si="1"/>
        <v>185</v>
      </c>
      <c r="R60" s="19"/>
      <c r="S60" s="19"/>
      <c r="T60"/>
    </row>
    <row r="61" spans="2:20" ht="23.1" customHeight="1" x14ac:dyDescent="0.25">
      <c r="B61" s="45" t="s">
        <v>102</v>
      </c>
      <c r="C61" s="50">
        <v>52</v>
      </c>
      <c r="D61" s="50">
        <v>21</v>
      </c>
      <c r="E61" s="50">
        <v>4</v>
      </c>
      <c r="F61" s="50">
        <v>9</v>
      </c>
      <c r="G61" s="50">
        <v>0</v>
      </c>
      <c r="H61" s="50">
        <v>0</v>
      </c>
      <c r="I61" s="50">
        <v>2</v>
      </c>
      <c r="J61" s="50">
        <v>1</v>
      </c>
      <c r="K61" s="50">
        <v>0</v>
      </c>
      <c r="L61" s="50">
        <v>0</v>
      </c>
      <c r="M61" s="50">
        <v>60</v>
      </c>
      <c r="N61" s="50">
        <v>0</v>
      </c>
      <c r="O61" s="17">
        <f t="shared" si="0"/>
        <v>89</v>
      </c>
      <c r="P61" s="17">
        <f t="shared" si="1"/>
        <v>149</v>
      </c>
      <c r="R61" s="19"/>
      <c r="S61" s="19"/>
      <c r="T61"/>
    </row>
    <row r="62" spans="2:20" ht="23.1" customHeight="1" x14ac:dyDescent="0.25">
      <c r="B62" s="45" t="s">
        <v>107</v>
      </c>
      <c r="C62" s="50">
        <v>21</v>
      </c>
      <c r="D62" s="50">
        <v>8</v>
      </c>
      <c r="E62" s="50">
        <v>4</v>
      </c>
      <c r="F62" s="50">
        <v>15</v>
      </c>
      <c r="G62" s="50">
        <v>0</v>
      </c>
      <c r="H62" s="50">
        <v>0</v>
      </c>
      <c r="I62" s="50">
        <v>2</v>
      </c>
      <c r="J62" s="50">
        <v>0</v>
      </c>
      <c r="K62" s="50">
        <v>0</v>
      </c>
      <c r="L62" s="50">
        <v>0</v>
      </c>
      <c r="M62" s="50">
        <v>40</v>
      </c>
      <c r="N62" s="50">
        <v>0</v>
      </c>
      <c r="O62" s="17">
        <f t="shared" si="0"/>
        <v>50</v>
      </c>
      <c r="P62" s="17">
        <f t="shared" si="1"/>
        <v>90</v>
      </c>
      <c r="R62" s="19"/>
      <c r="S62" s="19"/>
      <c r="T62"/>
    </row>
    <row r="63" spans="2:20" ht="23.1" customHeight="1" x14ac:dyDescent="0.25">
      <c r="B63" s="45" t="s">
        <v>108</v>
      </c>
      <c r="C63" s="50">
        <v>40</v>
      </c>
      <c r="D63" s="50">
        <v>23</v>
      </c>
      <c r="E63" s="50">
        <v>4</v>
      </c>
      <c r="F63" s="50">
        <v>4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60</v>
      </c>
      <c r="N63" s="50">
        <v>0</v>
      </c>
      <c r="O63" s="17">
        <f t="shared" si="0"/>
        <v>73</v>
      </c>
      <c r="P63" s="17">
        <f t="shared" si="1"/>
        <v>133</v>
      </c>
      <c r="R63" s="19"/>
      <c r="S63" s="19"/>
      <c r="T63"/>
    </row>
    <row r="64" spans="2:20" ht="23.1" customHeight="1" x14ac:dyDescent="0.25">
      <c r="B64" s="45" t="s">
        <v>109</v>
      </c>
      <c r="C64" s="50">
        <v>30</v>
      </c>
      <c r="D64" s="50">
        <v>34</v>
      </c>
      <c r="E64" s="50">
        <v>2</v>
      </c>
      <c r="F64" s="50">
        <v>15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80</v>
      </c>
      <c r="N64" s="50">
        <v>0</v>
      </c>
      <c r="O64" s="17">
        <f t="shared" si="0"/>
        <v>82</v>
      </c>
      <c r="P64" s="17">
        <f t="shared" si="1"/>
        <v>162</v>
      </c>
      <c r="R64" s="19"/>
      <c r="S64" s="19"/>
      <c r="T64"/>
    </row>
    <row r="65" spans="2:20" ht="23.1" customHeight="1" x14ac:dyDescent="0.25">
      <c r="B65" s="45" t="s">
        <v>158</v>
      </c>
      <c r="C65" s="50">
        <v>46</v>
      </c>
      <c r="D65" s="50">
        <v>15</v>
      </c>
      <c r="E65" s="50">
        <v>7</v>
      </c>
      <c r="F65" s="50">
        <v>16</v>
      </c>
      <c r="G65" s="50">
        <v>1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83</v>
      </c>
      <c r="N65" s="50">
        <v>0</v>
      </c>
      <c r="O65" s="17">
        <f t="shared" si="0"/>
        <v>86</v>
      </c>
      <c r="P65" s="17">
        <f t="shared" si="1"/>
        <v>169</v>
      </c>
      <c r="R65" s="19"/>
      <c r="S65" s="19"/>
      <c r="T65"/>
    </row>
    <row r="66" spans="2:20" ht="23.1" customHeight="1" x14ac:dyDescent="0.25">
      <c r="B66" s="45" t="s">
        <v>103</v>
      </c>
      <c r="C66" s="50">
        <v>47</v>
      </c>
      <c r="D66" s="50">
        <v>25</v>
      </c>
      <c r="E66" s="50">
        <v>3</v>
      </c>
      <c r="F66" s="50">
        <v>9</v>
      </c>
      <c r="G66" s="50">
        <v>0</v>
      </c>
      <c r="H66" s="50">
        <v>0</v>
      </c>
      <c r="I66" s="50">
        <v>3</v>
      </c>
      <c r="J66" s="50">
        <v>0</v>
      </c>
      <c r="K66" s="50">
        <v>0</v>
      </c>
      <c r="L66" s="50">
        <v>0</v>
      </c>
      <c r="M66" s="50">
        <v>80</v>
      </c>
      <c r="N66" s="50">
        <v>0</v>
      </c>
      <c r="O66" s="17">
        <f t="shared" si="0"/>
        <v>87</v>
      </c>
      <c r="P66" s="17">
        <f t="shared" si="1"/>
        <v>167</v>
      </c>
      <c r="R66" s="19"/>
      <c r="S66" s="19"/>
      <c r="T66"/>
    </row>
    <row r="67" spans="2:20" ht="23.1" customHeight="1" x14ac:dyDescent="0.25">
      <c r="B67" s="45" t="s">
        <v>104</v>
      </c>
      <c r="C67" s="50">
        <v>30</v>
      </c>
      <c r="D67" s="50">
        <v>18</v>
      </c>
      <c r="E67" s="50">
        <v>4</v>
      </c>
      <c r="F67" s="50">
        <v>7</v>
      </c>
      <c r="G67" s="50">
        <v>0</v>
      </c>
      <c r="H67" s="50">
        <v>0</v>
      </c>
      <c r="I67" s="50">
        <v>2</v>
      </c>
      <c r="J67" s="50">
        <v>2</v>
      </c>
      <c r="K67" s="50">
        <v>0</v>
      </c>
      <c r="L67" s="50">
        <v>0</v>
      </c>
      <c r="M67" s="50">
        <v>75</v>
      </c>
      <c r="N67" s="50">
        <v>0</v>
      </c>
      <c r="O67" s="17">
        <f t="shared" si="0"/>
        <v>63</v>
      </c>
      <c r="P67" s="17">
        <f t="shared" si="1"/>
        <v>138</v>
      </c>
      <c r="R67" s="19"/>
      <c r="S67" s="19"/>
      <c r="T67"/>
    </row>
    <row r="68" spans="2:20" ht="23.1" customHeight="1" x14ac:dyDescent="0.25">
      <c r="B68" s="45" t="s">
        <v>105</v>
      </c>
      <c r="C68" s="50">
        <v>38</v>
      </c>
      <c r="D68" s="50">
        <v>19</v>
      </c>
      <c r="E68" s="50">
        <v>2</v>
      </c>
      <c r="F68" s="50">
        <v>9</v>
      </c>
      <c r="G68" s="50">
        <v>0</v>
      </c>
      <c r="H68" s="50">
        <v>0</v>
      </c>
      <c r="I68" s="50">
        <v>4</v>
      </c>
      <c r="J68" s="50">
        <v>0</v>
      </c>
      <c r="K68" s="50">
        <v>0</v>
      </c>
      <c r="L68" s="50">
        <v>0</v>
      </c>
      <c r="M68" s="50">
        <v>70</v>
      </c>
      <c r="N68" s="50">
        <v>0</v>
      </c>
      <c r="O68" s="17">
        <f t="shared" si="0"/>
        <v>72</v>
      </c>
      <c r="P68" s="17">
        <f t="shared" si="1"/>
        <v>142</v>
      </c>
      <c r="R68" s="19"/>
      <c r="S68" s="19"/>
      <c r="T68"/>
    </row>
    <row r="69" spans="2:20" ht="23.1" customHeight="1" x14ac:dyDescent="0.25">
      <c r="B69" s="45" t="s">
        <v>106</v>
      </c>
      <c r="C69" s="50">
        <v>33</v>
      </c>
      <c r="D69" s="50">
        <v>20</v>
      </c>
      <c r="E69" s="50">
        <v>4</v>
      </c>
      <c r="F69" s="50">
        <v>10</v>
      </c>
      <c r="G69" s="50">
        <v>0</v>
      </c>
      <c r="H69" s="50">
        <v>0</v>
      </c>
      <c r="I69" s="50">
        <v>2</v>
      </c>
      <c r="J69" s="50">
        <v>1</v>
      </c>
      <c r="K69" s="50">
        <v>0</v>
      </c>
      <c r="L69" s="50">
        <v>0</v>
      </c>
      <c r="M69" s="50">
        <v>67</v>
      </c>
      <c r="N69" s="50">
        <v>0</v>
      </c>
      <c r="O69" s="17">
        <f t="shared" si="0"/>
        <v>70</v>
      </c>
      <c r="P69" s="17">
        <f t="shared" si="1"/>
        <v>137</v>
      </c>
      <c r="R69" s="19"/>
      <c r="S69" s="19"/>
      <c r="T69"/>
    </row>
    <row r="70" spans="2:20" ht="23.1" customHeight="1" x14ac:dyDescent="0.25">
      <c r="B70" s="45" t="s">
        <v>110</v>
      </c>
      <c r="C70" s="50">
        <v>38</v>
      </c>
      <c r="D70" s="50">
        <v>9</v>
      </c>
      <c r="E70" s="50">
        <v>6</v>
      </c>
      <c r="F70" s="50">
        <v>13</v>
      </c>
      <c r="G70" s="50">
        <v>0</v>
      </c>
      <c r="H70" s="50">
        <v>1</v>
      </c>
      <c r="I70" s="50">
        <v>1</v>
      </c>
      <c r="J70" s="50">
        <v>1</v>
      </c>
      <c r="K70" s="50">
        <v>0</v>
      </c>
      <c r="L70" s="50">
        <v>0</v>
      </c>
      <c r="M70" s="50">
        <v>60</v>
      </c>
      <c r="N70" s="50">
        <v>0</v>
      </c>
      <c r="O70" s="17">
        <f t="shared" si="0"/>
        <v>69</v>
      </c>
      <c r="P70" s="17">
        <f t="shared" si="1"/>
        <v>129</v>
      </c>
      <c r="R70" s="19"/>
      <c r="S70" s="19"/>
      <c r="T70"/>
    </row>
    <row r="71" spans="2:20" ht="23.1" customHeight="1" x14ac:dyDescent="0.25">
      <c r="B71" s="45" t="s">
        <v>111</v>
      </c>
      <c r="C71" s="50">
        <v>33</v>
      </c>
      <c r="D71" s="50">
        <v>17</v>
      </c>
      <c r="E71" s="50">
        <v>5</v>
      </c>
      <c r="F71" s="50">
        <v>10</v>
      </c>
      <c r="G71" s="50">
        <v>0</v>
      </c>
      <c r="H71" s="50">
        <v>0</v>
      </c>
      <c r="I71" s="50">
        <v>1</v>
      </c>
      <c r="J71" s="50">
        <v>1</v>
      </c>
      <c r="K71" s="50">
        <v>1</v>
      </c>
      <c r="L71" s="50">
        <v>0</v>
      </c>
      <c r="M71" s="50">
        <v>52</v>
      </c>
      <c r="N71" s="50">
        <v>0</v>
      </c>
      <c r="O71" s="17">
        <f t="shared" si="0"/>
        <v>68</v>
      </c>
      <c r="P71" s="17">
        <f t="shared" si="1"/>
        <v>120</v>
      </c>
      <c r="R71" s="19"/>
      <c r="S71" s="19"/>
      <c r="T71"/>
    </row>
    <row r="72" spans="2:20" ht="23.1" customHeight="1" x14ac:dyDescent="0.25">
      <c r="B72" s="45" t="s">
        <v>112</v>
      </c>
      <c r="C72" s="50">
        <v>26</v>
      </c>
      <c r="D72" s="50">
        <v>16</v>
      </c>
      <c r="E72" s="50">
        <v>1</v>
      </c>
      <c r="F72" s="50">
        <v>8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47</v>
      </c>
      <c r="N72" s="50">
        <v>0</v>
      </c>
      <c r="O72" s="17">
        <f t="shared" si="0"/>
        <v>51</v>
      </c>
      <c r="P72" s="17">
        <f t="shared" si="1"/>
        <v>98</v>
      </c>
      <c r="R72" s="19"/>
      <c r="S72" s="19"/>
      <c r="T72"/>
    </row>
    <row r="73" spans="2:20" ht="23.1" customHeight="1" x14ac:dyDescent="0.25">
      <c r="B73" s="45" t="s">
        <v>113</v>
      </c>
      <c r="C73" s="50">
        <v>37</v>
      </c>
      <c r="D73" s="50">
        <v>15</v>
      </c>
      <c r="E73" s="50">
        <v>4</v>
      </c>
      <c r="F73" s="50">
        <v>13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48</v>
      </c>
      <c r="N73" s="50">
        <v>0</v>
      </c>
      <c r="O73" s="17">
        <f t="shared" si="0"/>
        <v>69</v>
      </c>
      <c r="P73" s="17">
        <f t="shared" si="1"/>
        <v>117</v>
      </c>
      <c r="R73" s="19"/>
      <c r="S73" s="19"/>
      <c r="T73"/>
    </row>
    <row r="74" spans="2:20" ht="23.1" customHeight="1" x14ac:dyDescent="0.25">
      <c r="B74" s="45" t="s">
        <v>114</v>
      </c>
      <c r="C74" s="50">
        <v>20</v>
      </c>
      <c r="D74" s="50">
        <v>11</v>
      </c>
      <c r="E74" s="50">
        <v>0</v>
      </c>
      <c r="F74" s="50">
        <v>6</v>
      </c>
      <c r="G74" s="50">
        <v>0</v>
      </c>
      <c r="H74" s="50">
        <v>0</v>
      </c>
      <c r="I74" s="50">
        <v>0</v>
      </c>
      <c r="J74" s="50">
        <v>1</v>
      </c>
      <c r="K74" s="50">
        <v>1</v>
      </c>
      <c r="L74" s="50">
        <v>1</v>
      </c>
      <c r="M74" s="50">
        <v>35</v>
      </c>
      <c r="N74" s="50">
        <v>0</v>
      </c>
      <c r="O74" s="17">
        <f t="shared" ref="O74:O105" si="35">SUM(C74:L74,N74)</f>
        <v>40</v>
      </c>
      <c r="P74" s="17">
        <f t="shared" ref="P74:P105" si="36">SUM(C74:N74)</f>
        <v>75</v>
      </c>
      <c r="R74" s="19"/>
      <c r="S74" s="19"/>
      <c r="T74"/>
    </row>
    <row r="75" spans="2:20" ht="23.1" customHeight="1" x14ac:dyDescent="0.25">
      <c r="B75" s="45" t="s">
        <v>115</v>
      </c>
      <c r="C75" s="50">
        <v>15</v>
      </c>
      <c r="D75" s="50">
        <v>8</v>
      </c>
      <c r="E75" s="50">
        <v>3</v>
      </c>
      <c r="F75" s="50">
        <v>5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40</v>
      </c>
      <c r="N75" s="50">
        <v>0</v>
      </c>
      <c r="O75" s="17">
        <f t="shared" si="35"/>
        <v>31</v>
      </c>
      <c r="P75" s="17">
        <f t="shared" si="36"/>
        <v>71</v>
      </c>
      <c r="R75" s="19"/>
      <c r="S75" s="19"/>
      <c r="T75"/>
    </row>
    <row r="76" spans="2:20" ht="23.1" customHeight="1" x14ac:dyDescent="0.25">
      <c r="B76" s="45" t="s">
        <v>116</v>
      </c>
      <c r="C76" s="50">
        <v>15</v>
      </c>
      <c r="D76" s="50">
        <v>8</v>
      </c>
      <c r="E76" s="50">
        <v>1</v>
      </c>
      <c r="F76" s="50">
        <v>5</v>
      </c>
      <c r="G76" s="50">
        <v>1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30</v>
      </c>
      <c r="N76" s="50">
        <v>0</v>
      </c>
      <c r="O76" s="17">
        <f t="shared" si="35"/>
        <v>30</v>
      </c>
      <c r="P76" s="17">
        <f t="shared" si="36"/>
        <v>60</v>
      </c>
      <c r="R76" s="19"/>
      <c r="S76" s="19"/>
      <c r="T76"/>
    </row>
    <row r="77" spans="2:20" ht="23.1" customHeight="1" x14ac:dyDescent="0.25">
      <c r="B77" s="45" t="s">
        <v>117</v>
      </c>
      <c r="C77" s="50">
        <v>9</v>
      </c>
      <c r="D77" s="50">
        <v>5</v>
      </c>
      <c r="E77" s="50">
        <v>0</v>
      </c>
      <c r="F77" s="50">
        <v>5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28</v>
      </c>
      <c r="N77" s="50">
        <v>0</v>
      </c>
      <c r="O77" s="17">
        <f t="shared" si="35"/>
        <v>20</v>
      </c>
      <c r="P77" s="17">
        <f t="shared" si="36"/>
        <v>48</v>
      </c>
      <c r="R77" s="19"/>
      <c r="S77" s="19"/>
      <c r="T77"/>
    </row>
    <row r="78" spans="2:20" ht="23.1" customHeight="1" x14ac:dyDescent="0.25">
      <c r="B78" s="46" t="s">
        <v>118</v>
      </c>
      <c r="C78" s="50">
        <v>14</v>
      </c>
      <c r="D78" s="50">
        <v>1</v>
      </c>
      <c r="E78" s="50">
        <v>2</v>
      </c>
      <c r="F78" s="50">
        <v>6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20</v>
      </c>
      <c r="N78" s="50">
        <v>0</v>
      </c>
      <c r="O78" s="17">
        <f t="shared" si="35"/>
        <v>23</v>
      </c>
      <c r="P78" s="17">
        <f t="shared" si="36"/>
        <v>43</v>
      </c>
      <c r="R78" s="19"/>
      <c r="S78" s="19"/>
      <c r="T78"/>
    </row>
    <row r="79" spans="2:20" ht="23.1" customHeight="1" x14ac:dyDescent="0.25">
      <c r="B79" s="45" t="s">
        <v>119</v>
      </c>
      <c r="C79" s="50">
        <v>14</v>
      </c>
      <c r="D79" s="50">
        <v>11</v>
      </c>
      <c r="E79" s="50">
        <v>1</v>
      </c>
      <c r="F79" s="50">
        <v>1</v>
      </c>
      <c r="G79" s="50">
        <v>0</v>
      </c>
      <c r="H79" s="50">
        <v>0</v>
      </c>
      <c r="I79" s="50">
        <v>2</v>
      </c>
      <c r="J79" s="50">
        <v>0</v>
      </c>
      <c r="K79" s="50">
        <v>0</v>
      </c>
      <c r="L79" s="50">
        <v>0</v>
      </c>
      <c r="M79" s="50">
        <v>15</v>
      </c>
      <c r="N79" s="50">
        <v>0</v>
      </c>
      <c r="O79" s="17">
        <f t="shared" si="35"/>
        <v>29</v>
      </c>
      <c r="P79" s="17">
        <f t="shared" si="36"/>
        <v>44</v>
      </c>
      <c r="R79" s="19"/>
      <c r="S79" s="19"/>
      <c r="T79"/>
    </row>
    <row r="80" spans="2:20" ht="23.1" customHeight="1" x14ac:dyDescent="0.25">
      <c r="B80" s="47" t="s">
        <v>120</v>
      </c>
      <c r="C80" s="50">
        <v>18</v>
      </c>
      <c r="D80" s="50">
        <v>8</v>
      </c>
      <c r="E80" s="50">
        <v>2</v>
      </c>
      <c r="F80" s="50">
        <v>5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25</v>
      </c>
      <c r="N80" s="50">
        <v>0</v>
      </c>
      <c r="O80" s="17">
        <f t="shared" si="35"/>
        <v>34</v>
      </c>
      <c r="P80" s="17">
        <f t="shared" si="36"/>
        <v>59</v>
      </c>
      <c r="R80" s="19"/>
      <c r="S80" s="19"/>
      <c r="T80"/>
    </row>
    <row r="81" spans="2:20" ht="23.1" customHeight="1" x14ac:dyDescent="0.25">
      <c r="B81" s="45" t="s">
        <v>121</v>
      </c>
      <c r="C81" s="50">
        <v>18</v>
      </c>
      <c r="D81" s="50">
        <v>6</v>
      </c>
      <c r="E81" s="50">
        <v>2</v>
      </c>
      <c r="F81" s="50">
        <v>1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26</v>
      </c>
      <c r="N81" s="50">
        <v>0</v>
      </c>
      <c r="O81" s="17">
        <f t="shared" si="35"/>
        <v>28</v>
      </c>
      <c r="P81" s="17">
        <f t="shared" si="36"/>
        <v>54</v>
      </c>
      <c r="R81" s="19"/>
      <c r="S81" s="19"/>
      <c r="T81"/>
    </row>
    <row r="82" spans="2:20" ht="23.1" customHeight="1" x14ac:dyDescent="0.25">
      <c r="B82" s="46" t="s">
        <v>122</v>
      </c>
      <c r="C82" s="50">
        <v>29</v>
      </c>
      <c r="D82" s="50">
        <v>2</v>
      </c>
      <c r="E82" s="50">
        <v>1</v>
      </c>
      <c r="F82" s="50">
        <v>1</v>
      </c>
      <c r="G82" s="50">
        <v>0</v>
      </c>
      <c r="H82" s="50">
        <v>0</v>
      </c>
      <c r="I82" s="50">
        <v>3</v>
      </c>
      <c r="J82" s="50">
        <v>0</v>
      </c>
      <c r="K82" s="50">
        <v>0</v>
      </c>
      <c r="L82" s="50">
        <v>0</v>
      </c>
      <c r="M82" s="50">
        <v>16</v>
      </c>
      <c r="N82" s="50">
        <v>0</v>
      </c>
      <c r="O82" s="17">
        <f t="shared" si="35"/>
        <v>36</v>
      </c>
      <c r="P82" s="17">
        <f t="shared" si="36"/>
        <v>52</v>
      </c>
      <c r="R82" s="19"/>
      <c r="S82" s="19"/>
      <c r="T82"/>
    </row>
    <row r="83" spans="2:20" ht="23.1" customHeight="1" x14ac:dyDescent="0.25">
      <c r="B83" s="45" t="s">
        <v>123</v>
      </c>
      <c r="C83" s="50">
        <v>20</v>
      </c>
      <c r="D83" s="50">
        <v>4</v>
      </c>
      <c r="E83" s="50">
        <v>5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11</v>
      </c>
      <c r="N83" s="50">
        <v>0</v>
      </c>
      <c r="O83" s="17">
        <f t="shared" si="35"/>
        <v>30</v>
      </c>
      <c r="P83" s="17">
        <f t="shared" si="36"/>
        <v>41</v>
      </c>
      <c r="R83" s="19"/>
      <c r="S83" s="19"/>
      <c r="T83"/>
    </row>
    <row r="84" spans="2:20" ht="23.1" customHeight="1" x14ac:dyDescent="0.25">
      <c r="B84" s="47" t="s">
        <v>124</v>
      </c>
      <c r="C84" s="50">
        <v>16</v>
      </c>
      <c r="D84" s="50">
        <v>4</v>
      </c>
      <c r="E84" s="50">
        <v>2</v>
      </c>
      <c r="F84" s="50">
        <v>1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8</v>
      </c>
      <c r="N84" s="50">
        <v>0</v>
      </c>
      <c r="O84" s="17">
        <f t="shared" si="35"/>
        <v>23</v>
      </c>
      <c r="P84" s="17">
        <f t="shared" si="36"/>
        <v>31</v>
      </c>
      <c r="R84" s="19"/>
      <c r="S84" s="19"/>
      <c r="T84"/>
    </row>
    <row r="85" spans="2:20" ht="23.1" customHeight="1" x14ac:dyDescent="0.25">
      <c r="B85" s="45" t="s">
        <v>125</v>
      </c>
      <c r="C85" s="50">
        <v>18</v>
      </c>
      <c r="D85" s="50">
        <v>4</v>
      </c>
      <c r="E85" s="50">
        <v>0</v>
      </c>
      <c r="F85" s="50">
        <v>1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5</v>
      </c>
      <c r="N85" s="50">
        <v>0</v>
      </c>
      <c r="O85" s="17">
        <f t="shared" si="35"/>
        <v>23</v>
      </c>
      <c r="P85" s="17">
        <f t="shared" si="36"/>
        <v>28</v>
      </c>
      <c r="R85" s="19"/>
      <c r="S85" s="19"/>
      <c r="T85"/>
    </row>
    <row r="86" spans="2:20" ht="23.1" customHeight="1" x14ac:dyDescent="0.25">
      <c r="B86" s="46" t="s">
        <v>126</v>
      </c>
      <c r="C86" s="50">
        <v>8</v>
      </c>
      <c r="D86" s="50">
        <v>3</v>
      </c>
      <c r="E86" s="50">
        <v>1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7</v>
      </c>
      <c r="N86" s="50">
        <v>0</v>
      </c>
      <c r="O86" s="17">
        <f t="shared" si="35"/>
        <v>13</v>
      </c>
      <c r="P86" s="17">
        <f t="shared" si="36"/>
        <v>20</v>
      </c>
      <c r="R86" s="19"/>
      <c r="S86" s="19"/>
      <c r="T86"/>
    </row>
    <row r="87" spans="2:20" ht="23.1" customHeight="1" x14ac:dyDescent="0.25">
      <c r="B87" s="45" t="s">
        <v>127</v>
      </c>
      <c r="C87" s="50">
        <v>8</v>
      </c>
      <c r="D87" s="50">
        <v>6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15</v>
      </c>
      <c r="N87" s="50">
        <v>0</v>
      </c>
      <c r="O87" s="17">
        <f t="shared" si="35"/>
        <v>14</v>
      </c>
      <c r="P87" s="17">
        <f t="shared" si="36"/>
        <v>29</v>
      </c>
      <c r="R87" s="19"/>
      <c r="S87" s="19"/>
      <c r="T87"/>
    </row>
    <row r="88" spans="2:20" ht="23.1" customHeight="1" x14ac:dyDescent="0.25">
      <c r="B88" s="47" t="s">
        <v>128</v>
      </c>
      <c r="C88" s="50">
        <v>10</v>
      </c>
      <c r="D88" s="50">
        <v>4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7</v>
      </c>
      <c r="N88" s="50">
        <v>0</v>
      </c>
      <c r="O88" s="17">
        <f t="shared" si="35"/>
        <v>14</v>
      </c>
      <c r="P88" s="17">
        <f t="shared" si="36"/>
        <v>21</v>
      </c>
      <c r="R88" s="19"/>
      <c r="S88" s="19"/>
      <c r="T88"/>
    </row>
    <row r="89" spans="2:20" ht="23.1" customHeight="1" x14ac:dyDescent="0.25">
      <c r="B89" s="45" t="s">
        <v>129</v>
      </c>
      <c r="C89" s="50">
        <v>15</v>
      </c>
      <c r="D89" s="50">
        <v>6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9</v>
      </c>
      <c r="N89" s="50">
        <v>0</v>
      </c>
      <c r="O89" s="17">
        <f t="shared" si="35"/>
        <v>22</v>
      </c>
      <c r="P89" s="17">
        <f t="shared" si="36"/>
        <v>31</v>
      </c>
      <c r="R89" s="19"/>
      <c r="S89" s="19"/>
      <c r="T89"/>
    </row>
    <row r="90" spans="2:20" ht="23.1" customHeight="1" x14ac:dyDescent="0.25">
      <c r="B90" s="46" t="s">
        <v>130</v>
      </c>
      <c r="C90" s="50">
        <v>8</v>
      </c>
      <c r="D90" s="50">
        <v>4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14</v>
      </c>
      <c r="N90" s="50">
        <v>0</v>
      </c>
      <c r="O90" s="17">
        <f t="shared" si="35"/>
        <v>13</v>
      </c>
      <c r="P90" s="17">
        <f t="shared" si="36"/>
        <v>27</v>
      </c>
      <c r="R90" s="19"/>
      <c r="S90" s="19"/>
      <c r="T90"/>
    </row>
    <row r="91" spans="2:20" ht="23.1" customHeight="1" x14ac:dyDescent="0.25">
      <c r="B91" s="45" t="s">
        <v>131</v>
      </c>
      <c r="C91" s="50">
        <v>10</v>
      </c>
      <c r="D91" s="50">
        <v>3</v>
      </c>
      <c r="E91" s="50">
        <v>0</v>
      </c>
      <c r="F91" s="50">
        <v>2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13</v>
      </c>
      <c r="N91" s="50">
        <v>0</v>
      </c>
      <c r="O91" s="17">
        <f t="shared" si="35"/>
        <v>15</v>
      </c>
      <c r="P91" s="17">
        <f t="shared" si="36"/>
        <v>28</v>
      </c>
      <c r="R91" s="19"/>
      <c r="S91" s="19"/>
      <c r="T91"/>
    </row>
    <row r="92" spans="2:20" ht="23.1" customHeight="1" x14ac:dyDescent="0.25">
      <c r="B92" s="47" t="s">
        <v>132</v>
      </c>
      <c r="C92" s="50">
        <v>12</v>
      </c>
      <c r="D92" s="50">
        <v>1</v>
      </c>
      <c r="E92" s="50">
        <v>1</v>
      </c>
      <c r="F92" s="50">
        <v>1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8</v>
      </c>
      <c r="N92" s="50">
        <v>0</v>
      </c>
      <c r="O92" s="17">
        <f t="shared" si="35"/>
        <v>15</v>
      </c>
      <c r="P92" s="17">
        <f t="shared" si="36"/>
        <v>23</v>
      </c>
      <c r="R92" s="19"/>
      <c r="S92" s="19"/>
      <c r="T92"/>
    </row>
    <row r="93" spans="2:20" ht="23.1" customHeight="1" x14ac:dyDescent="0.25">
      <c r="B93" s="45" t="s">
        <v>133</v>
      </c>
      <c r="C93" s="50">
        <v>8</v>
      </c>
      <c r="D93" s="50">
        <v>1</v>
      </c>
      <c r="E93" s="50">
        <v>1</v>
      </c>
      <c r="F93" s="50">
        <v>1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10</v>
      </c>
      <c r="N93" s="50">
        <v>0</v>
      </c>
      <c r="O93" s="17">
        <f t="shared" si="35"/>
        <v>11</v>
      </c>
      <c r="P93" s="17">
        <f t="shared" si="36"/>
        <v>21</v>
      </c>
      <c r="R93" s="19"/>
      <c r="S93" s="19"/>
      <c r="T93"/>
    </row>
    <row r="94" spans="2:20" ht="23.1" customHeight="1" x14ac:dyDescent="0.25">
      <c r="B94" s="46" t="s">
        <v>134</v>
      </c>
      <c r="C94" s="50">
        <v>6</v>
      </c>
      <c r="D94" s="50">
        <v>3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5</v>
      </c>
      <c r="N94" s="50">
        <v>0</v>
      </c>
      <c r="O94" s="17">
        <f t="shared" si="35"/>
        <v>9</v>
      </c>
      <c r="P94" s="17">
        <f t="shared" si="36"/>
        <v>14</v>
      </c>
      <c r="R94" s="19"/>
      <c r="S94" s="19"/>
      <c r="T94"/>
    </row>
    <row r="95" spans="2:20" ht="23.1" customHeight="1" x14ac:dyDescent="0.25">
      <c r="B95" s="45" t="s">
        <v>135</v>
      </c>
      <c r="C95" s="50">
        <v>12</v>
      </c>
      <c r="D95" s="50">
        <v>3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6</v>
      </c>
      <c r="N95" s="50">
        <v>0</v>
      </c>
      <c r="O95" s="17">
        <f t="shared" si="35"/>
        <v>16</v>
      </c>
      <c r="P95" s="17">
        <f t="shared" si="36"/>
        <v>22</v>
      </c>
      <c r="R95" s="19"/>
      <c r="S95" s="19"/>
      <c r="T95"/>
    </row>
    <row r="96" spans="2:20" ht="23.1" customHeight="1" x14ac:dyDescent="0.25">
      <c r="B96" s="47" t="s">
        <v>136</v>
      </c>
      <c r="C96" s="50">
        <v>14</v>
      </c>
      <c r="D96" s="50">
        <v>3</v>
      </c>
      <c r="E96" s="50">
        <v>1</v>
      </c>
      <c r="F96" s="50">
        <v>1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10</v>
      </c>
      <c r="N96" s="50">
        <v>0</v>
      </c>
      <c r="O96" s="17">
        <f t="shared" si="35"/>
        <v>19</v>
      </c>
      <c r="P96" s="17">
        <f t="shared" si="36"/>
        <v>29</v>
      </c>
      <c r="R96" s="19"/>
      <c r="S96" s="19"/>
      <c r="T96"/>
    </row>
    <row r="97" spans="2:20" ht="23.1" customHeight="1" x14ac:dyDescent="0.25">
      <c r="B97" s="45" t="s">
        <v>137</v>
      </c>
      <c r="C97" s="50">
        <v>17</v>
      </c>
      <c r="D97" s="50">
        <v>3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8</v>
      </c>
      <c r="N97" s="50">
        <v>0</v>
      </c>
      <c r="O97" s="17">
        <f t="shared" si="35"/>
        <v>20</v>
      </c>
      <c r="P97" s="17">
        <f t="shared" si="36"/>
        <v>28</v>
      </c>
      <c r="R97" s="19"/>
      <c r="S97" s="19"/>
      <c r="T97"/>
    </row>
    <row r="98" spans="2:20" ht="23.1" customHeight="1" x14ac:dyDescent="0.25">
      <c r="B98" s="46" t="s">
        <v>138</v>
      </c>
      <c r="C98" s="50">
        <v>9</v>
      </c>
      <c r="D98" s="50">
        <v>1</v>
      </c>
      <c r="E98" s="50">
        <v>2</v>
      </c>
      <c r="F98" s="50">
        <v>2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13</v>
      </c>
      <c r="N98" s="50">
        <v>0</v>
      </c>
      <c r="O98" s="17">
        <f t="shared" si="35"/>
        <v>14</v>
      </c>
      <c r="P98" s="17">
        <f t="shared" si="36"/>
        <v>27</v>
      </c>
      <c r="R98" s="19"/>
      <c r="S98" s="19"/>
      <c r="T98"/>
    </row>
    <row r="99" spans="2:20" ht="23.1" customHeight="1" x14ac:dyDescent="0.25">
      <c r="B99" s="45" t="s">
        <v>139</v>
      </c>
      <c r="C99" s="50">
        <v>8</v>
      </c>
      <c r="D99" s="50">
        <v>2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9</v>
      </c>
      <c r="N99" s="50">
        <v>0</v>
      </c>
      <c r="O99" s="17">
        <f t="shared" si="35"/>
        <v>11</v>
      </c>
      <c r="P99" s="17">
        <f t="shared" si="36"/>
        <v>20</v>
      </c>
      <c r="R99" s="19"/>
      <c r="S99" s="19"/>
      <c r="T99"/>
    </row>
    <row r="100" spans="2:20" ht="23.1" customHeight="1" x14ac:dyDescent="0.25">
      <c r="B100" s="47" t="s">
        <v>140</v>
      </c>
      <c r="C100" s="50">
        <v>7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11</v>
      </c>
      <c r="N100" s="50">
        <v>0</v>
      </c>
      <c r="O100" s="17">
        <f t="shared" si="35"/>
        <v>9</v>
      </c>
      <c r="P100" s="17">
        <f t="shared" si="36"/>
        <v>20</v>
      </c>
      <c r="R100" s="19"/>
      <c r="S100" s="19"/>
      <c r="T100"/>
    </row>
    <row r="101" spans="2:20" ht="23.1" customHeight="1" x14ac:dyDescent="0.25">
      <c r="B101" s="45" t="s">
        <v>141</v>
      </c>
      <c r="C101" s="50">
        <v>10</v>
      </c>
      <c r="D101" s="50">
        <v>2</v>
      </c>
      <c r="E101" s="50">
        <v>0</v>
      </c>
      <c r="F101" s="50">
        <v>2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16</v>
      </c>
      <c r="N101" s="50">
        <v>0</v>
      </c>
      <c r="O101" s="17">
        <f t="shared" si="35"/>
        <v>14</v>
      </c>
      <c r="P101" s="17">
        <f t="shared" si="36"/>
        <v>30</v>
      </c>
      <c r="R101" s="19"/>
      <c r="S101" s="19"/>
      <c r="T101"/>
    </row>
    <row r="102" spans="2:20" ht="23.1" customHeight="1" x14ac:dyDescent="0.25">
      <c r="B102" s="46" t="s">
        <v>142</v>
      </c>
      <c r="C102" s="50">
        <v>6</v>
      </c>
      <c r="D102" s="50">
        <v>1</v>
      </c>
      <c r="E102" s="50">
        <v>0</v>
      </c>
      <c r="F102" s="50">
        <v>4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16</v>
      </c>
      <c r="N102" s="50">
        <v>0</v>
      </c>
      <c r="O102" s="17">
        <f t="shared" si="35"/>
        <v>12</v>
      </c>
      <c r="P102" s="17">
        <f t="shared" si="36"/>
        <v>28</v>
      </c>
      <c r="R102" s="19"/>
      <c r="S102" s="19"/>
      <c r="T102"/>
    </row>
    <row r="103" spans="2:20" ht="23.1" customHeight="1" x14ac:dyDescent="0.25">
      <c r="B103" s="45" t="s">
        <v>143</v>
      </c>
      <c r="C103" s="50">
        <v>8</v>
      </c>
      <c r="D103" s="50">
        <v>4</v>
      </c>
      <c r="E103" s="50">
        <v>3</v>
      </c>
      <c r="F103" s="50">
        <v>6</v>
      </c>
      <c r="G103" s="50">
        <v>0</v>
      </c>
      <c r="H103" s="50">
        <v>1</v>
      </c>
      <c r="I103" s="50">
        <v>3</v>
      </c>
      <c r="J103" s="50">
        <v>0</v>
      </c>
      <c r="K103" s="50">
        <v>0</v>
      </c>
      <c r="L103" s="50">
        <v>0</v>
      </c>
      <c r="M103" s="50">
        <v>24</v>
      </c>
      <c r="N103" s="50">
        <v>0</v>
      </c>
      <c r="O103" s="17">
        <f t="shared" si="35"/>
        <v>25</v>
      </c>
      <c r="P103" s="17">
        <f t="shared" si="36"/>
        <v>49</v>
      </c>
      <c r="R103" s="19"/>
      <c r="S103" s="19"/>
      <c r="T103"/>
    </row>
    <row r="104" spans="2:20" ht="23.1" customHeight="1" x14ac:dyDescent="0.25">
      <c r="B104" s="47" t="s">
        <v>144</v>
      </c>
      <c r="C104" s="50">
        <v>7</v>
      </c>
      <c r="D104" s="50">
        <v>4</v>
      </c>
      <c r="E104" s="50">
        <v>5</v>
      </c>
      <c r="F104" s="50">
        <v>7</v>
      </c>
      <c r="G104" s="50">
        <v>0</v>
      </c>
      <c r="H104" s="50">
        <v>0</v>
      </c>
      <c r="I104" s="50">
        <v>2</v>
      </c>
      <c r="J104" s="50">
        <v>0</v>
      </c>
      <c r="K104" s="50">
        <v>0</v>
      </c>
      <c r="L104" s="50">
        <v>0</v>
      </c>
      <c r="M104" s="50">
        <v>14</v>
      </c>
      <c r="N104" s="50">
        <v>0</v>
      </c>
      <c r="O104" s="17">
        <f t="shared" si="35"/>
        <v>25</v>
      </c>
      <c r="P104" s="17">
        <f t="shared" si="36"/>
        <v>39</v>
      </c>
      <c r="R104" s="19"/>
      <c r="S104" s="19"/>
      <c r="T104"/>
    </row>
    <row r="105" spans="2:20" ht="23.1" customHeight="1" x14ac:dyDescent="0.25">
      <c r="B105" s="45" t="s">
        <v>145</v>
      </c>
      <c r="C105" s="50">
        <v>11</v>
      </c>
      <c r="D105" s="50">
        <v>5</v>
      </c>
      <c r="E105" s="50">
        <v>2</v>
      </c>
      <c r="F105" s="50">
        <v>5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11</v>
      </c>
      <c r="N105" s="50">
        <v>0</v>
      </c>
      <c r="O105" s="17">
        <f t="shared" si="35"/>
        <v>24</v>
      </c>
      <c r="P105" s="17">
        <f t="shared" si="36"/>
        <v>35</v>
      </c>
      <c r="R105" s="19"/>
      <c r="S105" s="19"/>
      <c r="T105"/>
    </row>
    <row r="106" spans="2:20" ht="23.1" customHeight="1" x14ac:dyDescent="0.25">
      <c r="B106" s="59" t="s">
        <v>18</v>
      </c>
      <c r="C106" s="16">
        <f>SUM(C10:C105)</f>
        <v>2972</v>
      </c>
      <c r="D106" s="16">
        <f t="shared" ref="D106:P106" si="37">SUM(D10:D105)</f>
        <v>1356</v>
      </c>
      <c r="E106" s="16">
        <f t="shared" si="37"/>
        <v>395</v>
      </c>
      <c r="F106" s="16">
        <f t="shared" si="37"/>
        <v>903</v>
      </c>
      <c r="G106" s="16">
        <f t="shared" si="37"/>
        <v>41</v>
      </c>
      <c r="H106" s="16">
        <f t="shared" si="37"/>
        <v>6</v>
      </c>
      <c r="I106" s="16">
        <f t="shared" si="37"/>
        <v>192</v>
      </c>
      <c r="J106" s="16">
        <f t="shared" si="37"/>
        <v>102</v>
      </c>
      <c r="K106" s="16">
        <f t="shared" si="37"/>
        <v>12</v>
      </c>
      <c r="L106" s="16">
        <f t="shared" si="37"/>
        <v>2</v>
      </c>
      <c r="M106" s="16">
        <f t="shared" si="37"/>
        <v>3997</v>
      </c>
      <c r="N106" s="16">
        <f t="shared" si="37"/>
        <v>0</v>
      </c>
      <c r="O106" s="16">
        <f t="shared" si="37"/>
        <v>5981</v>
      </c>
      <c r="P106" s="16">
        <f t="shared" si="37"/>
        <v>9978</v>
      </c>
      <c r="R106" s="19"/>
      <c r="S106" s="19"/>
      <c r="T106"/>
    </row>
    <row r="107" spans="2:20" ht="23.1" customHeight="1" x14ac:dyDescent="0.25">
      <c r="B107" s="59" t="s">
        <v>93</v>
      </c>
      <c r="C107" s="43">
        <f t="shared" ref="C107:N107" si="38">C106/$P$106</f>
        <v>0.29785528161956304</v>
      </c>
      <c r="D107" s="43">
        <f t="shared" si="38"/>
        <v>0.13589897775105231</v>
      </c>
      <c r="E107" s="43">
        <f t="shared" si="38"/>
        <v>3.958709160152335E-2</v>
      </c>
      <c r="F107" s="43">
        <f t="shared" si="38"/>
        <v>9.0499098015634397E-2</v>
      </c>
      <c r="G107" s="43">
        <f t="shared" si="38"/>
        <v>4.1090398877530569E-3</v>
      </c>
      <c r="H107" s="43">
        <f t="shared" si="38"/>
        <v>6.0132291040288638E-4</v>
      </c>
      <c r="I107" s="43">
        <f t="shared" si="38"/>
        <v>1.9242333132892364E-2</v>
      </c>
      <c r="J107" s="43">
        <f t="shared" si="38"/>
        <v>1.0222489476849068E-2</v>
      </c>
      <c r="K107" s="43">
        <f t="shared" si="38"/>
        <v>1.2026458208057728E-3</v>
      </c>
      <c r="L107" s="43">
        <f t="shared" si="38"/>
        <v>2.0044097013429546E-4</v>
      </c>
      <c r="M107" s="43">
        <f t="shared" si="38"/>
        <v>0.40058127881338945</v>
      </c>
      <c r="N107" s="43">
        <f t="shared" si="38"/>
        <v>0</v>
      </c>
      <c r="R107" s="19"/>
      <c r="S107" s="19"/>
      <c r="T107"/>
    </row>
    <row r="108" spans="2:20" ht="23.1" customHeight="1" x14ac:dyDescent="0.25">
      <c r="B108" s="60" t="s">
        <v>94</v>
      </c>
      <c r="C108" s="44">
        <f>C106/$O$106</f>
        <v>0.49690687176057513</v>
      </c>
      <c r="D108" s="44">
        <f t="shared" ref="D108:N108" si="39">D106/$O$106</f>
        <v>0.22671794014378865</v>
      </c>
      <c r="E108" s="44">
        <f t="shared" si="39"/>
        <v>6.6042467814746694E-2</v>
      </c>
      <c r="F108" s="44">
        <f t="shared" si="39"/>
        <v>0.15097809730814246</v>
      </c>
      <c r="G108" s="44">
        <f t="shared" si="39"/>
        <v>6.8550409630496571E-3</v>
      </c>
      <c r="H108" s="44">
        <f t="shared" si="39"/>
        <v>1.0031767262999498E-3</v>
      </c>
      <c r="I108" s="44">
        <f t="shared" si="39"/>
        <v>3.2101655241598394E-2</v>
      </c>
      <c r="J108" s="44">
        <f t="shared" si="39"/>
        <v>1.7054004347099146E-2</v>
      </c>
      <c r="K108" s="44">
        <f t="shared" si="39"/>
        <v>2.0063534525998996E-3</v>
      </c>
      <c r="L108" s="44">
        <f t="shared" si="39"/>
        <v>3.3439224209998327E-4</v>
      </c>
      <c r="M108" s="44"/>
      <c r="N108" s="44">
        <f t="shared" si="39"/>
        <v>0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C112" s="18"/>
      <c r="R112"/>
      <c r="S112" s="19"/>
      <c r="T112" s="19"/>
    </row>
    <row r="113" spans="1:32" s="7" customFormat="1" ht="23.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s="19"/>
      <c r="T113" s="19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s="7" customFormat="1" ht="23.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s="19"/>
      <c r="T114" s="19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7" customFormat="1" ht="23.1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s="19"/>
      <c r="T115" s="19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 s="7" customFormat="1" ht="23.1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s="19"/>
      <c r="T116" s="19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s="7" customFormat="1" ht="23.1" customHeigh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s="19"/>
      <c r="T117" s="19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s="7" customFormat="1" ht="23.1" customHeigh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s="19"/>
      <c r="T118" s="19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s="7" customFormat="1" ht="23.1" customHeigh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s="19"/>
      <c r="T119" s="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:32" s="7" customFormat="1" ht="23.1" customHeigh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19"/>
      <c r="T120" s="19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:32" s="7" customFormat="1" ht="23.1" customHeigh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s="19"/>
      <c r="T121" s="19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1:32" s="7" customFormat="1" ht="23.1" customHeigh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s="19"/>
      <c r="T122" s="19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:32" s="7" customFormat="1" ht="23.1" customHeigh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s="19"/>
      <c r="T123" s="19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1:32" s="7" customFormat="1" ht="23.1" customHeigh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s="19"/>
      <c r="T124" s="19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:32" s="7" customFormat="1" ht="23.1" customHeight="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s="19"/>
      <c r="T125" s="19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1:32" s="7" customFormat="1" ht="23.1" customHeigh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 s="19"/>
      <c r="T126" s="19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1:32" s="7" customFormat="1" ht="23.1" customHeight="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 s="19"/>
      <c r="T127" s="19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1:32" s="7" customFormat="1" ht="23.1" customHeigh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 s="19"/>
      <c r="T128" s="19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18:20" ht="23.1" customHeight="1" x14ac:dyDescent="0.25">
      <c r="R129"/>
      <c r="S129" s="19"/>
      <c r="T129" s="19"/>
    </row>
    <row r="130" spans="18:20" ht="23.1" customHeight="1" x14ac:dyDescent="0.25">
      <c r="R130"/>
      <c r="S130" s="19"/>
      <c r="T130" s="19"/>
    </row>
    <row r="131" spans="18:20" ht="23.1" customHeight="1" x14ac:dyDescent="0.25">
      <c r="R131"/>
      <c r="S131" s="19"/>
      <c r="T131" s="19"/>
    </row>
    <row r="132" spans="18:20" ht="23.1" customHeight="1" x14ac:dyDescent="0.25">
      <c r="R132"/>
      <c r="S132" s="19"/>
      <c r="T132" s="19"/>
    </row>
    <row r="133" spans="18:20" ht="23.1" customHeight="1" x14ac:dyDescent="0.25">
      <c r="R133"/>
      <c r="S133" s="19"/>
      <c r="T133" s="19"/>
    </row>
    <row r="134" spans="18:20" ht="23.1" customHeight="1" x14ac:dyDescent="0.25">
      <c r="R134"/>
      <c r="S134" s="19"/>
      <c r="T134" s="19"/>
    </row>
    <row r="135" spans="18:20" ht="23.1" customHeight="1" x14ac:dyDescent="0.25">
      <c r="R135"/>
      <c r="S135" s="19"/>
      <c r="T135" s="19"/>
    </row>
    <row r="136" spans="18:20" ht="23.1" customHeight="1" x14ac:dyDescent="0.25">
      <c r="R136"/>
      <c r="S136" s="19"/>
      <c r="T136" s="19"/>
    </row>
    <row r="137" spans="18:20" ht="23.1" customHeight="1" x14ac:dyDescent="0.25">
      <c r="R137"/>
      <c r="S137" s="19"/>
      <c r="T137" s="19"/>
    </row>
    <row r="138" spans="18:20" ht="23.1" customHeight="1" x14ac:dyDescent="0.25">
      <c r="R138"/>
      <c r="S138" s="19"/>
      <c r="T138" s="19"/>
    </row>
    <row r="139" spans="18:20" ht="23.1" customHeight="1" x14ac:dyDescent="0.25">
      <c r="R139"/>
      <c r="S139" s="19"/>
      <c r="T139" s="19"/>
    </row>
    <row r="140" spans="18:20" ht="23.1" customHeight="1" x14ac:dyDescent="0.25">
      <c r="R140"/>
      <c r="S140" s="19"/>
      <c r="T140" s="19"/>
    </row>
    <row r="141" spans="18:20" ht="23.1" customHeight="1" x14ac:dyDescent="0.25">
      <c r="R141"/>
      <c r="S141" s="19"/>
      <c r="T141" s="19"/>
    </row>
    <row r="142" spans="18:20" ht="23.1" customHeight="1" x14ac:dyDescent="0.25">
      <c r="R142"/>
      <c r="S142" s="19"/>
      <c r="T142" s="19"/>
    </row>
    <row r="143" spans="18:20" ht="23.1" customHeight="1" x14ac:dyDescent="0.25">
      <c r="R143"/>
      <c r="S143" s="19"/>
      <c r="T143" s="19"/>
    </row>
    <row r="144" spans="18:20" ht="23.1" customHeight="1" x14ac:dyDescent="0.25">
      <c r="R144"/>
      <c r="S144" s="19"/>
      <c r="T144" s="19"/>
    </row>
    <row r="145" spans="18:20" ht="23.1" customHeight="1" x14ac:dyDescent="0.25">
      <c r="R145"/>
      <c r="S145" s="19"/>
      <c r="T145" s="19"/>
    </row>
    <row r="146" spans="18:20" ht="23.1" customHeight="1" x14ac:dyDescent="0.25">
      <c r="R146"/>
      <c r="S146" s="19"/>
      <c r="T146" s="19"/>
    </row>
    <row r="147" spans="18:20" ht="23.1" customHeight="1" x14ac:dyDescent="0.25">
      <c r="R147"/>
      <c r="S147" s="19"/>
      <c r="T147" s="19"/>
    </row>
    <row r="148" spans="18:20" ht="23.1" customHeight="1" x14ac:dyDescent="0.25">
      <c r="R148"/>
      <c r="S148" s="19"/>
      <c r="T148" s="19"/>
    </row>
    <row r="149" spans="18:20" ht="23.1" customHeight="1" x14ac:dyDescent="0.25">
      <c r="R149"/>
      <c r="S149" s="19"/>
      <c r="T149" s="19"/>
    </row>
    <row r="150" spans="18:20" ht="23.1" customHeight="1" x14ac:dyDescent="0.25">
      <c r="R150"/>
      <c r="S150" s="19"/>
      <c r="T150" s="19"/>
    </row>
    <row r="151" spans="18:20" ht="23.1" customHeight="1" x14ac:dyDescent="0.25">
      <c r="R151"/>
      <c r="S151" s="19"/>
      <c r="T151" s="19"/>
    </row>
    <row r="152" spans="18:20" ht="23.1" customHeight="1" x14ac:dyDescent="0.25">
      <c r="R152"/>
      <c r="S152" s="19"/>
      <c r="T152" s="19"/>
    </row>
    <row r="153" spans="18:20" ht="23.1" customHeight="1" x14ac:dyDescent="0.25">
      <c r="R153"/>
      <c r="S153" s="19"/>
      <c r="T153" s="19"/>
    </row>
    <row r="154" spans="18:20" ht="23.1" customHeight="1" x14ac:dyDescent="0.25">
      <c r="R154"/>
      <c r="S154" s="19"/>
      <c r="T154" s="19"/>
    </row>
    <row r="155" spans="18:20" ht="23.1" customHeight="1" x14ac:dyDescent="0.25">
      <c r="R155"/>
      <c r="S155" s="19"/>
      <c r="T155" s="19"/>
    </row>
    <row r="156" spans="18:20" ht="23.1" customHeight="1" x14ac:dyDescent="0.25">
      <c r="R156"/>
      <c r="S156" s="19"/>
      <c r="T156" s="19"/>
    </row>
    <row r="157" spans="18:20" ht="23.1" customHeight="1" x14ac:dyDescent="0.25">
      <c r="R157"/>
      <c r="S157" s="19"/>
      <c r="T157" s="19"/>
    </row>
    <row r="158" spans="18:20" ht="23.1" customHeight="1" x14ac:dyDescent="0.25">
      <c r="R158"/>
      <c r="S158" s="19"/>
      <c r="T158" s="19"/>
    </row>
    <row r="159" spans="18:20" ht="23.1" customHeight="1" x14ac:dyDescent="0.25">
      <c r="R159"/>
      <c r="S159" s="19"/>
      <c r="T159" s="19"/>
    </row>
    <row r="160" spans="18:20" ht="23.1" customHeight="1" x14ac:dyDescent="0.25">
      <c r="R160"/>
      <c r="S160" s="19"/>
      <c r="T160" s="19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A1:AF174"/>
  <sheetViews>
    <sheetView view="pageBreakPreview" topLeftCell="A55" zoomScale="60" workbookViewId="0">
      <selection activeCell="R6" sqref="R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8" t="str">
        <f>'[2]23.09.19 Gaba -Munyonyo'!C3:G3</f>
        <v>MCC-C2-STNO 52-Wavamuno RD</v>
      </c>
      <c r="D3" s="78"/>
      <c r="E3" s="78"/>
      <c r="F3" s="78"/>
      <c r="G3" s="78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tr">
        <f>'[2]28.09 Gaba-Munyonyo-24h'!D5</f>
        <v>28.09.19</v>
      </c>
      <c r="F5" s="41" t="s">
        <v>1</v>
      </c>
      <c r="G5" s="76" t="str">
        <f>'[2]28.09 Gaba-Munyonyo-24h'!G5:H5</f>
        <v>Wavamuno</v>
      </c>
      <c r="H5" s="77"/>
      <c r="I5" s="14"/>
      <c r="J5" s="2" t="s">
        <v>5</v>
      </c>
      <c r="K5" s="76" t="str">
        <f>'[2]28.09 Gaba-Munyonyo-24h'!K5:L5</f>
        <v>Kasoma John Paul / Akello Rosette</v>
      </c>
      <c r="L5" s="7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6" t="str">
        <f>'[2]23.09.19 Munyonyo -Gaba'!D6:E6</f>
        <v>MUNYONYO</v>
      </c>
      <c r="E6" s="77"/>
      <c r="F6" s="2" t="s">
        <v>2</v>
      </c>
      <c r="G6" s="76" t="str">
        <f>'[2]23.09.19 Munyonyo -Gaba'!G6:H6</f>
        <v>GABA</v>
      </c>
      <c r="H6" s="77"/>
      <c r="J6" s="2" t="s">
        <v>21</v>
      </c>
      <c r="K6" s="76" t="str">
        <f>'[2]28.09 Gaba-Munyonyo-24h'!K6:L6</f>
        <v>Steven</v>
      </c>
      <c r="L6" s="7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35</v>
      </c>
      <c r="D10" s="50">
        <v>6</v>
      </c>
      <c r="E10" s="50">
        <v>6</v>
      </c>
      <c r="F10" s="50">
        <v>10</v>
      </c>
      <c r="G10" s="50">
        <v>0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40</v>
      </c>
      <c r="N10" s="50">
        <v>0</v>
      </c>
      <c r="O10" s="17">
        <f t="shared" ref="O10:O73" si="0">SUM(C10:L10,N10)</f>
        <v>59</v>
      </c>
      <c r="P10" s="17">
        <f t="shared" ref="P10:P73" si="1">SUM(C10:N10)</f>
        <v>99</v>
      </c>
      <c r="R10" s="1" t="s">
        <v>6</v>
      </c>
      <c r="S10" s="17">
        <f t="shared" ref="S10:AF10" si="2">SUM(C10:C13)</f>
        <v>99</v>
      </c>
      <c r="T10" s="17">
        <f t="shared" si="2"/>
        <v>48</v>
      </c>
      <c r="U10" s="17">
        <f t="shared" si="2"/>
        <v>16</v>
      </c>
      <c r="V10" s="17">
        <f t="shared" si="2"/>
        <v>55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160</v>
      </c>
      <c r="AD10" s="17">
        <f t="shared" si="2"/>
        <v>0</v>
      </c>
      <c r="AE10" s="31">
        <f t="shared" si="2"/>
        <v>223</v>
      </c>
      <c r="AF10" s="31">
        <f t="shared" si="2"/>
        <v>383</v>
      </c>
    </row>
    <row r="11" spans="2:32" s="6" customFormat="1" ht="23.1" customHeight="1" x14ac:dyDescent="0.25">
      <c r="B11" s="45" t="s">
        <v>38</v>
      </c>
      <c r="C11" s="50">
        <v>21</v>
      </c>
      <c r="D11" s="50">
        <v>7</v>
      </c>
      <c r="E11" s="50">
        <v>3</v>
      </c>
      <c r="F11" s="50">
        <v>16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42</v>
      </c>
      <c r="N11" s="50">
        <v>0</v>
      </c>
      <c r="O11" s="17">
        <f t="shared" si="0"/>
        <v>47</v>
      </c>
      <c r="P11" s="17">
        <f t="shared" si="1"/>
        <v>89</v>
      </c>
      <c r="R11" s="1" t="s">
        <v>7</v>
      </c>
      <c r="S11" s="17">
        <f t="shared" ref="S11:AF11" si="3">SUM(C14:C17)</f>
        <v>108</v>
      </c>
      <c r="T11" s="17">
        <f t="shared" si="3"/>
        <v>103</v>
      </c>
      <c r="U11" s="17">
        <f t="shared" si="3"/>
        <v>12</v>
      </c>
      <c r="V11" s="17">
        <f t="shared" si="3"/>
        <v>88</v>
      </c>
      <c r="W11" s="17">
        <f t="shared" si="3"/>
        <v>4</v>
      </c>
      <c r="X11" s="17">
        <f t="shared" si="3"/>
        <v>0</v>
      </c>
      <c r="Y11" s="17">
        <f t="shared" si="3"/>
        <v>6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142</v>
      </c>
      <c r="AD11" s="17">
        <f t="shared" si="3"/>
        <v>0</v>
      </c>
      <c r="AE11" s="31">
        <f t="shared" si="3"/>
        <v>322</v>
      </c>
      <c r="AF11" s="31">
        <f t="shared" si="3"/>
        <v>464</v>
      </c>
    </row>
    <row r="12" spans="2:32" ht="23.1" customHeight="1" x14ac:dyDescent="0.25">
      <c r="B12" s="45" t="s">
        <v>39</v>
      </c>
      <c r="C12" s="50">
        <v>22</v>
      </c>
      <c r="D12" s="50">
        <v>22</v>
      </c>
      <c r="E12" s="50">
        <v>0</v>
      </c>
      <c r="F12" s="50">
        <v>22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34</v>
      </c>
      <c r="N12" s="50">
        <v>0</v>
      </c>
      <c r="O12" s="17">
        <f t="shared" si="0"/>
        <v>67</v>
      </c>
      <c r="P12" s="17">
        <f t="shared" si="1"/>
        <v>101</v>
      </c>
      <c r="R12" s="1" t="s">
        <v>8</v>
      </c>
      <c r="S12" s="17">
        <f t="shared" ref="S12:AF12" si="4">SUM(C18:C21)</f>
        <v>107</v>
      </c>
      <c r="T12" s="17">
        <f t="shared" si="4"/>
        <v>142</v>
      </c>
      <c r="U12" s="17">
        <f t="shared" si="4"/>
        <v>42</v>
      </c>
      <c r="V12" s="17">
        <f t="shared" si="4"/>
        <v>35</v>
      </c>
      <c r="W12" s="17">
        <f t="shared" si="4"/>
        <v>10</v>
      </c>
      <c r="X12" s="17">
        <f t="shared" si="4"/>
        <v>1</v>
      </c>
      <c r="Y12" s="17">
        <f t="shared" si="4"/>
        <v>10</v>
      </c>
      <c r="Z12" s="17">
        <f t="shared" si="4"/>
        <v>5</v>
      </c>
      <c r="AA12" s="17">
        <f t="shared" si="4"/>
        <v>0</v>
      </c>
      <c r="AB12" s="17">
        <f t="shared" si="4"/>
        <v>1</v>
      </c>
      <c r="AC12" s="17">
        <f t="shared" si="4"/>
        <v>220</v>
      </c>
      <c r="AD12" s="17">
        <f t="shared" si="4"/>
        <v>0</v>
      </c>
      <c r="AE12" s="31">
        <f t="shared" si="4"/>
        <v>353</v>
      </c>
      <c r="AF12" s="31">
        <f t="shared" si="4"/>
        <v>573</v>
      </c>
    </row>
    <row r="13" spans="2:32" ht="23.1" customHeight="1" x14ac:dyDescent="0.25">
      <c r="B13" s="45" t="s">
        <v>40</v>
      </c>
      <c r="C13" s="50">
        <v>21</v>
      </c>
      <c r="D13" s="50">
        <v>13</v>
      </c>
      <c r="E13" s="50">
        <v>7</v>
      </c>
      <c r="F13" s="50">
        <v>7</v>
      </c>
      <c r="G13" s="50">
        <v>0</v>
      </c>
      <c r="H13" s="50">
        <v>0</v>
      </c>
      <c r="I13" s="50">
        <v>1</v>
      </c>
      <c r="J13" s="50">
        <v>1</v>
      </c>
      <c r="K13" s="50">
        <v>0</v>
      </c>
      <c r="L13" s="50">
        <v>0</v>
      </c>
      <c r="M13" s="50">
        <v>44</v>
      </c>
      <c r="N13" s="50">
        <v>0</v>
      </c>
      <c r="O13" s="17">
        <f t="shared" si="0"/>
        <v>50</v>
      </c>
      <c r="P13" s="17">
        <f t="shared" si="1"/>
        <v>94</v>
      </c>
      <c r="R13" s="1" t="s">
        <v>9</v>
      </c>
      <c r="S13" s="17">
        <f t="shared" ref="S13:AF13" si="5">SUM(C22:C25)</f>
        <v>108</v>
      </c>
      <c r="T13" s="17">
        <f t="shared" si="5"/>
        <v>118</v>
      </c>
      <c r="U13" s="17">
        <f t="shared" si="5"/>
        <v>38</v>
      </c>
      <c r="V13" s="17">
        <f t="shared" si="5"/>
        <v>53</v>
      </c>
      <c r="W13" s="17">
        <f t="shared" si="5"/>
        <v>3</v>
      </c>
      <c r="X13" s="17">
        <f t="shared" si="5"/>
        <v>0</v>
      </c>
      <c r="Y13" s="17">
        <f t="shared" si="5"/>
        <v>14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165</v>
      </c>
      <c r="AD13" s="17">
        <f t="shared" si="5"/>
        <v>0</v>
      </c>
      <c r="AE13" s="31">
        <f t="shared" si="5"/>
        <v>335</v>
      </c>
      <c r="AF13" s="31">
        <f t="shared" si="5"/>
        <v>500</v>
      </c>
    </row>
    <row r="14" spans="2:32" ht="23.1" customHeight="1" x14ac:dyDescent="0.25">
      <c r="B14" s="45" t="s">
        <v>41</v>
      </c>
      <c r="C14" s="50">
        <v>28</v>
      </c>
      <c r="D14" s="50">
        <v>36</v>
      </c>
      <c r="E14" s="50">
        <v>6</v>
      </c>
      <c r="F14" s="50">
        <v>18</v>
      </c>
      <c r="G14" s="50">
        <v>0</v>
      </c>
      <c r="H14" s="50">
        <v>0</v>
      </c>
      <c r="I14" s="50">
        <v>3</v>
      </c>
      <c r="J14" s="50">
        <v>0</v>
      </c>
      <c r="K14" s="50">
        <v>1</v>
      </c>
      <c r="L14" s="50">
        <v>0</v>
      </c>
      <c r="M14" s="50">
        <v>33</v>
      </c>
      <c r="N14" s="50">
        <v>0</v>
      </c>
      <c r="O14" s="17">
        <f t="shared" si="0"/>
        <v>92</v>
      </c>
      <c r="P14" s="17">
        <f t="shared" si="1"/>
        <v>125</v>
      </c>
      <c r="R14" s="1" t="s">
        <v>10</v>
      </c>
      <c r="S14" s="17">
        <f t="shared" ref="S14:AF14" si="6">SUM(C26:C29)</f>
        <v>109</v>
      </c>
      <c r="T14" s="17">
        <f t="shared" si="6"/>
        <v>132</v>
      </c>
      <c r="U14" s="17">
        <f t="shared" si="6"/>
        <v>22</v>
      </c>
      <c r="V14" s="17">
        <f t="shared" si="6"/>
        <v>84</v>
      </c>
      <c r="W14" s="17">
        <f t="shared" si="6"/>
        <v>2</v>
      </c>
      <c r="X14" s="17">
        <f t="shared" si="6"/>
        <v>0</v>
      </c>
      <c r="Y14" s="17">
        <f t="shared" si="6"/>
        <v>12</v>
      </c>
      <c r="Z14" s="17">
        <f t="shared" si="6"/>
        <v>5</v>
      </c>
      <c r="AA14" s="17">
        <f t="shared" si="6"/>
        <v>1</v>
      </c>
      <c r="AB14" s="17">
        <f t="shared" si="6"/>
        <v>0</v>
      </c>
      <c r="AC14" s="17">
        <f t="shared" si="6"/>
        <v>170</v>
      </c>
      <c r="AD14" s="17">
        <f t="shared" si="6"/>
        <v>0</v>
      </c>
      <c r="AE14" s="31">
        <f t="shared" si="6"/>
        <v>367</v>
      </c>
      <c r="AF14" s="31">
        <f t="shared" si="6"/>
        <v>537</v>
      </c>
    </row>
    <row r="15" spans="2:32" ht="23.1" customHeight="1" x14ac:dyDescent="0.25">
      <c r="B15" s="45" t="s">
        <v>42</v>
      </c>
      <c r="C15" s="50">
        <v>27</v>
      </c>
      <c r="D15" s="50">
        <v>21</v>
      </c>
      <c r="E15" s="50">
        <v>4</v>
      </c>
      <c r="F15" s="50">
        <v>19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29</v>
      </c>
      <c r="N15" s="50">
        <v>0</v>
      </c>
      <c r="O15" s="17">
        <f t="shared" si="0"/>
        <v>73</v>
      </c>
      <c r="P15" s="17">
        <f t="shared" si="1"/>
        <v>102</v>
      </c>
      <c r="R15" s="1" t="s">
        <v>11</v>
      </c>
      <c r="S15" s="17">
        <f t="shared" ref="S15:AF15" si="7">SUM(C30:C33)</f>
        <v>107</v>
      </c>
      <c r="T15" s="17">
        <f t="shared" si="7"/>
        <v>127</v>
      </c>
      <c r="U15" s="17">
        <f t="shared" si="7"/>
        <v>27</v>
      </c>
      <c r="V15" s="17">
        <f t="shared" si="7"/>
        <v>79</v>
      </c>
      <c r="W15" s="17">
        <f t="shared" si="7"/>
        <v>29</v>
      </c>
      <c r="X15" s="17">
        <f t="shared" si="7"/>
        <v>0</v>
      </c>
      <c r="Y15" s="17">
        <f t="shared" si="7"/>
        <v>23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207</v>
      </c>
      <c r="AD15" s="17">
        <f t="shared" si="7"/>
        <v>0</v>
      </c>
      <c r="AE15" s="31">
        <f t="shared" si="7"/>
        <v>395</v>
      </c>
      <c r="AF15" s="31">
        <f t="shared" si="7"/>
        <v>602</v>
      </c>
    </row>
    <row r="16" spans="2:32" ht="23.1" customHeight="1" x14ac:dyDescent="0.25">
      <c r="B16" s="45" t="s">
        <v>43</v>
      </c>
      <c r="C16" s="50">
        <v>31</v>
      </c>
      <c r="D16" s="50">
        <v>29</v>
      </c>
      <c r="E16" s="50">
        <v>1</v>
      </c>
      <c r="F16" s="50">
        <v>23</v>
      </c>
      <c r="G16" s="50">
        <v>2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42</v>
      </c>
      <c r="N16" s="50">
        <v>0</v>
      </c>
      <c r="O16" s="17">
        <f t="shared" si="0"/>
        <v>87</v>
      </c>
      <c r="P16" s="17">
        <f t="shared" si="1"/>
        <v>129</v>
      </c>
      <c r="R16" s="1" t="s">
        <v>12</v>
      </c>
      <c r="S16" s="17">
        <f t="shared" ref="S16:AF16" si="8">SUM(C34:C37)</f>
        <v>122</v>
      </c>
      <c r="T16" s="17">
        <f t="shared" si="8"/>
        <v>107</v>
      </c>
      <c r="U16" s="17">
        <f t="shared" si="8"/>
        <v>22</v>
      </c>
      <c r="V16" s="17">
        <f t="shared" si="8"/>
        <v>53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2</v>
      </c>
      <c r="AA16" s="17">
        <f t="shared" si="8"/>
        <v>0</v>
      </c>
      <c r="AB16" s="17">
        <f t="shared" si="8"/>
        <v>1</v>
      </c>
      <c r="AC16" s="17">
        <f t="shared" si="8"/>
        <v>180</v>
      </c>
      <c r="AD16" s="17">
        <f t="shared" si="8"/>
        <v>0</v>
      </c>
      <c r="AE16" s="31">
        <f t="shared" si="8"/>
        <v>317</v>
      </c>
      <c r="AF16" s="31">
        <f t="shared" si="8"/>
        <v>497</v>
      </c>
    </row>
    <row r="17" spans="2:32" ht="23.1" customHeight="1" x14ac:dyDescent="0.25">
      <c r="B17" s="45" t="s">
        <v>44</v>
      </c>
      <c r="C17" s="50">
        <v>22</v>
      </c>
      <c r="D17" s="50">
        <v>17</v>
      </c>
      <c r="E17" s="50">
        <v>1</v>
      </c>
      <c r="F17" s="50">
        <v>28</v>
      </c>
      <c r="G17" s="50">
        <v>2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38</v>
      </c>
      <c r="N17" s="50">
        <v>0</v>
      </c>
      <c r="O17" s="17">
        <f t="shared" si="0"/>
        <v>70</v>
      </c>
      <c r="P17" s="17">
        <f t="shared" si="1"/>
        <v>108</v>
      </c>
      <c r="R17" s="1" t="s">
        <v>13</v>
      </c>
      <c r="S17" s="17">
        <f t="shared" ref="S17:AF17" si="9">SUM(C38:C41)</f>
        <v>104</v>
      </c>
      <c r="T17" s="17">
        <f t="shared" si="9"/>
        <v>158</v>
      </c>
      <c r="U17" s="17">
        <f t="shared" si="9"/>
        <v>17</v>
      </c>
      <c r="V17" s="17">
        <f t="shared" si="9"/>
        <v>60</v>
      </c>
      <c r="W17" s="17">
        <f t="shared" si="9"/>
        <v>2</v>
      </c>
      <c r="X17" s="17">
        <f t="shared" si="9"/>
        <v>0</v>
      </c>
      <c r="Y17" s="17">
        <f t="shared" si="9"/>
        <v>36</v>
      </c>
      <c r="Z17" s="17">
        <f t="shared" si="9"/>
        <v>8</v>
      </c>
      <c r="AA17" s="17">
        <f t="shared" si="9"/>
        <v>1</v>
      </c>
      <c r="AB17" s="17">
        <f t="shared" si="9"/>
        <v>0</v>
      </c>
      <c r="AC17" s="17">
        <f t="shared" si="9"/>
        <v>177</v>
      </c>
      <c r="AD17" s="17">
        <f t="shared" si="9"/>
        <v>0</v>
      </c>
      <c r="AE17" s="31">
        <f t="shared" si="9"/>
        <v>386</v>
      </c>
      <c r="AF17" s="31">
        <f t="shared" si="9"/>
        <v>563</v>
      </c>
    </row>
    <row r="18" spans="2:32" ht="23.1" customHeight="1" x14ac:dyDescent="0.25">
      <c r="B18" s="45" t="s">
        <v>45</v>
      </c>
      <c r="C18" s="50">
        <v>12</v>
      </c>
      <c r="D18" s="50">
        <v>42</v>
      </c>
      <c r="E18" s="50">
        <v>4</v>
      </c>
      <c r="F18" s="50">
        <v>6</v>
      </c>
      <c r="G18" s="50">
        <v>1</v>
      </c>
      <c r="H18" s="50">
        <v>0</v>
      </c>
      <c r="I18" s="50">
        <v>1</v>
      </c>
      <c r="J18" s="50">
        <v>2</v>
      </c>
      <c r="K18" s="50">
        <v>0</v>
      </c>
      <c r="L18" s="50">
        <v>1</v>
      </c>
      <c r="M18" s="50">
        <v>53</v>
      </c>
      <c r="N18" s="50">
        <v>0</v>
      </c>
      <c r="O18" s="17">
        <f t="shared" si="0"/>
        <v>69</v>
      </c>
      <c r="P18" s="17">
        <f t="shared" si="1"/>
        <v>122</v>
      </c>
      <c r="R18" s="1" t="s">
        <v>14</v>
      </c>
      <c r="S18" s="17">
        <f t="shared" ref="S18:AF18" si="10">SUM(C42:C45)</f>
        <v>159</v>
      </c>
      <c r="T18" s="17">
        <f t="shared" si="10"/>
        <v>93</v>
      </c>
      <c r="U18" s="17">
        <f t="shared" si="10"/>
        <v>28</v>
      </c>
      <c r="V18" s="17">
        <f t="shared" si="10"/>
        <v>31</v>
      </c>
      <c r="W18" s="17">
        <f t="shared" si="10"/>
        <v>2</v>
      </c>
      <c r="X18" s="17">
        <f t="shared" si="10"/>
        <v>0</v>
      </c>
      <c r="Y18" s="17">
        <f t="shared" si="10"/>
        <v>6</v>
      </c>
      <c r="Z18" s="17">
        <f t="shared" si="10"/>
        <v>6</v>
      </c>
      <c r="AA18" s="17">
        <f t="shared" si="10"/>
        <v>1</v>
      </c>
      <c r="AB18" s="17">
        <f t="shared" si="10"/>
        <v>0</v>
      </c>
      <c r="AC18" s="17">
        <f t="shared" si="10"/>
        <v>205</v>
      </c>
      <c r="AD18" s="17">
        <f t="shared" si="10"/>
        <v>0</v>
      </c>
      <c r="AE18" s="31">
        <f t="shared" si="10"/>
        <v>326</v>
      </c>
      <c r="AF18" s="31">
        <f t="shared" si="10"/>
        <v>531</v>
      </c>
    </row>
    <row r="19" spans="2:32" ht="23.1" customHeight="1" x14ac:dyDescent="0.25">
      <c r="B19" s="45" t="s">
        <v>46</v>
      </c>
      <c r="C19" s="50">
        <v>36</v>
      </c>
      <c r="D19" s="50">
        <v>30</v>
      </c>
      <c r="E19" s="50">
        <v>6</v>
      </c>
      <c r="F19" s="50">
        <v>22</v>
      </c>
      <c r="G19" s="50">
        <v>3</v>
      </c>
      <c r="H19" s="50">
        <v>0</v>
      </c>
      <c r="I19" s="50">
        <v>6</v>
      </c>
      <c r="J19" s="50">
        <v>0</v>
      </c>
      <c r="K19" s="50">
        <v>0</v>
      </c>
      <c r="L19" s="50">
        <v>0</v>
      </c>
      <c r="M19" s="50">
        <v>46</v>
      </c>
      <c r="N19" s="50">
        <v>0</v>
      </c>
      <c r="O19" s="17">
        <f t="shared" si="0"/>
        <v>103</v>
      </c>
      <c r="P19" s="17">
        <f t="shared" si="1"/>
        <v>149</v>
      </c>
      <c r="R19" s="1" t="s">
        <v>15</v>
      </c>
      <c r="S19" s="17">
        <f t="shared" ref="S19:AF19" si="11">SUM(C46:C49)</f>
        <v>160</v>
      </c>
      <c r="T19" s="17">
        <f t="shared" si="11"/>
        <v>174</v>
      </c>
      <c r="U19" s="17">
        <f t="shared" si="11"/>
        <v>29</v>
      </c>
      <c r="V19" s="17">
        <f t="shared" si="11"/>
        <v>53</v>
      </c>
      <c r="W19" s="17">
        <f t="shared" si="11"/>
        <v>7</v>
      </c>
      <c r="X19" s="17">
        <f t="shared" si="11"/>
        <v>0</v>
      </c>
      <c r="Y19" s="17">
        <f t="shared" si="11"/>
        <v>15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184</v>
      </c>
      <c r="AD19" s="17">
        <f t="shared" si="11"/>
        <v>0</v>
      </c>
      <c r="AE19" s="31">
        <f t="shared" si="11"/>
        <v>440</v>
      </c>
      <c r="AF19" s="31">
        <f t="shared" si="11"/>
        <v>624</v>
      </c>
    </row>
    <row r="20" spans="2:32" ht="23.1" customHeight="1" x14ac:dyDescent="0.25">
      <c r="B20" s="45" t="s">
        <v>47</v>
      </c>
      <c r="C20" s="50">
        <v>28</v>
      </c>
      <c r="D20" s="50">
        <v>25</v>
      </c>
      <c r="E20" s="50">
        <v>27</v>
      </c>
      <c r="F20" s="50">
        <v>1</v>
      </c>
      <c r="G20" s="50">
        <v>6</v>
      </c>
      <c r="H20" s="50">
        <v>1</v>
      </c>
      <c r="I20" s="50">
        <v>0</v>
      </c>
      <c r="J20" s="50">
        <v>0</v>
      </c>
      <c r="K20" s="50">
        <v>0</v>
      </c>
      <c r="L20" s="50">
        <v>0</v>
      </c>
      <c r="M20" s="50">
        <v>64</v>
      </c>
      <c r="N20" s="50">
        <v>0</v>
      </c>
      <c r="O20" s="17">
        <f t="shared" si="0"/>
        <v>88</v>
      </c>
      <c r="P20" s="17">
        <f t="shared" si="1"/>
        <v>152</v>
      </c>
      <c r="R20" s="1" t="s">
        <v>16</v>
      </c>
      <c r="S20" s="17">
        <f t="shared" ref="S20:AF20" si="12">SUM(C50:C53)</f>
        <v>90</v>
      </c>
      <c r="T20" s="17">
        <f t="shared" si="12"/>
        <v>137</v>
      </c>
      <c r="U20" s="17">
        <f t="shared" si="12"/>
        <v>18</v>
      </c>
      <c r="V20" s="17">
        <f t="shared" si="12"/>
        <v>26</v>
      </c>
      <c r="W20" s="17">
        <f t="shared" si="12"/>
        <v>5</v>
      </c>
      <c r="X20" s="17">
        <f t="shared" si="12"/>
        <v>0</v>
      </c>
      <c r="Y20" s="17">
        <f t="shared" si="12"/>
        <v>7</v>
      </c>
      <c r="Z20" s="17">
        <f t="shared" si="12"/>
        <v>9</v>
      </c>
      <c r="AA20" s="17">
        <f t="shared" si="12"/>
        <v>0</v>
      </c>
      <c r="AB20" s="17">
        <f t="shared" si="12"/>
        <v>0</v>
      </c>
      <c r="AC20" s="17">
        <f t="shared" si="12"/>
        <v>175</v>
      </c>
      <c r="AD20" s="17">
        <f t="shared" si="12"/>
        <v>0</v>
      </c>
      <c r="AE20" s="31">
        <f t="shared" si="12"/>
        <v>292</v>
      </c>
      <c r="AF20" s="31">
        <f t="shared" si="12"/>
        <v>467</v>
      </c>
    </row>
    <row r="21" spans="2:32" ht="23.1" customHeight="1" x14ac:dyDescent="0.25">
      <c r="B21" s="45" t="s">
        <v>48</v>
      </c>
      <c r="C21" s="50">
        <v>31</v>
      </c>
      <c r="D21" s="50">
        <v>45</v>
      </c>
      <c r="E21" s="50">
        <v>5</v>
      </c>
      <c r="F21" s="50">
        <v>6</v>
      </c>
      <c r="G21" s="50">
        <v>0</v>
      </c>
      <c r="H21" s="50">
        <v>0</v>
      </c>
      <c r="I21" s="50">
        <v>3</v>
      </c>
      <c r="J21" s="50">
        <v>3</v>
      </c>
      <c r="K21" s="50">
        <v>0</v>
      </c>
      <c r="L21" s="50">
        <v>0</v>
      </c>
      <c r="M21" s="50">
        <v>57</v>
      </c>
      <c r="N21" s="50">
        <v>0</v>
      </c>
      <c r="O21" s="17">
        <f t="shared" si="0"/>
        <v>93</v>
      </c>
      <c r="P21" s="17">
        <f t="shared" si="1"/>
        <v>150</v>
      </c>
      <c r="R21" s="36" t="s">
        <v>20</v>
      </c>
      <c r="S21" s="34">
        <f t="shared" ref="S21:AF21" si="13">SUM(C54:C57)</f>
        <v>94</v>
      </c>
      <c r="T21" s="17">
        <f t="shared" si="13"/>
        <v>99</v>
      </c>
      <c r="U21" s="17">
        <f t="shared" si="13"/>
        <v>15</v>
      </c>
      <c r="V21" s="17">
        <f t="shared" si="13"/>
        <v>25</v>
      </c>
      <c r="W21" s="17">
        <f t="shared" si="13"/>
        <v>4</v>
      </c>
      <c r="X21" s="17">
        <f t="shared" si="13"/>
        <v>0</v>
      </c>
      <c r="Y21" s="17">
        <f t="shared" si="13"/>
        <v>13</v>
      </c>
      <c r="Z21" s="17">
        <f t="shared" si="13"/>
        <v>2</v>
      </c>
      <c r="AA21" s="17">
        <f t="shared" si="13"/>
        <v>2</v>
      </c>
      <c r="AB21" s="17">
        <f t="shared" si="13"/>
        <v>0</v>
      </c>
      <c r="AC21" s="17">
        <f t="shared" si="13"/>
        <v>172</v>
      </c>
      <c r="AD21" s="17">
        <f t="shared" si="13"/>
        <v>0</v>
      </c>
      <c r="AE21" s="31">
        <f t="shared" si="13"/>
        <v>254</v>
      </c>
      <c r="AF21" s="31">
        <f t="shared" si="13"/>
        <v>426</v>
      </c>
    </row>
    <row r="22" spans="2:32" ht="23.1" customHeight="1" x14ac:dyDescent="0.25">
      <c r="B22" s="45" t="s">
        <v>49</v>
      </c>
      <c r="C22" s="50">
        <v>37</v>
      </c>
      <c r="D22" s="50">
        <v>28</v>
      </c>
      <c r="E22" s="50">
        <v>3</v>
      </c>
      <c r="F22" s="50">
        <v>11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43</v>
      </c>
      <c r="N22" s="50">
        <v>0</v>
      </c>
      <c r="O22" s="17">
        <f t="shared" si="0"/>
        <v>80</v>
      </c>
      <c r="P22" s="17">
        <f t="shared" si="1"/>
        <v>123</v>
      </c>
      <c r="R22" s="36" t="s">
        <v>146</v>
      </c>
      <c r="S22" s="34">
        <f>SUM(C58:C61)</f>
        <v>190</v>
      </c>
      <c r="T22" s="34">
        <f t="shared" ref="T22:AF22" si="14">SUM(D58:D61)</f>
        <v>63</v>
      </c>
      <c r="U22" s="34">
        <f t="shared" si="14"/>
        <v>22</v>
      </c>
      <c r="V22" s="34">
        <f t="shared" si="14"/>
        <v>45</v>
      </c>
      <c r="W22" s="34">
        <f t="shared" si="14"/>
        <v>3</v>
      </c>
      <c r="X22" s="34">
        <f t="shared" si="14"/>
        <v>0</v>
      </c>
      <c r="Y22" s="34">
        <f t="shared" si="14"/>
        <v>16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294</v>
      </c>
      <c r="AD22" s="34">
        <f t="shared" si="14"/>
        <v>0</v>
      </c>
      <c r="AE22" s="31">
        <f t="shared" si="14"/>
        <v>339</v>
      </c>
      <c r="AF22" s="31">
        <f t="shared" si="14"/>
        <v>633</v>
      </c>
    </row>
    <row r="23" spans="2:32" ht="23.1" customHeight="1" x14ac:dyDescent="0.25">
      <c r="B23" s="45" t="s">
        <v>50</v>
      </c>
      <c r="C23" s="50">
        <v>27</v>
      </c>
      <c r="D23" s="50">
        <v>41</v>
      </c>
      <c r="E23" s="50">
        <v>10</v>
      </c>
      <c r="F23" s="50">
        <v>15</v>
      </c>
      <c r="G23" s="50">
        <v>3</v>
      </c>
      <c r="H23" s="50">
        <v>0</v>
      </c>
      <c r="I23" s="50">
        <v>10</v>
      </c>
      <c r="J23" s="50">
        <v>1</v>
      </c>
      <c r="K23" s="50">
        <v>0</v>
      </c>
      <c r="L23" s="50">
        <v>0</v>
      </c>
      <c r="M23" s="50">
        <v>32</v>
      </c>
      <c r="N23" s="50">
        <v>0</v>
      </c>
      <c r="O23" s="17">
        <f t="shared" si="0"/>
        <v>107</v>
      </c>
      <c r="P23" s="17">
        <f t="shared" si="1"/>
        <v>139</v>
      </c>
      <c r="R23" s="36" t="s">
        <v>147</v>
      </c>
      <c r="S23" s="34">
        <f>SUM(C62:C65)</f>
        <v>176</v>
      </c>
      <c r="T23" s="34">
        <f t="shared" ref="T23:AF23" si="15">SUM(D62:D65)</f>
        <v>51</v>
      </c>
      <c r="U23" s="34">
        <f t="shared" si="15"/>
        <v>31</v>
      </c>
      <c r="V23" s="34">
        <f t="shared" si="15"/>
        <v>44</v>
      </c>
      <c r="W23" s="34">
        <f t="shared" si="15"/>
        <v>2</v>
      </c>
      <c r="X23" s="34">
        <f t="shared" si="15"/>
        <v>0</v>
      </c>
      <c r="Y23" s="34">
        <f t="shared" si="15"/>
        <v>5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232</v>
      </c>
      <c r="AD23" s="34">
        <f t="shared" si="15"/>
        <v>0</v>
      </c>
      <c r="AE23" s="31">
        <f t="shared" si="15"/>
        <v>310</v>
      </c>
      <c r="AF23" s="31">
        <f t="shared" si="15"/>
        <v>542</v>
      </c>
    </row>
    <row r="24" spans="2:32" ht="23.1" customHeight="1" x14ac:dyDescent="0.25">
      <c r="B24" s="45" t="s">
        <v>51</v>
      </c>
      <c r="C24" s="50">
        <v>20</v>
      </c>
      <c r="D24" s="50">
        <v>27</v>
      </c>
      <c r="E24" s="50">
        <v>11</v>
      </c>
      <c r="F24" s="50">
        <v>6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46</v>
      </c>
      <c r="N24" s="50">
        <v>0</v>
      </c>
      <c r="O24" s="17">
        <f t="shared" si="0"/>
        <v>64</v>
      </c>
      <c r="P24" s="17">
        <f t="shared" si="1"/>
        <v>110</v>
      </c>
      <c r="R24" s="36" t="s">
        <v>148</v>
      </c>
      <c r="S24" s="34">
        <f>SUM(C66:C69)</f>
        <v>193</v>
      </c>
      <c r="T24" s="34">
        <f t="shared" ref="T24:AF24" si="16">SUM(D66:D69)</f>
        <v>53</v>
      </c>
      <c r="U24" s="34">
        <f t="shared" si="16"/>
        <v>25</v>
      </c>
      <c r="V24" s="34">
        <f t="shared" si="16"/>
        <v>46</v>
      </c>
      <c r="W24" s="34">
        <f t="shared" si="16"/>
        <v>2</v>
      </c>
      <c r="X24" s="34">
        <f t="shared" si="16"/>
        <v>0</v>
      </c>
      <c r="Y24" s="34">
        <f t="shared" si="16"/>
        <v>4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198</v>
      </c>
      <c r="AD24" s="34">
        <f t="shared" si="16"/>
        <v>0</v>
      </c>
      <c r="AE24" s="31">
        <f t="shared" si="16"/>
        <v>324</v>
      </c>
      <c r="AF24" s="31">
        <f t="shared" si="16"/>
        <v>522</v>
      </c>
    </row>
    <row r="25" spans="2:32" ht="23.1" customHeight="1" x14ac:dyDescent="0.25">
      <c r="B25" s="45" t="s">
        <v>52</v>
      </c>
      <c r="C25" s="50">
        <v>24</v>
      </c>
      <c r="D25" s="50">
        <v>22</v>
      </c>
      <c r="E25" s="50">
        <v>14</v>
      </c>
      <c r="F25" s="50">
        <v>21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44</v>
      </c>
      <c r="N25" s="50">
        <v>0</v>
      </c>
      <c r="O25" s="17">
        <f t="shared" si="0"/>
        <v>84</v>
      </c>
      <c r="P25" s="17">
        <f t="shared" si="1"/>
        <v>128</v>
      </c>
      <c r="R25" s="36" t="s">
        <v>149</v>
      </c>
      <c r="S25" s="34">
        <f>SUM(C70:C73)</f>
        <v>193</v>
      </c>
      <c r="T25" s="34">
        <f t="shared" ref="T25:AF25" si="17">SUM(D70:D73)</f>
        <v>47</v>
      </c>
      <c r="U25" s="34">
        <f t="shared" si="17"/>
        <v>20</v>
      </c>
      <c r="V25" s="34">
        <f t="shared" si="17"/>
        <v>41</v>
      </c>
      <c r="W25" s="34">
        <f t="shared" si="17"/>
        <v>3</v>
      </c>
      <c r="X25" s="34">
        <f t="shared" si="17"/>
        <v>0</v>
      </c>
      <c r="Y25" s="34">
        <f t="shared" si="17"/>
        <v>2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168</v>
      </c>
      <c r="AD25" s="34">
        <f t="shared" si="17"/>
        <v>0</v>
      </c>
      <c r="AE25" s="31">
        <f t="shared" si="17"/>
        <v>306</v>
      </c>
      <c r="AF25" s="31">
        <f t="shared" si="17"/>
        <v>474</v>
      </c>
    </row>
    <row r="26" spans="2:32" ht="23.1" customHeight="1" x14ac:dyDescent="0.25">
      <c r="B26" s="45" t="s">
        <v>53</v>
      </c>
      <c r="C26" s="50">
        <v>23</v>
      </c>
      <c r="D26" s="50">
        <v>21</v>
      </c>
      <c r="E26" s="50">
        <v>7</v>
      </c>
      <c r="F26" s="50">
        <v>21</v>
      </c>
      <c r="G26" s="50">
        <v>1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49</v>
      </c>
      <c r="N26" s="50">
        <v>0</v>
      </c>
      <c r="O26" s="17">
        <f t="shared" si="0"/>
        <v>76</v>
      </c>
      <c r="P26" s="17">
        <f t="shared" si="1"/>
        <v>125</v>
      </c>
      <c r="R26" s="36" t="s">
        <v>150</v>
      </c>
      <c r="S26" s="34">
        <f>SUM(C74:C77)</f>
        <v>161</v>
      </c>
      <c r="T26" s="34">
        <f t="shared" ref="T26:AF26" si="18">SUM(D74:D77)</f>
        <v>100</v>
      </c>
      <c r="U26" s="34">
        <f t="shared" si="18"/>
        <v>30</v>
      </c>
      <c r="V26" s="34">
        <f t="shared" si="18"/>
        <v>23</v>
      </c>
      <c r="W26" s="34">
        <f t="shared" si="18"/>
        <v>7</v>
      </c>
      <c r="X26" s="34">
        <f t="shared" si="18"/>
        <v>0</v>
      </c>
      <c r="Y26" s="34">
        <f t="shared" si="18"/>
        <v>1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68</v>
      </c>
      <c r="AD26" s="34">
        <f t="shared" si="18"/>
        <v>0</v>
      </c>
      <c r="AE26" s="31">
        <f t="shared" si="18"/>
        <v>323</v>
      </c>
      <c r="AF26" s="31">
        <f t="shared" si="18"/>
        <v>391</v>
      </c>
    </row>
    <row r="27" spans="2:32" ht="23.1" customHeight="1" x14ac:dyDescent="0.25">
      <c r="B27" s="45" t="s">
        <v>54</v>
      </c>
      <c r="C27" s="50">
        <v>17</v>
      </c>
      <c r="D27" s="50">
        <v>33</v>
      </c>
      <c r="E27" s="50">
        <v>7</v>
      </c>
      <c r="F27" s="50">
        <v>15</v>
      </c>
      <c r="G27" s="50">
        <v>0</v>
      </c>
      <c r="H27" s="50">
        <v>0</v>
      </c>
      <c r="I27" s="50">
        <v>2</v>
      </c>
      <c r="J27" s="50">
        <v>3</v>
      </c>
      <c r="K27" s="50">
        <v>1</v>
      </c>
      <c r="L27" s="50">
        <v>0</v>
      </c>
      <c r="M27" s="50">
        <v>36</v>
      </c>
      <c r="N27" s="50">
        <v>0</v>
      </c>
      <c r="O27" s="17">
        <f t="shared" si="0"/>
        <v>78</v>
      </c>
      <c r="P27" s="17">
        <f t="shared" si="1"/>
        <v>114</v>
      </c>
      <c r="R27" s="36" t="s">
        <v>151</v>
      </c>
      <c r="S27" s="34">
        <f>SUM(C78:C81)</f>
        <v>117</v>
      </c>
      <c r="T27" s="34">
        <f t="shared" ref="T27:AF27" si="19">SUM(D78:D81)</f>
        <v>67</v>
      </c>
      <c r="U27" s="34">
        <f t="shared" si="19"/>
        <v>24</v>
      </c>
      <c r="V27" s="34">
        <f t="shared" si="19"/>
        <v>10</v>
      </c>
      <c r="W27" s="34">
        <f t="shared" si="19"/>
        <v>3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77</v>
      </c>
      <c r="AD27" s="34">
        <f t="shared" si="19"/>
        <v>0</v>
      </c>
      <c r="AE27" s="31">
        <f t="shared" si="19"/>
        <v>223</v>
      </c>
      <c r="AF27" s="31">
        <f t="shared" si="19"/>
        <v>300</v>
      </c>
    </row>
    <row r="28" spans="2:32" ht="23.1" customHeight="1" x14ac:dyDescent="0.25">
      <c r="B28" s="45" t="s">
        <v>55</v>
      </c>
      <c r="C28" s="50">
        <v>34</v>
      </c>
      <c r="D28" s="50">
        <v>42</v>
      </c>
      <c r="E28" s="50">
        <v>2</v>
      </c>
      <c r="F28" s="50">
        <v>25</v>
      </c>
      <c r="G28" s="50">
        <v>0</v>
      </c>
      <c r="H28" s="50">
        <v>0</v>
      </c>
      <c r="I28" s="50">
        <v>1</v>
      </c>
      <c r="J28" s="50">
        <v>2</v>
      </c>
      <c r="K28" s="50">
        <v>0</v>
      </c>
      <c r="L28" s="50">
        <v>0</v>
      </c>
      <c r="M28" s="50">
        <v>48</v>
      </c>
      <c r="N28" s="50">
        <v>0</v>
      </c>
      <c r="O28" s="17">
        <f t="shared" si="0"/>
        <v>106</v>
      </c>
      <c r="P28" s="17">
        <f t="shared" si="1"/>
        <v>154</v>
      </c>
      <c r="R28" s="36" t="s">
        <v>152</v>
      </c>
      <c r="S28" s="34">
        <f>SUM(C82:C85)</f>
        <v>87</v>
      </c>
      <c r="T28" s="34">
        <f t="shared" ref="T28:AF28" si="20">SUM(D82:D85)</f>
        <v>32</v>
      </c>
      <c r="U28" s="34">
        <f t="shared" si="20"/>
        <v>9</v>
      </c>
      <c r="V28" s="34">
        <f t="shared" si="20"/>
        <v>8</v>
      </c>
      <c r="W28" s="34">
        <f t="shared" si="20"/>
        <v>3</v>
      </c>
      <c r="X28" s="34">
        <f t="shared" si="20"/>
        <v>0</v>
      </c>
      <c r="Y28" s="34">
        <f t="shared" si="20"/>
        <v>3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39</v>
      </c>
      <c r="AD28" s="34">
        <f t="shared" si="20"/>
        <v>0</v>
      </c>
      <c r="AE28" s="31">
        <f t="shared" si="20"/>
        <v>142</v>
      </c>
      <c r="AF28" s="31">
        <f t="shared" si="20"/>
        <v>181</v>
      </c>
    </row>
    <row r="29" spans="2:32" ht="23.1" customHeight="1" x14ac:dyDescent="0.25">
      <c r="B29" s="45" t="s">
        <v>56</v>
      </c>
      <c r="C29" s="50">
        <v>35</v>
      </c>
      <c r="D29" s="50">
        <v>36</v>
      </c>
      <c r="E29" s="50">
        <v>6</v>
      </c>
      <c r="F29" s="50">
        <v>23</v>
      </c>
      <c r="G29" s="50">
        <v>1</v>
      </c>
      <c r="H29" s="50">
        <v>0</v>
      </c>
      <c r="I29" s="50">
        <v>6</v>
      </c>
      <c r="J29" s="50">
        <v>0</v>
      </c>
      <c r="K29" s="50">
        <v>0</v>
      </c>
      <c r="L29" s="50">
        <v>0</v>
      </c>
      <c r="M29" s="50">
        <v>37</v>
      </c>
      <c r="N29" s="50">
        <v>0</v>
      </c>
      <c r="O29" s="17">
        <f t="shared" si="0"/>
        <v>107</v>
      </c>
      <c r="P29" s="17">
        <f t="shared" si="1"/>
        <v>144</v>
      </c>
      <c r="R29" s="36" t="s">
        <v>153</v>
      </c>
      <c r="S29" s="34">
        <f>SUM(C86:C89)</f>
        <v>58</v>
      </c>
      <c r="T29" s="34">
        <f t="shared" ref="T29:AF29" si="21">SUM(D86:D89)</f>
        <v>32</v>
      </c>
      <c r="U29" s="34">
        <f t="shared" si="21"/>
        <v>5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33</v>
      </c>
      <c r="AD29" s="34">
        <f t="shared" si="21"/>
        <v>0</v>
      </c>
      <c r="AE29" s="31">
        <f t="shared" si="21"/>
        <v>100</v>
      </c>
      <c r="AF29" s="31">
        <f t="shared" si="21"/>
        <v>133</v>
      </c>
    </row>
    <row r="30" spans="2:32" ht="23.1" customHeight="1" x14ac:dyDescent="0.25">
      <c r="B30" s="45" t="s">
        <v>57</v>
      </c>
      <c r="C30" s="50">
        <v>18</v>
      </c>
      <c r="D30" s="50">
        <v>31</v>
      </c>
      <c r="E30" s="50">
        <v>6</v>
      </c>
      <c r="F30" s="50">
        <v>25</v>
      </c>
      <c r="G30" s="50">
        <v>1</v>
      </c>
      <c r="H30" s="50">
        <v>0</v>
      </c>
      <c r="I30" s="50">
        <v>5</v>
      </c>
      <c r="J30" s="50">
        <v>2</v>
      </c>
      <c r="K30" s="50">
        <v>0</v>
      </c>
      <c r="L30" s="50">
        <v>0</v>
      </c>
      <c r="M30" s="50">
        <v>47</v>
      </c>
      <c r="N30" s="50">
        <v>0</v>
      </c>
      <c r="O30" s="17">
        <f t="shared" si="0"/>
        <v>88</v>
      </c>
      <c r="P30" s="17">
        <f t="shared" si="1"/>
        <v>135</v>
      </c>
      <c r="R30" s="36" t="s">
        <v>154</v>
      </c>
      <c r="S30" s="34">
        <f>SUM(C90:C93)</f>
        <v>35</v>
      </c>
      <c r="T30" s="34">
        <f t="shared" ref="T30:AF30" si="22">SUM(D90:D93)</f>
        <v>10</v>
      </c>
      <c r="U30" s="34">
        <f t="shared" si="22"/>
        <v>5</v>
      </c>
      <c r="V30" s="34">
        <f t="shared" si="22"/>
        <v>1</v>
      </c>
      <c r="W30" s="34">
        <f t="shared" si="22"/>
        <v>1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32</v>
      </c>
      <c r="AD30" s="34">
        <f t="shared" si="22"/>
        <v>0</v>
      </c>
      <c r="AE30" s="31">
        <f t="shared" si="22"/>
        <v>53</v>
      </c>
      <c r="AF30" s="31">
        <f t="shared" si="22"/>
        <v>85</v>
      </c>
    </row>
    <row r="31" spans="2:32" ht="23.1" customHeight="1" x14ac:dyDescent="0.25">
      <c r="B31" s="46" t="s">
        <v>58</v>
      </c>
      <c r="C31" s="50">
        <v>31</v>
      </c>
      <c r="D31" s="50">
        <v>36</v>
      </c>
      <c r="E31" s="50">
        <v>9</v>
      </c>
      <c r="F31" s="50">
        <v>30</v>
      </c>
      <c r="G31" s="50">
        <v>21</v>
      </c>
      <c r="H31" s="50">
        <v>0</v>
      </c>
      <c r="I31" s="50">
        <v>6</v>
      </c>
      <c r="J31" s="50">
        <v>0</v>
      </c>
      <c r="K31" s="50">
        <v>0</v>
      </c>
      <c r="L31" s="50">
        <v>0</v>
      </c>
      <c r="M31" s="50">
        <v>52</v>
      </c>
      <c r="N31" s="50">
        <v>0</v>
      </c>
      <c r="O31" s="17">
        <f t="shared" si="0"/>
        <v>133</v>
      </c>
      <c r="P31" s="17">
        <f t="shared" si="1"/>
        <v>185</v>
      </c>
      <c r="R31" s="36" t="s">
        <v>155</v>
      </c>
      <c r="S31" s="34">
        <f>SUM(C94:C97)</f>
        <v>35</v>
      </c>
      <c r="T31" s="34">
        <f t="shared" ref="T31:AF31" si="23">SUM(D94:D97)</f>
        <v>7</v>
      </c>
      <c r="U31" s="34">
        <f t="shared" si="23"/>
        <v>1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23</v>
      </c>
      <c r="AD31" s="34">
        <f t="shared" si="23"/>
        <v>0</v>
      </c>
      <c r="AE31" s="31">
        <f t="shared" si="23"/>
        <v>44</v>
      </c>
      <c r="AF31" s="31">
        <f t="shared" si="23"/>
        <v>67</v>
      </c>
    </row>
    <row r="32" spans="2:32" ht="23.1" customHeight="1" x14ac:dyDescent="0.25">
      <c r="B32" s="46" t="s">
        <v>59</v>
      </c>
      <c r="C32" s="50">
        <v>25</v>
      </c>
      <c r="D32" s="50">
        <v>28</v>
      </c>
      <c r="E32" s="50">
        <v>8</v>
      </c>
      <c r="F32" s="50">
        <v>13</v>
      </c>
      <c r="G32" s="50">
        <v>7</v>
      </c>
      <c r="H32" s="50">
        <v>0</v>
      </c>
      <c r="I32" s="50">
        <v>7</v>
      </c>
      <c r="J32" s="50">
        <v>1</v>
      </c>
      <c r="K32" s="50">
        <v>0</v>
      </c>
      <c r="L32" s="50">
        <v>0</v>
      </c>
      <c r="M32" s="50">
        <v>46</v>
      </c>
      <c r="N32" s="50">
        <v>0</v>
      </c>
      <c r="O32" s="17">
        <f t="shared" si="0"/>
        <v>89</v>
      </c>
      <c r="P32" s="17">
        <f t="shared" si="1"/>
        <v>135</v>
      </c>
      <c r="R32" s="61" t="s">
        <v>156</v>
      </c>
      <c r="S32" s="34">
        <f>SUM(C98:C101)</f>
        <v>21</v>
      </c>
      <c r="T32" s="34">
        <f t="shared" ref="T32:AF32" si="24">SUM(D98:D101)</f>
        <v>12</v>
      </c>
      <c r="U32" s="34">
        <f t="shared" si="24"/>
        <v>3</v>
      </c>
      <c r="V32" s="34">
        <f t="shared" si="24"/>
        <v>5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29</v>
      </c>
      <c r="AD32" s="34">
        <f t="shared" si="24"/>
        <v>0</v>
      </c>
      <c r="AE32" s="31">
        <f t="shared" si="24"/>
        <v>42</v>
      </c>
      <c r="AF32" s="31">
        <f t="shared" si="24"/>
        <v>71</v>
      </c>
    </row>
    <row r="33" spans="2:32" ht="23.1" customHeight="1" x14ac:dyDescent="0.25">
      <c r="B33" s="45" t="s">
        <v>60</v>
      </c>
      <c r="C33" s="50">
        <v>33</v>
      </c>
      <c r="D33" s="50">
        <v>32</v>
      </c>
      <c r="E33" s="50">
        <v>4</v>
      </c>
      <c r="F33" s="50">
        <v>11</v>
      </c>
      <c r="G33" s="50">
        <v>0</v>
      </c>
      <c r="H33" s="50">
        <v>0</v>
      </c>
      <c r="I33" s="50">
        <v>5</v>
      </c>
      <c r="J33" s="50">
        <v>0</v>
      </c>
      <c r="K33" s="50">
        <v>0</v>
      </c>
      <c r="L33" s="50">
        <v>0</v>
      </c>
      <c r="M33" s="50">
        <v>62</v>
      </c>
      <c r="N33" s="50">
        <v>0</v>
      </c>
      <c r="O33" s="17">
        <f t="shared" si="0"/>
        <v>85</v>
      </c>
      <c r="P33" s="17">
        <f t="shared" si="1"/>
        <v>147</v>
      </c>
      <c r="R33" s="61" t="s">
        <v>157</v>
      </c>
      <c r="S33" s="34">
        <f>SUM(C102:C105)</f>
        <v>36</v>
      </c>
      <c r="T33" s="34">
        <f t="shared" ref="T33:AF33" si="25">SUM(D102:D105)</f>
        <v>9</v>
      </c>
      <c r="U33" s="34">
        <f t="shared" si="25"/>
        <v>8</v>
      </c>
      <c r="V33" s="34">
        <f t="shared" si="25"/>
        <v>23</v>
      </c>
      <c r="W33" s="34">
        <f t="shared" si="25"/>
        <v>0</v>
      </c>
      <c r="X33" s="34">
        <f t="shared" si="25"/>
        <v>0</v>
      </c>
      <c r="Y33" s="34">
        <f t="shared" si="25"/>
        <v>3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79</v>
      </c>
      <c r="AD33" s="34">
        <f t="shared" si="25"/>
        <v>0</v>
      </c>
      <c r="AE33" s="31">
        <f t="shared" si="25"/>
        <v>79</v>
      </c>
      <c r="AF33" s="31">
        <f t="shared" si="25"/>
        <v>158</v>
      </c>
    </row>
    <row r="34" spans="2:32" ht="23.1" customHeight="1" x14ac:dyDescent="0.25">
      <c r="B34" s="46" t="s">
        <v>61</v>
      </c>
      <c r="C34" s="50">
        <v>34</v>
      </c>
      <c r="D34" s="50">
        <v>26</v>
      </c>
      <c r="E34" s="50">
        <v>3</v>
      </c>
      <c r="F34" s="50">
        <v>6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53</v>
      </c>
      <c r="N34" s="50">
        <v>0</v>
      </c>
      <c r="O34" s="17">
        <f t="shared" si="0"/>
        <v>72</v>
      </c>
      <c r="P34" s="17">
        <f t="shared" si="1"/>
        <v>125</v>
      </c>
      <c r="R34" s="57" t="s">
        <v>90</v>
      </c>
      <c r="S34" s="58">
        <f t="shared" ref="S34:AF34" si="26">MAX(S10:S12)</f>
        <v>108</v>
      </c>
      <c r="T34" s="58">
        <f t="shared" si="26"/>
        <v>142</v>
      </c>
      <c r="U34" s="58">
        <f t="shared" si="26"/>
        <v>42</v>
      </c>
      <c r="V34" s="58">
        <f t="shared" si="26"/>
        <v>88</v>
      </c>
      <c r="W34" s="58">
        <f t="shared" si="26"/>
        <v>10</v>
      </c>
      <c r="X34" s="58">
        <f t="shared" si="26"/>
        <v>1</v>
      </c>
      <c r="Y34" s="58">
        <f t="shared" si="26"/>
        <v>10</v>
      </c>
      <c r="Z34" s="58">
        <f t="shared" si="26"/>
        <v>5</v>
      </c>
      <c r="AA34" s="58">
        <f t="shared" si="26"/>
        <v>1</v>
      </c>
      <c r="AB34" s="58">
        <f t="shared" si="26"/>
        <v>1</v>
      </c>
      <c r="AC34" s="58">
        <f t="shared" si="26"/>
        <v>220</v>
      </c>
      <c r="AD34" s="58">
        <f t="shared" si="26"/>
        <v>0</v>
      </c>
      <c r="AE34" s="40">
        <f t="shared" si="26"/>
        <v>353</v>
      </c>
      <c r="AF34" s="40">
        <f t="shared" si="26"/>
        <v>573</v>
      </c>
    </row>
    <row r="35" spans="2:32" ht="23.1" customHeight="1" x14ac:dyDescent="0.25">
      <c r="B35" s="46" t="s">
        <v>62</v>
      </c>
      <c r="C35" s="50">
        <v>36</v>
      </c>
      <c r="D35" s="50">
        <v>17</v>
      </c>
      <c r="E35" s="50">
        <v>5</v>
      </c>
      <c r="F35" s="50">
        <v>13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39</v>
      </c>
      <c r="N35" s="50">
        <v>0</v>
      </c>
      <c r="O35" s="17">
        <f t="shared" si="0"/>
        <v>74</v>
      </c>
      <c r="P35" s="17">
        <f t="shared" si="1"/>
        <v>113</v>
      </c>
      <c r="R35" s="57" t="s">
        <v>91</v>
      </c>
      <c r="S35" s="58">
        <f t="shared" ref="S35:AF35" si="27">MAX(S13:S18)</f>
        <v>159</v>
      </c>
      <c r="T35" s="58">
        <f t="shared" si="27"/>
        <v>158</v>
      </c>
      <c r="U35" s="58">
        <f t="shared" si="27"/>
        <v>38</v>
      </c>
      <c r="V35" s="58">
        <f t="shared" si="27"/>
        <v>84</v>
      </c>
      <c r="W35" s="58">
        <f t="shared" si="27"/>
        <v>29</v>
      </c>
      <c r="X35" s="58">
        <f t="shared" si="27"/>
        <v>0</v>
      </c>
      <c r="Y35" s="58">
        <f t="shared" si="27"/>
        <v>36</v>
      </c>
      <c r="Z35" s="58">
        <f t="shared" si="27"/>
        <v>8</v>
      </c>
      <c r="AA35" s="58">
        <f t="shared" si="27"/>
        <v>1</v>
      </c>
      <c r="AB35" s="58">
        <f t="shared" si="27"/>
        <v>1</v>
      </c>
      <c r="AC35" s="58">
        <f t="shared" si="27"/>
        <v>207</v>
      </c>
      <c r="AD35" s="58">
        <f t="shared" si="27"/>
        <v>0</v>
      </c>
      <c r="AE35" s="40">
        <f t="shared" si="27"/>
        <v>395</v>
      </c>
      <c r="AF35" s="40">
        <f t="shared" si="27"/>
        <v>602</v>
      </c>
    </row>
    <row r="36" spans="2:32" ht="23.1" customHeight="1" x14ac:dyDescent="0.25">
      <c r="B36" s="46" t="s">
        <v>63</v>
      </c>
      <c r="C36" s="50">
        <v>21</v>
      </c>
      <c r="D36" s="50">
        <v>25</v>
      </c>
      <c r="E36" s="50">
        <v>8</v>
      </c>
      <c r="F36" s="50">
        <v>13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40</v>
      </c>
      <c r="N36" s="50">
        <v>0</v>
      </c>
      <c r="O36" s="17">
        <f t="shared" si="0"/>
        <v>69</v>
      </c>
      <c r="P36" s="17">
        <f t="shared" si="1"/>
        <v>109</v>
      </c>
      <c r="R36" s="57" t="s">
        <v>92</v>
      </c>
      <c r="S36" s="58">
        <f t="shared" ref="S36:AF36" si="28">MAX(S19:S21)</f>
        <v>160</v>
      </c>
      <c r="T36" s="58">
        <f t="shared" si="28"/>
        <v>174</v>
      </c>
      <c r="U36" s="58">
        <f t="shared" si="28"/>
        <v>29</v>
      </c>
      <c r="V36" s="58">
        <f t="shared" si="28"/>
        <v>53</v>
      </c>
      <c r="W36" s="58">
        <f t="shared" si="28"/>
        <v>7</v>
      </c>
      <c r="X36" s="58">
        <f t="shared" si="28"/>
        <v>0</v>
      </c>
      <c r="Y36" s="58">
        <f t="shared" si="28"/>
        <v>15</v>
      </c>
      <c r="Z36" s="58">
        <f t="shared" si="28"/>
        <v>9</v>
      </c>
      <c r="AA36" s="58">
        <f t="shared" si="28"/>
        <v>2</v>
      </c>
      <c r="AB36" s="58">
        <f t="shared" si="28"/>
        <v>0</v>
      </c>
      <c r="AC36" s="58">
        <f t="shared" si="28"/>
        <v>184</v>
      </c>
      <c r="AD36" s="58">
        <f t="shared" si="28"/>
        <v>0</v>
      </c>
      <c r="AE36" s="40">
        <f t="shared" si="28"/>
        <v>440</v>
      </c>
      <c r="AF36" s="40">
        <f t="shared" si="28"/>
        <v>624</v>
      </c>
    </row>
    <row r="37" spans="2:32" ht="23.1" customHeight="1" x14ac:dyDescent="0.25">
      <c r="B37" s="45" t="s">
        <v>64</v>
      </c>
      <c r="C37" s="50">
        <v>31</v>
      </c>
      <c r="D37" s="50">
        <v>39</v>
      </c>
      <c r="E37" s="50">
        <v>6</v>
      </c>
      <c r="F37" s="50">
        <v>21</v>
      </c>
      <c r="G37" s="50">
        <v>0</v>
      </c>
      <c r="H37" s="50">
        <v>0</v>
      </c>
      <c r="I37" s="50">
        <v>3</v>
      </c>
      <c r="J37" s="50">
        <v>1</v>
      </c>
      <c r="K37" s="50">
        <v>0</v>
      </c>
      <c r="L37" s="50">
        <v>1</v>
      </c>
      <c r="M37" s="50">
        <v>48</v>
      </c>
      <c r="N37" s="50">
        <v>0</v>
      </c>
      <c r="O37" s="17">
        <f t="shared" si="0"/>
        <v>102</v>
      </c>
      <c r="P37" s="17">
        <f t="shared" si="1"/>
        <v>150</v>
      </c>
      <c r="R37" s="37" t="s">
        <v>85</v>
      </c>
      <c r="S37" s="35">
        <f t="shared" ref="S37:AF37" si="29">SUM(S10:S12)</f>
        <v>314</v>
      </c>
      <c r="T37" s="16">
        <f t="shared" si="29"/>
        <v>293</v>
      </c>
      <c r="U37" s="16">
        <f t="shared" si="29"/>
        <v>70</v>
      </c>
      <c r="V37" s="16">
        <f t="shared" si="29"/>
        <v>178</v>
      </c>
      <c r="W37" s="16">
        <f t="shared" si="29"/>
        <v>14</v>
      </c>
      <c r="X37" s="16">
        <f t="shared" si="29"/>
        <v>1</v>
      </c>
      <c r="Y37" s="16">
        <f t="shared" si="29"/>
        <v>19</v>
      </c>
      <c r="Z37" s="16">
        <f t="shared" si="29"/>
        <v>7</v>
      </c>
      <c r="AA37" s="16">
        <f t="shared" si="29"/>
        <v>1</v>
      </c>
      <c r="AB37" s="16">
        <f t="shared" si="29"/>
        <v>1</v>
      </c>
      <c r="AC37" s="16">
        <f t="shared" si="29"/>
        <v>522</v>
      </c>
      <c r="AD37" s="16">
        <f t="shared" si="29"/>
        <v>0</v>
      </c>
      <c r="AE37" s="32">
        <f t="shared" si="29"/>
        <v>898</v>
      </c>
      <c r="AF37" s="32">
        <f t="shared" si="29"/>
        <v>1420</v>
      </c>
    </row>
    <row r="38" spans="2:32" ht="23.1" customHeight="1" x14ac:dyDescent="0.25">
      <c r="B38" s="46" t="s">
        <v>65</v>
      </c>
      <c r="C38" s="50">
        <v>24</v>
      </c>
      <c r="D38" s="50">
        <v>36</v>
      </c>
      <c r="E38" s="50">
        <v>7</v>
      </c>
      <c r="F38" s="50">
        <v>12</v>
      </c>
      <c r="G38" s="50">
        <v>1</v>
      </c>
      <c r="H38" s="50">
        <v>0</v>
      </c>
      <c r="I38" s="50">
        <v>8</v>
      </c>
      <c r="J38" s="50">
        <v>6</v>
      </c>
      <c r="K38" s="50">
        <v>0</v>
      </c>
      <c r="L38" s="50">
        <v>0</v>
      </c>
      <c r="M38" s="50">
        <v>36</v>
      </c>
      <c r="N38" s="50">
        <v>0</v>
      </c>
      <c r="O38" s="17">
        <f t="shared" si="0"/>
        <v>94</v>
      </c>
      <c r="P38" s="17">
        <f t="shared" si="1"/>
        <v>130</v>
      </c>
      <c r="R38" s="28" t="s">
        <v>86</v>
      </c>
      <c r="S38" s="16">
        <f t="shared" ref="S38:AF38" si="30">SUM(S13:S18)</f>
        <v>709</v>
      </c>
      <c r="T38" s="16">
        <f t="shared" si="30"/>
        <v>735</v>
      </c>
      <c r="U38" s="16">
        <f t="shared" si="30"/>
        <v>154</v>
      </c>
      <c r="V38" s="16">
        <f t="shared" si="30"/>
        <v>360</v>
      </c>
      <c r="W38" s="16">
        <f t="shared" si="30"/>
        <v>38</v>
      </c>
      <c r="X38" s="16">
        <f t="shared" si="30"/>
        <v>0</v>
      </c>
      <c r="Y38" s="16">
        <f t="shared" si="30"/>
        <v>101</v>
      </c>
      <c r="Z38" s="16">
        <f t="shared" si="30"/>
        <v>25</v>
      </c>
      <c r="AA38" s="16">
        <f t="shared" si="30"/>
        <v>3</v>
      </c>
      <c r="AB38" s="16">
        <f t="shared" si="30"/>
        <v>1</v>
      </c>
      <c r="AC38" s="16">
        <f t="shared" si="30"/>
        <v>1104</v>
      </c>
      <c r="AD38" s="16">
        <f t="shared" si="30"/>
        <v>0</v>
      </c>
      <c r="AE38" s="32">
        <f t="shared" si="30"/>
        <v>2126</v>
      </c>
      <c r="AF38" s="32">
        <f t="shared" si="30"/>
        <v>3230</v>
      </c>
    </row>
    <row r="39" spans="2:32" ht="23.1" customHeight="1" x14ac:dyDescent="0.25">
      <c r="B39" s="46" t="s">
        <v>66</v>
      </c>
      <c r="C39" s="50">
        <v>26</v>
      </c>
      <c r="D39" s="50">
        <v>48</v>
      </c>
      <c r="E39" s="50">
        <v>1</v>
      </c>
      <c r="F39" s="50">
        <v>12</v>
      </c>
      <c r="G39" s="50">
        <v>1</v>
      </c>
      <c r="H39" s="50">
        <v>0</v>
      </c>
      <c r="I39" s="50">
        <v>17</v>
      </c>
      <c r="J39" s="50">
        <v>1</v>
      </c>
      <c r="K39" s="50">
        <v>1</v>
      </c>
      <c r="L39" s="50">
        <v>0</v>
      </c>
      <c r="M39" s="50">
        <v>52</v>
      </c>
      <c r="N39" s="50">
        <v>0</v>
      </c>
      <c r="O39" s="17">
        <f t="shared" si="0"/>
        <v>107</v>
      </c>
      <c r="P39" s="17">
        <f t="shared" si="1"/>
        <v>159</v>
      </c>
      <c r="R39" s="29" t="s">
        <v>87</v>
      </c>
      <c r="S39" s="16">
        <f t="shared" ref="S39:AF39" si="31">SUM(S19:S21)</f>
        <v>344</v>
      </c>
      <c r="T39" s="16">
        <f t="shared" si="31"/>
        <v>410</v>
      </c>
      <c r="U39" s="16">
        <f t="shared" si="31"/>
        <v>62</v>
      </c>
      <c r="V39" s="16">
        <f t="shared" si="31"/>
        <v>104</v>
      </c>
      <c r="W39" s="16">
        <f t="shared" si="31"/>
        <v>16</v>
      </c>
      <c r="X39" s="16">
        <f t="shared" si="31"/>
        <v>0</v>
      </c>
      <c r="Y39" s="16">
        <f t="shared" si="31"/>
        <v>35</v>
      </c>
      <c r="Z39" s="16">
        <f t="shared" si="31"/>
        <v>13</v>
      </c>
      <c r="AA39" s="16">
        <f t="shared" si="31"/>
        <v>2</v>
      </c>
      <c r="AB39" s="16">
        <f t="shared" si="31"/>
        <v>0</v>
      </c>
      <c r="AC39" s="16">
        <f t="shared" si="31"/>
        <v>531</v>
      </c>
      <c r="AD39" s="16">
        <f t="shared" si="31"/>
        <v>0</v>
      </c>
      <c r="AE39" s="32">
        <f t="shared" si="31"/>
        <v>986</v>
      </c>
      <c r="AF39" s="32">
        <f t="shared" si="31"/>
        <v>1517</v>
      </c>
    </row>
    <row r="40" spans="2:32" ht="23.1" customHeight="1" x14ac:dyDescent="0.25">
      <c r="B40" s="46" t="s">
        <v>67</v>
      </c>
      <c r="C40" s="50">
        <v>32</v>
      </c>
      <c r="D40" s="50">
        <v>47</v>
      </c>
      <c r="E40" s="50">
        <v>3</v>
      </c>
      <c r="F40" s="50">
        <v>11</v>
      </c>
      <c r="G40" s="50">
        <v>0</v>
      </c>
      <c r="H40" s="50">
        <v>0</v>
      </c>
      <c r="I40" s="50">
        <v>7</v>
      </c>
      <c r="J40" s="50">
        <v>0</v>
      </c>
      <c r="K40" s="50">
        <v>0</v>
      </c>
      <c r="L40" s="50">
        <v>0</v>
      </c>
      <c r="M40" s="50">
        <v>43</v>
      </c>
      <c r="N40" s="50">
        <v>0</v>
      </c>
      <c r="O40" s="17">
        <f t="shared" si="0"/>
        <v>100</v>
      </c>
      <c r="P40" s="17">
        <f t="shared" si="1"/>
        <v>143</v>
      </c>
      <c r="R40" s="5" t="s">
        <v>17</v>
      </c>
      <c r="S40" s="16">
        <f t="shared" ref="S40:AF40" si="32">SUM(S10:S21)</f>
        <v>1367</v>
      </c>
      <c r="T40" s="16">
        <f t="shared" si="32"/>
        <v>1438</v>
      </c>
      <c r="U40" s="16">
        <f t="shared" si="32"/>
        <v>286</v>
      </c>
      <c r="V40" s="16">
        <f t="shared" si="32"/>
        <v>642</v>
      </c>
      <c r="W40" s="16">
        <f t="shared" si="32"/>
        <v>68</v>
      </c>
      <c r="X40" s="16">
        <f t="shared" si="32"/>
        <v>1</v>
      </c>
      <c r="Y40" s="16">
        <f t="shared" si="32"/>
        <v>155</v>
      </c>
      <c r="Z40" s="16">
        <f t="shared" si="32"/>
        <v>45</v>
      </c>
      <c r="AA40" s="16">
        <f t="shared" si="32"/>
        <v>6</v>
      </c>
      <c r="AB40" s="16">
        <f t="shared" si="32"/>
        <v>2</v>
      </c>
      <c r="AC40" s="16">
        <f t="shared" si="32"/>
        <v>2157</v>
      </c>
      <c r="AD40" s="16">
        <f t="shared" si="32"/>
        <v>0</v>
      </c>
      <c r="AE40" s="32">
        <f t="shared" si="32"/>
        <v>4010</v>
      </c>
      <c r="AF40" s="32">
        <f t="shared" si="32"/>
        <v>6167</v>
      </c>
    </row>
    <row r="41" spans="2:32" ht="23.1" customHeight="1" x14ac:dyDescent="0.25">
      <c r="B41" s="45" t="s">
        <v>68</v>
      </c>
      <c r="C41" s="50">
        <v>22</v>
      </c>
      <c r="D41" s="50">
        <v>27</v>
      </c>
      <c r="E41" s="50">
        <v>6</v>
      </c>
      <c r="F41" s="50">
        <v>25</v>
      </c>
      <c r="G41" s="50">
        <v>0</v>
      </c>
      <c r="H41" s="50">
        <v>0</v>
      </c>
      <c r="I41" s="50">
        <v>4</v>
      </c>
      <c r="J41" s="50">
        <v>1</v>
      </c>
      <c r="K41" s="50">
        <v>0</v>
      </c>
      <c r="L41" s="50">
        <v>0</v>
      </c>
      <c r="M41" s="50">
        <v>46</v>
      </c>
      <c r="N41" s="50">
        <v>0</v>
      </c>
      <c r="O41" s="17">
        <f t="shared" si="0"/>
        <v>85</v>
      </c>
      <c r="P41" s="17">
        <f t="shared" si="1"/>
        <v>131</v>
      </c>
      <c r="R41" s="5" t="s">
        <v>159</v>
      </c>
      <c r="S41" s="16">
        <f>SUM(S10:S33)</f>
        <v>2669</v>
      </c>
      <c r="T41" s="16">
        <f t="shared" ref="T41:AF41" si="33">SUM(T10:T33)</f>
        <v>1921</v>
      </c>
      <c r="U41" s="16">
        <f t="shared" si="33"/>
        <v>469</v>
      </c>
      <c r="V41" s="16">
        <f t="shared" si="33"/>
        <v>890</v>
      </c>
      <c r="W41" s="16">
        <f t="shared" si="33"/>
        <v>92</v>
      </c>
      <c r="X41" s="16">
        <f t="shared" si="33"/>
        <v>1</v>
      </c>
      <c r="Y41" s="16">
        <f t="shared" si="33"/>
        <v>195</v>
      </c>
      <c r="Z41" s="16">
        <f t="shared" si="33"/>
        <v>50</v>
      </c>
      <c r="AA41" s="16">
        <f t="shared" si="33"/>
        <v>6</v>
      </c>
      <c r="AB41" s="16">
        <f t="shared" si="33"/>
        <v>2</v>
      </c>
      <c r="AC41" s="16">
        <f t="shared" si="33"/>
        <v>3429</v>
      </c>
      <c r="AD41" s="16">
        <f t="shared" si="33"/>
        <v>0</v>
      </c>
      <c r="AE41" s="32">
        <f t="shared" si="33"/>
        <v>6295</v>
      </c>
      <c r="AF41" s="32">
        <f t="shared" si="33"/>
        <v>9724</v>
      </c>
    </row>
    <row r="42" spans="2:32" ht="23.1" customHeight="1" x14ac:dyDescent="0.25">
      <c r="B42" s="46" t="s">
        <v>69</v>
      </c>
      <c r="C42" s="50">
        <v>53</v>
      </c>
      <c r="D42" s="50">
        <v>18</v>
      </c>
      <c r="E42" s="50">
        <v>7</v>
      </c>
      <c r="F42" s="50">
        <v>11</v>
      </c>
      <c r="G42" s="50">
        <v>1</v>
      </c>
      <c r="H42" s="50">
        <v>0</v>
      </c>
      <c r="I42" s="50">
        <v>2</v>
      </c>
      <c r="J42" s="50">
        <v>2</v>
      </c>
      <c r="K42" s="50">
        <v>1</v>
      </c>
      <c r="L42" s="50">
        <v>0</v>
      </c>
      <c r="M42" s="50">
        <v>55</v>
      </c>
      <c r="N42" s="50">
        <v>0</v>
      </c>
      <c r="O42" s="17">
        <f t="shared" si="0"/>
        <v>95</v>
      </c>
      <c r="P42" s="17">
        <f t="shared" si="1"/>
        <v>150</v>
      </c>
      <c r="R42" s="5" t="s">
        <v>160</v>
      </c>
      <c r="S42" s="48">
        <f>S41/S40</f>
        <v>1.9524506217995612</v>
      </c>
      <c r="T42" s="48">
        <f t="shared" ref="T42:AF42" si="34">T41/T40</f>
        <v>1.3358831710709318</v>
      </c>
      <c r="U42" s="48">
        <f t="shared" si="34"/>
        <v>1.6398601398601398</v>
      </c>
      <c r="V42" s="48">
        <f t="shared" si="34"/>
        <v>1.3862928348909658</v>
      </c>
      <c r="W42" s="48">
        <f t="shared" si="34"/>
        <v>1.3529411764705883</v>
      </c>
      <c r="X42" s="48">
        <f t="shared" si="34"/>
        <v>1</v>
      </c>
      <c r="Y42" s="48">
        <f t="shared" si="34"/>
        <v>1.2580645161290323</v>
      </c>
      <c r="Z42" s="48">
        <f t="shared" si="34"/>
        <v>1.1111111111111112</v>
      </c>
      <c r="AA42" s="48">
        <f t="shared" si="34"/>
        <v>1</v>
      </c>
      <c r="AB42" s="48">
        <f t="shared" si="34"/>
        <v>1</v>
      </c>
      <c r="AC42" s="48">
        <f t="shared" si="34"/>
        <v>1.5897079276773296</v>
      </c>
      <c r="AD42" s="48" t="e">
        <f t="shared" si="34"/>
        <v>#DIV/0!</v>
      </c>
      <c r="AE42" s="48">
        <f t="shared" si="34"/>
        <v>1.5698254364089776</v>
      </c>
      <c r="AF42" s="48">
        <f t="shared" si="34"/>
        <v>1.5767796335333226</v>
      </c>
    </row>
    <row r="43" spans="2:32" ht="23.1" customHeight="1" x14ac:dyDescent="0.25">
      <c r="B43" s="45" t="s">
        <v>70</v>
      </c>
      <c r="C43" s="50">
        <v>20</v>
      </c>
      <c r="D43" s="50">
        <v>8</v>
      </c>
      <c r="E43" s="50">
        <v>4</v>
      </c>
      <c r="F43" s="50">
        <v>4</v>
      </c>
      <c r="G43" s="50">
        <v>1</v>
      </c>
      <c r="H43" s="50">
        <v>0</v>
      </c>
      <c r="I43" s="50">
        <v>2</v>
      </c>
      <c r="J43" s="50">
        <v>3</v>
      </c>
      <c r="K43" s="50">
        <v>0</v>
      </c>
      <c r="L43" s="50">
        <v>0</v>
      </c>
      <c r="M43" s="50">
        <v>42</v>
      </c>
      <c r="N43" s="50">
        <v>0</v>
      </c>
      <c r="O43" s="17">
        <f t="shared" si="0"/>
        <v>42</v>
      </c>
      <c r="P43" s="17">
        <f t="shared" si="1"/>
        <v>84</v>
      </c>
      <c r="R43"/>
      <c r="S43" s="19"/>
      <c r="T43" s="19"/>
    </row>
    <row r="44" spans="2:32" ht="23.1" customHeight="1" x14ac:dyDescent="0.25">
      <c r="B44" s="47" t="s">
        <v>71</v>
      </c>
      <c r="C44" s="50">
        <v>50</v>
      </c>
      <c r="D44" s="50">
        <v>37</v>
      </c>
      <c r="E44" s="50">
        <v>16</v>
      </c>
      <c r="F44" s="50">
        <v>6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56</v>
      </c>
      <c r="N44" s="50">
        <v>0</v>
      </c>
      <c r="O44" s="17">
        <f t="shared" si="0"/>
        <v>110</v>
      </c>
      <c r="P44" s="17">
        <f t="shared" si="1"/>
        <v>166</v>
      </c>
      <c r="R44"/>
      <c r="S44" s="19"/>
      <c r="T44" s="19"/>
    </row>
    <row r="45" spans="2:32" ht="23.1" customHeight="1" x14ac:dyDescent="0.25">
      <c r="B45" s="45" t="s">
        <v>72</v>
      </c>
      <c r="C45" s="50">
        <v>36</v>
      </c>
      <c r="D45" s="50">
        <v>30</v>
      </c>
      <c r="E45" s="50">
        <v>1</v>
      </c>
      <c r="F45" s="50">
        <v>10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52</v>
      </c>
      <c r="N45" s="50">
        <v>0</v>
      </c>
      <c r="O45" s="17">
        <f t="shared" si="0"/>
        <v>79</v>
      </c>
      <c r="P45" s="17">
        <f t="shared" si="1"/>
        <v>131</v>
      </c>
      <c r="R45"/>
      <c r="S45" s="19"/>
      <c r="T45" s="19"/>
    </row>
    <row r="46" spans="2:32" ht="23.1" customHeight="1" x14ac:dyDescent="0.25">
      <c r="B46" s="46" t="s">
        <v>73</v>
      </c>
      <c r="C46" s="50">
        <v>45</v>
      </c>
      <c r="D46" s="50">
        <v>58</v>
      </c>
      <c r="E46" s="50">
        <v>8</v>
      </c>
      <c r="F46" s="50">
        <v>20</v>
      </c>
      <c r="G46" s="50">
        <v>1</v>
      </c>
      <c r="H46" s="50">
        <v>0</v>
      </c>
      <c r="I46" s="50">
        <v>6</v>
      </c>
      <c r="J46" s="50">
        <v>0</v>
      </c>
      <c r="K46" s="50">
        <v>0</v>
      </c>
      <c r="L46" s="50">
        <v>0</v>
      </c>
      <c r="M46" s="50">
        <v>67</v>
      </c>
      <c r="N46" s="50">
        <v>0</v>
      </c>
      <c r="O46" s="17">
        <f t="shared" si="0"/>
        <v>138</v>
      </c>
      <c r="P46" s="17">
        <f t="shared" si="1"/>
        <v>205</v>
      </c>
      <c r="R46" s="19"/>
      <c r="S46" s="19"/>
      <c r="T46"/>
    </row>
    <row r="47" spans="2:32" ht="23.1" customHeight="1" x14ac:dyDescent="0.25">
      <c r="B47" s="46" t="s">
        <v>74</v>
      </c>
      <c r="C47" s="50">
        <v>40</v>
      </c>
      <c r="D47" s="50">
        <v>42</v>
      </c>
      <c r="E47" s="50">
        <v>8</v>
      </c>
      <c r="F47" s="50">
        <v>11</v>
      </c>
      <c r="G47" s="50">
        <v>1</v>
      </c>
      <c r="H47" s="50">
        <v>0</v>
      </c>
      <c r="I47" s="50">
        <v>5</v>
      </c>
      <c r="J47" s="50">
        <v>1</v>
      </c>
      <c r="K47" s="50">
        <v>0</v>
      </c>
      <c r="L47" s="50">
        <v>0</v>
      </c>
      <c r="M47" s="50">
        <v>30</v>
      </c>
      <c r="N47" s="50">
        <v>0</v>
      </c>
      <c r="O47" s="17">
        <f t="shared" si="0"/>
        <v>108</v>
      </c>
      <c r="P47" s="17">
        <f t="shared" si="1"/>
        <v>138</v>
      </c>
      <c r="R47" s="19"/>
      <c r="S47" s="19"/>
      <c r="T47"/>
    </row>
    <row r="48" spans="2:32" ht="23.1" customHeight="1" x14ac:dyDescent="0.25">
      <c r="B48" s="46" t="s">
        <v>75</v>
      </c>
      <c r="C48" s="50">
        <v>43</v>
      </c>
      <c r="D48" s="50">
        <v>31</v>
      </c>
      <c r="E48" s="50">
        <v>10</v>
      </c>
      <c r="F48" s="50">
        <v>10</v>
      </c>
      <c r="G48" s="50">
        <v>3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33</v>
      </c>
      <c r="N48" s="50">
        <v>0</v>
      </c>
      <c r="O48" s="17">
        <f t="shared" si="0"/>
        <v>100</v>
      </c>
      <c r="P48" s="17">
        <f t="shared" si="1"/>
        <v>133</v>
      </c>
      <c r="R48" s="19"/>
      <c r="S48" s="19"/>
      <c r="T48"/>
    </row>
    <row r="49" spans="2:20" ht="23.1" customHeight="1" x14ac:dyDescent="0.25">
      <c r="B49" s="45" t="s">
        <v>76</v>
      </c>
      <c r="C49" s="50">
        <v>32</v>
      </c>
      <c r="D49" s="50">
        <v>43</v>
      </c>
      <c r="E49" s="50">
        <v>3</v>
      </c>
      <c r="F49" s="50">
        <v>12</v>
      </c>
      <c r="G49" s="50">
        <v>2</v>
      </c>
      <c r="H49" s="50">
        <v>0</v>
      </c>
      <c r="I49" s="50">
        <v>1</v>
      </c>
      <c r="J49" s="50">
        <v>1</v>
      </c>
      <c r="K49" s="50">
        <v>0</v>
      </c>
      <c r="L49" s="50">
        <v>0</v>
      </c>
      <c r="M49" s="50">
        <v>54</v>
      </c>
      <c r="N49" s="50">
        <v>0</v>
      </c>
      <c r="O49" s="17">
        <f t="shared" si="0"/>
        <v>94</v>
      </c>
      <c r="P49" s="17">
        <f t="shared" si="1"/>
        <v>148</v>
      </c>
      <c r="R49" s="19"/>
      <c r="S49" s="19"/>
      <c r="T49"/>
    </row>
    <row r="50" spans="2:20" ht="23.1" customHeight="1" x14ac:dyDescent="0.25">
      <c r="B50" s="46" t="s">
        <v>77</v>
      </c>
      <c r="C50" s="50">
        <v>21</v>
      </c>
      <c r="D50" s="50">
        <v>36</v>
      </c>
      <c r="E50" s="50">
        <v>6</v>
      </c>
      <c r="F50" s="50">
        <v>7</v>
      </c>
      <c r="G50" s="50">
        <v>0</v>
      </c>
      <c r="H50" s="50">
        <v>0</v>
      </c>
      <c r="I50" s="50">
        <v>0</v>
      </c>
      <c r="J50" s="50">
        <v>7</v>
      </c>
      <c r="K50" s="50">
        <v>0</v>
      </c>
      <c r="L50" s="50">
        <v>0</v>
      </c>
      <c r="M50" s="50">
        <v>57</v>
      </c>
      <c r="N50" s="50">
        <v>0</v>
      </c>
      <c r="O50" s="17">
        <f t="shared" si="0"/>
        <v>77</v>
      </c>
      <c r="P50" s="17">
        <f t="shared" si="1"/>
        <v>134</v>
      </c>
      <c r="R50" s="19"/>
      <c r="S50" s="19"/>
      <c r="T50"/>
    </row>
    <row r="51" spans="2:20" ht="23.1" customHeight="1" x14ac:dyDescent="0.25">
      <c r="B51" s="46" t="s">
        <v>78</v>
      </c>
      <c r="C51" s="50">
        <v>41</v>
      </c>
      <c r="D51" s="50">
        <v>51</v>
      </c>
      <c r="E51" s="50">
        <v>8</v>
      </c>
      <c r="F51" s="50">
        <v>15</v>
      </c>
      <c r="G51" s="50">
        <v>2</v>
      </c>
      <c r="H51" s="50">
        <v>0</v>
      </c>
      <c r="I51" s="50">
        <v>6</v>
      </c>
      <c r="J51" s="50">
        <v>2</v>
      </c>
      <c r="K51" s="50">
        <v>0</v>
      </c>
      <c r="L51" s="50">
        <v>0</v>
      </c>
      <c r="M51" s="50">
        <v>44</v>
      </c>
      <c r="N51" s="50">
        <v>0</v>
      </c>
      <c r="O51" s="17">
        <f t="shared" si="0"/>
        <v>125</v>
      </c>
      <c r="P51" s="17">
        <f t="shared" si="1"/>
        <v>169</v>
      </c>
      <c r="R51" s="19"/>
      <c r="S51" s="19"/>
      <c r="T51"/>
    </row>
    <row r="52" spans="2:20" ht="23.1" customHeight="1" x14ac:dyDescent="0.25">
      <c r="B52" s="46" t="s">
        <v>79</v>
      </c>
      <c r="C52" s="50">
        <v>13</v>
      </c>
      <c r="D52" s="50">
        <v>30</v>
      </c>
      <c r="E52" s="50">
        <v>3</v>
      </c>
      <c r="F52" s="50">
        <v>2</v>
      </c>
      <c r="G52" s="50">
        <v>2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38</v>
      </c>
      <c r="N52" s="50">
        <v>0</v>
      </c>
      <c r="O52" s="17">
        <f t="shared" si="0"/>
        <v>50</v>
      </c>
      <c r="P52" s="17">
        <f t="shared" si="1"/>
        <v>88</v>
      </c>
      <c r="R52" s="19"/>
      <c r="S52" s="19"/>
      <c r="T52"/>
    </row>
    <row r="53" spans="2:20" ht="23.1" customHeight="1" x14ac:dyDescent="0.25">
      <c r="B53" s="45" t="s">
        <v>80</v>
      </c>
      <c r="C53" s="50">
        <v>15</v>
      </c>
      <c r="D53" s="50">
        <v>20</v>
      </c>
      <c r="E53" s="50">
        <v>1</v>
      </c>
      <c r="F53" s="50">
        <v>2</v>
      </c>
      <c r="G53" s="50">
        <v>1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36</v>
      </c>
      <c r="N53" s="50">
        <v>0</v>
      </c>
      <c r="O53" s="17">
        <f t="shared" si="0"/>
        <v>40</v>
      </c>
      <c r="P53" s="17">
        <f t="shared" si="1"/>
        <v>76</v>
      </c>
      <c r="R53" s="19"/>
      <c r="S53" s="19"/>
      <c r="T53"/>
    </row>
    <row r="54" spans="2:20" ht="23.1" customHeight="1" x14ac:dyDescent="0.25">
      <c r="B54" s="45" t="s">
        <v>81</v>
      </c>
      <c r="C54" s="50">
        <v>19</v>
      </c>
      <c r="D54" s="50">
        <v>26</v>
      </c>
      <c r="E54" s="50">
        <v>0</v>
      </c>
      <c r="F54" s="50">
        <v>7</v>
      </c>
      <c r="G54" s="50">
        <v>2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49</v>
      </c>
      <c r="N54" s="50">
        <v>0</v>
      </c>
      <c r="O54" s="17">
        <f t="shared" si="0"/>
        <v>55</v>
      </c>
      <c r="P54" s="17">
        <f t="shared" si="1"/>
        <v>104</v>
      </c>
      <c r="R54" s="19"/>
      <c r="S54" s="19"/>
      <c r="T54"/>
    </row>
    <row r="55" spans="2:20" ht="23.1" customHeight="1" x14ac:dyDescent="0.25">
      <c r="B55" s="45" t="s">
        <v>82</v>
      </c>
      <c r="C55" s="50">
        <v>28</v>
      </c>
      <c r="D55" s="50">
        <v>28</v>
      </c>
      <c r="E55" s="50">
        <v>2</v>
      </c>
      <c r="F55" s="50">
        <v>2</v>
      </c>
      <c r="G55" s="50">
        <v>1</v>
      </c>
      <c r="H55" s="50">
        <v>0</v>
      </c>
      <c r="I55" s="50">
        <v>3</v>
      </c>
      <c r="J55" s="50">
        <v>1</v>
      </c>
      <c r="K55" s="50">
        <v>0</v>
      </c>
      <c r="L55" s="50">
        <v>0</v>
      </c>
      <c r="M55" s="50">
        <v>46</v>
      </c>
      <c r="N55" s="50">
        <v>0</v>
      </c>
      <c r="O55" s="17">
        <f t="shared" si="0"/>
        <v>65</v>
      </c>
      <c r="P55" s="17">
        <f t="shared" si="1"/>
        <v>111</v>
      </c>
      <c r="R55" s="19"/>
      <c r="S55" s="19"/>
      <c r="T55"/>
    </row>
    <row r="56" spans="2:20" ht="23.1" customHeight="1" x14ac:dyDescent="0.25">
      <c r="B56" s="45" t="s">
        <v>83</v>
      </c>
      <c r="C56" s="50">
        <v>25</v>
      </c>
      <c r="D56" s="50">
        <v>24</v>
      </c>
      <c r="E56" s="50">
        <v>6</v>
      </c>
      <c r="F56" s="50">
        <v>8</v>
      </c>
      <c r="G56" s="50">
        <v>0</v>
      </c>
      <c r="H56" s="50">
        <v>0</v>
      </c>
      <c r="I56" s="50">
        <v>4</v>
      </c>
      <c r="J56" s="50">
        <v>0</v>
      </c>
      <c r="K56" s="50">
        <v>2</v>
      </c>
      <c r="L56" s="50">
        <v>0</v>
      </c>
      <c r="M56" s="50">
        <v>40</v>
      </c>
      <c r="N56" s="50">
        <v>0</v>
      </c>
      <c r="O56" s="17">
        <f t="shared" si="0"/>
        <v>69</v>
      </c>
      <c r="P56" s="17">
        <f t="shared" si="1"/>
        <v>109</v>
      </c>
      <c r="R56" s="19"/>
      <c r="S56" s="19"/>
      <c r="T56"/>
    </row>
    <row r="57" spans="2:20" ht="23.1" customHeight="1" x14ac:dyDescent="0.25">
      <c r="B57" s="45" t="s">
        <v>84</v>
      </c>
      <c r="C57" s="50">
        <v>22</v>
      </c>
      <c r="D57" s="50">
        <v>21</v>
      </c>
      <c r="E57" s="50">
        <v>7</v>
      </c>
      <c r="F57" s="50">
        <v>8</v>
      </c>
      <c r="G57" s="50">
        <v>1</v>
      </c>
      <c r="H57" s="50">
        <v>0</v>
      </c>
      <c r="I57" s="50">
        <v>6</v>
      </c>
      <c r="J57" s="50">
        <v>0</v>
      </c>
      <c r="K57" s="50">
        <v>0</v>
      </c>
      <c r="L57" s="50">
        <v>0</v>
      </c>
      <c r="M57" s="50">
        <v>37</v>
      </c>
      <c r="N57" s="50">
        <v>0</v>
      </c>
      <c r="O57" s="17">
        <f t="shared" si="0"/>
        <v>65</v>
      </c>
      <c r="P57" s="17">
        <f t="shared" si="1"/>
        <v>102</v>
      </c>
      <c r="R57" s="19"/>
      <c r="S57" s="19"/>
      <c r="T57"/>
    </row>
    <row r="58" spans="2:20" ht="23.1" customHeight="1" x14ac:dyDescent="0.25">
      <c r="B58" s="45" t="s">
        <v>99</v>
      </c>
      <c r="C58" s="50">
        <v>33</v>
      </c>
      <c r="D58" s="50">
        <v>15</v>
      </c>
      <c r="E58" s="50">
        <v>3</v>
      </c>
      <c r="F58" s="50">
        <v>17</v>
      </c>
      <c r="G58" s="50">
        <v>0</v>
      </c>
      <c r="H58" s="50">
        <v>0</v>
      </c>
      <c r="I58" s="50">
        <v>4</v>
      </c>
      <c r="J58" s="50">
        <v>0</v>
      </c>
      <c r="K58" s="50">
        <v>0</v>
      </c>
      <c r="L58" s="50">
        <v>0</v>
      </c>
      <c r="M58" s="50">
        <v>50</v>
      </c>
      <c r="N58" s="50">
        <v>0</v>
      </c>
      <c r="O58" s="17">
        <f t="shared" si="0"/>
        <v>72</v>
      </c>
      <c r="P58" s="17">
        <f t="shared" si="1"/>
        <v>122</v>
      </c>
      <c r="R58" s="19"/>
      <c r="S58" s="19"/>
      <c r="T58"/>
    </row>
    <row r="59" spans="2:20" ht="23.1" customHeight="1" x14ac:dyDescent="0.25">
      <c r="B59" s="45" t="s">
        <v>100</v>
      </c>
      <c r="C59" s="50">
        <v>63</v>
      </c>
      <c r="D59" s="50">
        <v>16</v>
      </c>
      <c r="E59" s="50">
        <v>5</v>
      </c>
      <c r="F59" s="50">
        <v>12</v>
      </c>
      <c r="G59" s="50">
        <v>3</v>
      </c>
      <c r="H59" s="50">
        <v>0</v>
      </c>
      <c r="I59" s="50">
        <v>3</v>
      </c>
      <c r="J59" s="50">
        <v>0</v>
      </c>
      <c r="K59" s="50">
        <v>0</v>
      </c>
      <c r="L59" s="50">
        <v>0</v>
      </c>
      <c r="M59" s="50">
        <v>81</v>
      </c>
      <c r="N59" s="50">
        <v>0</v>
      </c>
      <c r="O59" s="17">
        <f t="shared" si="0"/>
        <v>102</v>
      </c>
      <c r="P59" s="17">
        <f t="shared" si="1"/>
        <v>183</v>
      </c>
      <c r="R59" s="19"/>
      <c r="S59" s="19"/>
      <c r="T59"/>
    </row>
    <row r="60" spans="2:20" ht="23.1" customHeight="1" x14ac:dyDescent="0.25">
      <c r="B60" s="45" t="s">
        <v>101</v>
      </c>
      <c r="C60" s="50">
        <v>62</v>
      </c>
      <c r="D60" s="50">
        <v>18</v>
      </c>
      <c r="E60" s="50">
        <v>6</v>
      </c>
      <c r="F60" s="50">
        <v>9</v>
      </c>
      <c r="G60" s="50">
        <v>0</v>
      </c>
      <c r="H60" s="50">
        <v>0</v>
      </c>
      <c r="I60" s="50">
        <v>6</v>
      </c>
      <c r="J60" s="50">
        <v>0</v>
      </c>
      <c r="K60" s="50">
        <v>0</v>
      </c>
      <c r="L60" s="50">
        <v>0</v>
      </c>
      <c r="M60" s="50">
        <v>87</v>
      </c>
      <c r="N60" s="50">
        <v>0</v>
      </c>
      <c r="O60" s="17">
        <f t="shared" si="0"/>
        <v>101</v>
      </c>
      <c r="P60" s="17">
        <f t="shared" si="1"/>
        <v>188</v>
      </c>
      <c r="R60" s="19"/>
      <c r="S60" s="19"/>
      <c r="T60"/>
    </row>
    <row r="61" spans="2:20" ht="23.1" customHeight="1" x14ac:dyDescent="0.25">
      <c r="B61" s="45" t="s">
        <v>102</v>
      </c>
      <c r="C61" s="50">
        <v>32</v>
      </c>
      <c r="D61" s="50">
        <v>14</v>
      </c>
      <c r="E61" s="50">
        <v>8</v>
      </c>
      <c r="F61" s="50">
        <v>7</v>
      </c>
      <c r="G61" s="50">
        <v>0</v>
      </c>
      <c r="H61" s="50">
        <v>0</v>
      </c>
      <c r="I61" s="50">
        <v>3</v>
      </c>
      <c r="J61" s="50">
        <v>0</v>
      </c>
      <c r="K61" s="50">
        <v>0</v>
      </c>
      <c r="L61" s="50">
        <v>0</v>
      </c>
      <c r="M61" s="50">
        <v>76</v>
      </c>
      <c r="N61" s="50">
        <v>0</v>
      </c>
      <c r="O61" s="17">
        <f t="shared" si="0"/>
        <v>64</v>
      </c>
      <c r="P61" s="17">
        <f t="shared" si="1"/>
        <v>140</v>
      </c>
      <c r="R61" s="19"/>
      <c r="S61" s="19"/>
      <c r="T61"/>
    </row>
    <row r="62" spans="2:20" ht="23.1" customHeight="1" x14ac:dyDescent="0.25">
      <c r="B62" s="45" t="s">
        <v>107</v>
      </c>
      <c r="C62" s="50">
        <v>30</v>
      </c>
      <c r="D62" s="50">
        <v>24</v>
      </c>
      <c r="E62" s="50">
        <v>8</v>
      </c>
      <c r="F62" s="50">
        <v>17</v>
      </c>
      <c r="G62" s="50">
        <v>0</v>
      </c>
      <c r="H62" s="50">
        <v>0</v>
      </c>
      <c r="I62" s="50">
        <v>4</v>
      </c>
      <c r="J62" s="50">
        <v>0</v>
      </c>
      <c r="K62" s="50">
        <v>0</v>
      </c>
      <c r="L62" s="50">
        <v>0</v>
      </c>
      <c r="M62" s="50">
        <v>76</v>
      </c>
      <c r="N62" s="50">
        <v>0</v>
      </c>
      <c r="O62" s="17">
        <f t="shared" si="0"/>
        <v>83</v>
      </c>
      <c r="P62" s="17">
        <f t="shared" si="1"/>
        <v>159</v>
      </c>
      <c r="R62" s="19"/>
      <c r="S62" s="19"/>
      <c r="T62"/>
    </row>
    <row r="63" spans="2:20" ht="23.1" customHeight="1" x14ac:dyDescent="0.25">
      <c r="B63" s="45" t="s">
        <v>108</v>
      </c>
      <c r="C63" s="50">
        <v>44</v>
      </c>
      <c r="D63" s="50">
        <v>8</v>
      </c>
      <c r="E63" s="50">
        <v>9</v>
      </c>
      <c r="F63" s="50">
        <v>7</v>
      </c>
      <c r="G63" s="50">
        <v>2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61</v>
      </c>
      <c r="N63" s="50">
        <v>0</v>
      </c>
      <c r="O63" s="17">
        <f t="shared" si="0"/>
        <v>71</v>
      </c>
      <c r="P63" s="17">
        <f t="shared" si="1"/>
        <v>132</v>
      </c>
      <c r="R63" s="19"/>
      <c r="S63" s="19"/>
      <c r="T63"/>
    </row>
    <row r="64" spans="2:20" ht="23.1" customHeight="1" x14ac:dyDescent="0.25">
      <c r="B64" s="45" t="s">
        <v>109</v>
      </c>
      <c r="C64" s="50">
        <v>39</v>
      </c>
      <c r="D64" s="50">
        <v>13</v>
      </c>
      <c r="E64" s="50">
        <v>8</v>
      </c>
      <c r="F64" s="50">
        <v>7</v>
      </c>
      <c r="G64" s="50">
        <v>0</v>
      </c>
      <c r="H64" s="50">
        <v>0</v>
      </c>
      <c r="I64" s="50">
        <v>0</v>
      </c>
      <c r="J64" s="50">
        <v>1</v>
      </c>
      <c r="K64" s="50">
        <v>0</v>
      </c>
      <c r="L64" s="50">
        <v>0</v>
      </c>
      <c r="M64" s="50">
        <v>55</v>
      </c>
      <c r="N64" s="50">
        <v>0</v>
      </c>
      <c r="O64" s="17">
        <f t="shared" si="0"/>
        <v>68</v>
      </c>
      <c r="P64" s="17">
        <f t="shared" si="1"/>
        <v>123</v>
      </c>
      <c r="R64" s="19"/>
      <c r="S64" s="19"/>
      <c r="T64"/>
    </row>
    <row r="65" spans="2:20" ht="23.1" customHeight="1" x14ac:dyDescent="0.25">
      <c r="B65" s="45" t="s">
        <v>158</v>
      </c>
      <c r="C65" s="50">
        <v>63</v>
      </c>
      <c r="D65" s="50">
        <v>6</v>
      </c>
      <c r="E65" s="50">
        <v>6</v>
      </c>
      <c r="F65" s="50">
        <v>13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40</v>
      </c>
      <c r="N65" s="50">
        <v>0</v>
      </c>
      <c r="O65" s="17">
        <f t="shared" si="0"/>
        <v>88</v>
      </c>
      <c r="P65" s="17">
        <f t="shared" si="1"/>
        <v>128</v>
      </c>
      <c r="R65" s="19"/>
      <c r="S65" s="19"/>
      <c r="T65"/>
    </row>
    <row r="66" spans="2:20" ht="23.1" customHeight="1" x14ac:dyDescent="0.25">
      <c r="B66" s="45" t="s">
        <v>103</v>
      </c>
      <c r="C66" s="50">
        <v>45</v>
      </c>
      <c r="D66" s="50">
        <v>15</v>
      </c>
      <c r="E66" s="50">
        <v>4</v>
      </c>
      <c r="F66" s="50">
        <v>13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41</v>
      </c>
      <c r="N66" s="50">
        <v>0</v>
      </c>
      <c r="O66" s="17">
        <f t="shared" si="0"/>
        <v>77</v>
      </c>
      <c r="P66" s="17">
        <f t="shared" si="1"/>
        <v>118</v>
      </c>
      <c r="R66" s="19"/>
      <c r="S66" s="19"/>
      <c r="T66"/>
    </row>
    <row r="67" spans="2:20" ht="23.1" customHeight="1" x14ac:dyDescent="0.25">
      <c r="B67" s="45" t="s">
        <v>104</v>
      </c>
      <c r="C67" s="50">
        <v>53</v>
      </c>
      <c r="D67" s="50">
        <v>15</v>
      </c>
      <c r="E67" s="50">
        <v>4</v>
      </c>
      <c r="F67" s="50">
        <v>14</v>
      </c>
      <c r="G67" s="50">
        <v>1</v>
      </c>
      <c r="H67" s="50">
        <v>0</v>
      </c>
      <c r="I67" s="50">
        <v>2</v>
      </c>
      <c r="J67" s="50">
        <v>1</v>
      </c>
      <c r="K67" s="50">
        <v>0</v>
      </c>
      <c r="L67" s="50">
        <v>0</v>
      </c>
      <c r="M67" s="50">
        <v>50</v>
      </c>
      <c r="N67" s="50">
        <v>0</v>
      </c>
      <c r="O67" s="17">
        <f t="shared" si="0"/>
        <v>90</v>
      </c>
      <c r="P67" s="17">
        <f t="shared" si="1"/>
        <v>140</v>
      </c>
      <c r="R67" s="19"/>
      <c r="S67" s="19"/>
      <c r="T67"/>
    </row>
    <row r="68" spans="2:20" ht="23.1" customHeight="1" x14ac:dyDescent="0.25">
      <c r="B68" s="45" t="s">
        <v>105</v>
      </c>
      <c r="C68" s="50">
        <v>46</v>
      </c>
      <c r="D68" s="50">
        <v>8</v>
      </c>
      <c r="E68" s="50">
        <v>9</v>
      </c>
      <c r="F68" s="50">
        <v>9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52</v>
      </c>
      <c r="N68" s="50">
        <v>0</v>
      </c>
      <c r="O68" s="17">
        <f t="shared" si="0"/>
        <v>73</v>
      </c>
      <c r="P68" s="17">
        <f t="shared" si="1"/>
        <v>125</v>
      </c>
      <c r="R68" s="19"/>
      <c r="S68" s="19"/>
      <c r="T68"/>
    </row>
    <row r="69" spans="2:20" ht="23.1" customHeight="1" x14ac:dyDescent="0.25">
      <c r="B69" s="45" t="s">
        <v>106</v>
      </c>
      <c r="C69" s="50">
        <v>49</v>
      </c>
      <c r="D69" s="50">
        <v>15</v>
      </c>
      <c r="E69" s="50">
        <v>8</v>
      </c>
      <c r="F69" s="50">
        <v>10</v>
      </c>
      <c r="G69" s="50">
        <v>1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55</v>
      </c>
      <c r="N69" s="50">
        <v>0</v>
      </c>
      <c r="O69" s="17">
        <f t="shared" si="0"/>
        <v>84</v>
      </c>
      <c r="P69" s="17">
        <f t="shared" si="1"/>
        <v>139</v>
      </c>
      <c r="R69" s="19"/>
      <c r="S69" s="19"/>
      <c r="T69"/>
    </row>
    <row r="70" spans="2:20" ht="23.1" customHeight="1" x14ac:dyDescent="0.25">
      <c r="B70" s="45" t="s">
        <v>110</v>
      </c>
      <c r="C70" s="50">
        <v>38</v>
      </c>
      <c r="D70" s="50">
        <v>12</v>
      </c>
      <c r="E70" s="50">
        <v>6</v>
      </c>
      <c r="F70" s="50">
        <v>13</v>
      </c>
      <c r="G70" s="50">
        <v>1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48</v>
      </c>
      <c r="N70" s="50">
        <v>0</v>
      </c>
      <c r="O70" s="17">
        <f t="shared" si="0"/>
        <v>71</v>
      </c>
      <c r="P70" s="17">
        <f t="shared" si="1"/>
        <v>119</v>
      </c>
      <c r="R70" s="19"/>
      <c r="S70" s="19"/>
      <c r="T70"/>
    </row>
    <row r="71" spans="2:20" ht="23.1" customHeight="1" x14ac:dyDescent="0.25">
      <c r="B71" s="45" t="s">
        <v>111</v>
      </c>
      <c r="C71" s="50">
        <v>65</v>
      </c>
      <c r="D71" s="50">
        <v>13</v>
      </c>
      <c r="E71" s="50">
        <v>6</v>
      </c>
      <c r="F71" s="50">
        <v>9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45</v>
      </c>
      <c r="N71" s="50">
        <v>0</v>
      </c>
      <c r="O71" s="17">
        <f t="shared" si="0"/>
        <v>93</v>
      </c>
      <c r="P71" s="17">
        <f t="shared" si="1"/>
        <v>138</v>
      </c>
      <c r="R71" s="19"/>
      <c r="S71" s="19"/>
      <c r="T71"/>
    </row>
    <row r="72" spans="2:20" ht="23.1" customHeight="1" x14ac:dyDescent="0.25">
      <c r="B72" s="45" t="s">
        <v>112</v>
      </c>
      <c r="C72" s="50">
        <v>51</v>
      </c>
      <c r="D72" s="50">
        <v>6</v>
      </c>
      <c r="E72" s="50">
        <v>3</v>
      </c>
      <c r="F72" s="50">
        <v>8</v>
      </c>
      <c r="G72" s="50">
        <v>2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35</v>
      </c>
      <c r="N72" s="50">
        <v>0</v>
      </c>
      <c r="O72" s="17">
        <f t="shared" si="0"/>
        <v>71</v>
      </c>
      <c r="P72" s="17">
        <f t="shared" si="1"/>
        <v>106</v>
      </c>
      <c r="R72" s="19"/>
      <c r="S72" s="19"/>
      <c r="T72"/>
    </row>
    <row r="73" spans="2:20" ht="23.1" customHeight="1" x14ac:dyDescent="0.25">
      <c r="B73" s="45" t="s">
        <v>113</v>
      </c>
      <c r="C73" s="50">
        <v>39</v>
      </c>
      <c r="D73" s="50">
        <v>16</v>
      </c>
      <c r="E73" s="50">
        <v>5</v>
      </c>
      <c r="F73" s="50">
        <v>11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40</v>
      </c>
      <c r="N73" s="50">
        <v>0</v>
      </c>
      <c r="O73" s="17">
        <f t="shared" si="0"/>
        <v>71</v>
      </c>
      <c r="P73" s="17">
        <f t="shared" si="1"/>
        <v>111</v>
      </c>
      <c r="R73" s="19"/>
      <c r="S73" s="19"/>
      <c r="T73"/>
    </row>
    <row r="74" spans="2:20" ht="23.1" customHeight="1" x14ac:dyDescent="0.25">
      <c r="B74" s="45" t="s">
        <v>114</v>
      </c>
      <c r="C74" s="50">
        <v>31</v>
      </c>
      <c r="D74" s="50">
        <v>7</v>
      </c>
      <c r="E74" s="50">
        <v>6</v>
      </c>
      <c r="F74" s="50">
        <v>2</v>
      </c>
      <c r="G74" s="50">
        <v>1</v>
      </c>
      <c r="H74" s="50">
        <v>0</v>
      </c>
      <c r="I74" s="50">
        <v>0</v>
      </c>
      <c r="J74" s="50">
        <v>1</v>
      </c>
      <c r="K74" s="50">
        <v>0</v>
      </c>
      <c r="L74" s="50">
        <v>0</v>
      </c>
      <c r="M74" s="50">
        <v>20</v>
      </c>
      <c r="N74" s="50">
        <v>0</v>
      </c>
      <c r="O74" s="17">
        <f t="shared" ref="O74:O105" si="35">SUM(C74:L74,N74)</f>
        <v>48</v>
      </c>
      <c r="P74" s="17">
        <f t="shared" ref="P74:P105" si="36">SUM(C74:N74)</f>
        <v>68</v>
      </c>
      <c r="R74" s="19"/>
      <c r="S74" s="19"/>
      <c r="T74"/>
    </row>
    <row r="75" spans="2:20" ht="23.1" customHeight="1" x14ac:dyDescent="0.25">
      <c r="B75" s="45" t="s">
        <v>115</v>
      </c>
      <c r="C75" s="50">
        <v>45</v>
      </c>
      <c r="D75" s="50">
        <v>24</v>
      </c>
      <c r="E75" s="50">
        <v>9</v>
      </c>
      <c r="F75" s="50">
        <v>9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22</v>
      </c>
      <c r="N75" s="50">
        <v>0</v>
      </c>
      <c r="O75" s="17">
        <f t="shared" si="35"/>
        <v>88</v>
      </c>
      <c r="P75" s="17">
        <f t="shared" si="36"/>
        <v>110</v>
      </c>
      <c r="R75" s="19"/>
      <c r="S75" s="19"/>
      <c r="T75"/>
    </row>
    <row r="76" spans="2:20" ht="23.1" customHeight="1" x14ac:dyDescent="0.25">
      <c r="B76" s="45" t="s">
        <v>116</v>
      </c>
      <c r="C76" s="50">
        <v>48</v>
      </c>
      <c r="D76" s="50">
        <v>36</v>
      </c>
      <c r="E76" s="50">
        <v>7</v>
      </c>
      <c r="F76" s="50">
        <v>7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14</v>
      </c>
      <c r="N76" s="50">
        <v>0</v>
      </c>
      <c r="O76" s="17">
        <f t="shared" si="35"/>
        <v>98</v>
      </c>
      <c r="P76" s="17">
        <f t="shared" si="36"/>
        <v>112</v>
      </c>
      <c r="R76" s="19"/>
      <c r="S76" s="19"/>
      <c r="T76"/>
    </row>
    <row r="77" spans="2:20" ht="23.1" customHeight="1" x14ac:dyDescent="0.25">
      <c r="B77" s="45" t="s">
        <v>117</v>
      </c>
      <c r="C77" s="50">
        <v>37</v>
      </c>
      <c r="D77" s="50">
        <v>33</v>
      </c>
      <c r="E77" s="50">
        <v>8</v>
      </c>
      <c r="F77" s="50">
        <v>5</v>
      </c>
      <c r="G77" s="50">
        <v>6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12</v>
      </c>
      <c r="N77" s="50">
        <v>0</v>
      </c>
      <c r="O77" s="17">
        <f t="shared" si="35"/>
        <v>89</v>
      </c>
      <c r="P77" s="17">
        <f t="shared" si="36"/>
        <v>101</v>
      </c>
      <c r="R77" s="19"/>
      <c r="S77" s="19"/>
      <c r="T77"/>
    </row>
    <row r="78" spans="2:20" ht="23.1" customHeight="1" x14ac:dyDescent="0.25">
      <c r="B78" s="46" t="s">
        <v>118</v>
      </c>
      <c r="C78" s="50">
        <v>21</v>
      </c>
      <c r="D78" s="50">
        <v>20</v>
      </c>
      <c r="E78" s="50">
        <v>8</v>
      </c>
      <c r="F78" s="50">
        <v>4</v>
      </c>
      <c r="G78" s="50">
        <v>1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23</v>
      </c>
      <c r="N78" s="50">
        <v>0</v>
      </c>
      <c r="O78" s="17">
        <f t="shared" si="35"/>
        <v>55</v>
      </c>
      <c r="P78" s="17">
        <f t="shared" si="36"/>
        <v>78</v>
      </c>
      <c r="R78" s="19"/>
      <c r="S78" s="19"/>
      <c r="T78"/>
    </row>
    <row r="79" spans="2:20" ht="23.1" customHeight="1" x14ac:dyDescent="0.25">
      <c r="B79" s="45" t="s">
        <v>119</v>
      </c>
      <c r="C79" s="50">
        <v>37</v>
      </c>
      <c r="D79" s="50">
        <v>21</v>
      </c>
      <c r="E79" s="50">
        <v>5</v>
      </c>
      <c r="F79" s="50">
        <v>1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18</v>
      </c>
      <c r="N79" s="50">
        <v>0</v>
      </c>
      <c r="O79" s="17">
        <f t="shared" si="35"/>
        <v>64</v>
      </c>
      <c r="P79" s="17">
        <f t="shared" si="36"/>
        <v>82</v>
      </c>
      <c r="R79" s="19"/>
      <c r="S79" s="19"/>
      <c r="T79"/>
    </row>
    <row r="80" spans="2:20" ht="23.1" customHeight="1" x14ac:dyDescent="0.25">
      <c r="B80" s="47" t="s">
        <v>120</v>
      </c>
      <c r="C80" s="50">
        <v>34</v>
      </c>
      <c r="D80" s="50">
        <v>16</v>
      </c>
      <c r="E80" s="50">
        <v>5</v>
      </c>
      <c r="F80" s="50">
        <v>2</v>
      </c>
      <c r="G80" s="50">
        <v>2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22</v>
      </c>
      <c r="N80" s="50">
        <v>0</v>
      </c>
      <c r="O80" s="17">
        <f t="shared" si="35"/>
        <v>59</v>
      </c>
      <c r="P80" s="17">
        <f t="shared" si="36"/>
        <v>81</v>
      </c>
      <c r="R80" s="19"/>
      <c r="S80" s="19"/>
      <c r="T80"/>
    </row>
    <row r="81" spans="2:20" ht="23.1" customHeight="1" x14ac:dyDescent="0.25">
      <c r="B81" s="45" t="s">
        <v>121</v>
      </c>
      <c r="C81" s="50">
        <v>25</v>
      </c>
      <c r="D81" s="50">
        <v>10</v>
      </c>
      <c r="E81" s="50">
        <v>6</v>
      </c>
      <c r="F81" s="50">
        <v>3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14</v>
      </c>
      <c r="N81" s="50">
        <v>0</v>
      </c>
      <c r="O81" s="17">
        <f t="shared" si="35"/>
        <v>45</v>
      </c>
      <c r="P81" s="17">
        <f t="shared" si="36"/>
        <v>59</v>
      </c>
      <c r="R81" s="19"/>
      <c r="S81" s="19"/>
      <c r="T81"/>
    </row>
    <row r="82" spans="2:20" ht="23.1" customHeight="1" x14ac:dyDescent="0.25">
      <c r="B82" s="46" t="s">
        <v>122</v>
      </c>
      <c r="C82" s="50">
        <v>24</v>
      </c>
      <c r="D82" s="50">
        <v>9</v>
      </c>
      <c r="E82" s="50">
        <v>5</v>
      </c>
      <c r="F82" s="50">
        <v>5</v>
      </c>
      <c r="G82" s="50">
        <v>2</v>
      </c>
      <c r="H82" s="50">
        <v>0</v>
      </c>
      <c r="I82" s="50">
        <v>2</v>
      </c>
      <c r="J82" s="50">
        <v>0</v>
      </c>
      <c r="K82" s="50">
        <v>0</v>
      </c>
      <c r="L82" s="50">
        <v>0</v>
      </c>
      <c r="M82" s="50">
        <v>13</v>
      </c>
      <c r="N82" s="50">
        <v>0</v>
      </c>
      <c r="O82" s="17">
        <f t="shared" si="35"/>
        <v>47</v>
      </c>
      <c r="P82" s="17">
        <f t="shared" si="36"/>
        <v>60</v>
      </c>
      <c r="R82" s="19"/>
      <c r="S82" s="19"/>
      <c r="T82"/>
    </row>
    <row r="83" spans="2:20" ht="23.1" customHeight="1" x14ac:dyDescent="0.25">
      <c r="B83" s="45" t="s">
        <v>123</v>
      </c>
      <c r="C83" s="50">
        <v>22</v>
      </c>
      <c r="D83" s="50">
        <v>8</v>
      </c>
      <c r="E83" s="50">
        <v>1</v>
      </c>
      <c r="F83" s="50">
        <v>2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7</v>
      </c>
      <c r="N83" s="50">
        <v>0</v>
      </c>
      <c r="O83" s="17">
        <f t="shared" si="35"/>
        <v>34</v>
      </c>
      <c r="P83" s="17">
        <f t="shared" si="36"/>
        <v>41</v>
      </c>
      <c r="R83" s="19"/>
      <c r="S83" s="19"/>
      <c r="T83"/>
    </row>
    <row r="84" spans="2:20" ht="23.1" customHeight="1" x14ac:dyDescent="0.25">
      <c r="B84" s="47" t="s">
        <v>124</v>
      </c>
      <c r="C84" s="50">
        <v>25</v>
      </c>
      <c r="D84" s="50">
        <v>6</v>
      </c>
      <c r="E84" s="50">
        <v>1</v>
      </c>
      <c r="F84" s="50">
        <v>1</v>
      </c>
      <c r="G84" s="50">
        <v>1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9</v>
      </c>
      <c r="N84" s="50">
        <v>0</v>
      </c>
      <c r="O84" s="17">
        <f t="shared" si="35"/>
        <v>34</v>
      </c>
      <c r="P84" s="17">
        <f t="shared" si="36"/>
        <v>43</v>
      </c>
      <c r="R84" s="19"/>
      <c r="S84" s="19"/>
      <c r="T84"/>
    </row>
    <row r="85" spans="2:20" ht="23.1" customHeight="1" x14ac:dyDescent="0.25">
      <c r="B85" s="45" t="s">
        <v>125</v>
      </c>
      <c r="C85" s="50">
        <v>16</v>
      </c>
      <c r="D85" s="50">
        <v>9</v>
      </c>
      <c r="E85" s="50">
        <v>2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10</v>
      </c>
      <c r="N85" s="50">
        <v>0</v>
      </c>
      <c r="O85" s="17">
        <f t="shared" si="35"/>
        <v>27</v>
      </c>
      <c r="P85" s="17">
        <f t="shared" si="36"/>
        <v>37</v>
      </c>
      <c r="R85" s="19"/>
      <c r="S85" s="19"/>
      <c r="T85"/>
    </row>
    <row r="86" spans="2:20" ht="23.1" customHeight="1" x14ac:dyDescent="0.25">
      <c r="B86" s="46" t="s">
        <v>126</v>
      </c>
      <c r="C86" s="50">
        <v>27</v>
      </c>
      <c r="D86" s="50">
        <v>11</v>
      </c>
      <c r="E86" s="50">
        <v>2</v>
      </c>
      <c r="F86" s="50">
        <v>1</v>
      </c>
      <c r="G86" s="50">
        <v>0</v>
      </c>
      <c r="H86" s="50">
        <v>0</v>
      </c>
      <c r="I86" s="50">
        <v>0</v>
      </c>
      <c r="J86" s="50">
        <v>1</v>
      </c>
      <c r="K86" s="50">
        <v>0</v>
      </c>
      <c r="L86" s="50">
        <v>0</v>
      </c>
      <c r="M86" s="50">
        <v>6</v>
      </c>
      <c r="N86" s="50">
        <v>0</v>
      </c>
      <c r="O86" s="17">
        <f t="shared" si="35"/>
        <v>42</v>
      </c>
      <c r="P86" s="17">
        <f t="shared" si="36"/>
        <v>48</v>
      </c>
      <c r="R86" s="19"/>
      <c r="S86" s="19"/>
      <c r="T86"/>
    </row>
    <row r="87" spans="2:20" ht="23.1" customHeight="1" x14ac:dyDescent="0.25">
      <c r="B87" s="45" t="s">
        <v>127</v>
      </c>
      <c r="C87" s="50">
        <v>14</v>
      </c>
      <c r="D87" s="50">
        <v>9</v>
      </c>
      <c r="E87" s="50">
        <v>0</v>
      </c>
      <c r="F87" s="50">
        <v>0</v>
      </c>
      <c r="G87" s="50">
        <v>0</v>
      </c>
      <c r="H87" s="50">
        <v>0</v>
      </c>
      <c r="I87" s="50">
        <v>2</v>
      </c>
      <c r="J87" s="50">
        <v>0</v>
      </c>
      <c r="K87" s="50">
        <v>0</v>
      </c>
      <c r="L87" s="50">
        <v>0</v>
      </c>
      <c r="M87" s="50">
        <v>14</v>
      </c>
      <c r="N87" s="50">
        <v>0</v>
      </c>
      <c r="O87" s="17">
        <f t="shared" si="35"/>
        <v>25</v>
      </c>
      <c r="P87" s="17">
        <f t="shared" si="36"/>
        <v>39</v>
      </c>
      <c r="R87" s="19"/>
      <c r="S87" s="19"/>
      <c r="T87"/>
    </row>
    <row r="88" spans="2:20" ht="23.1" customHeight="1" x14ac:dyDescent="0.25">
      <c r="B88" s="47" t="s">
        <v>128</v>
      </c>
      <c r="C88" s="50">
        <v>6</v>
      </c>
      <c r="D88" s="50">
        <v>8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7</v>
      </c>
      <c r="N88" s="50">
        <v>0</v>
      </c>
      <c r="O88" s="17">
        <f t="shared" si="35"/>
        <v>15</v>
      </c>
      <c r="P88" s="17">
        <f t="shared" si="36"/>
        <v>22</v>
      </c>
      <c r="R88" s="19"/>
      <c r="S88" s="19"/>
      <c r="T88"/>
    </row>
    <row r="89" spans="2:20" ht="23.1" customHeight="1" x14ac:dyDescent="0.25">
      <c r="B89" s="45" t="s">
        <v>129</v>
      </c>
      <c r="C89" s="50">
        <v>11</v>
      </c>
      <c r="D89" s="50">
        <v>4</v>
      </c>
      <c r="E89" s="50">
        <v>2</v>
      </c>
      <c r="F89" s="50">
        <v>0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6</v>
      </c>
      <c r="N89" s="50">
        <v>0</v>
      </c>
      <c r="O89" s="17">
        <f t="shared" si="35"/>
        <v>18</v>
      </c>
      <c r="P89" s="17">
        <f t="shared" si="36"/>
        <v>24</v>
      </c>
      <c r="R89" s="19"/>
      <c r="S89" s="19"/>
      <c r="T89"/>
    </row>
    <row r="90" spans="2:20" ht="23.1" customHeight="1" x14ac:dyDescent="0.25">
      <c r="B90" s="46" t="s">
        <v>130</v>
      </c>
      <c r="C90" s="50">
        <v>4</v>
      </c>
      <c r="D90" s="50">
        <v>2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8</v>
      </c>
      <c r="N90" s="50">
        <v>0</v>
      </c>
      <c r="O90" s="17">
        <f t="shared" si="35"/>
        <v>7</v>
      </c>
      <c r="P90" s="17">
        <f t="shared" si="36"/>
        <v>15</v>
      </c>
      <c r="R90" s="19"/>
      <c r="S90" s="19"/>
      <c r="T90"/>
    </row>
    <row r="91" spans="2:20" ht="23.1" customHeight="1" x14ac:dyDescent="0.25">
      <c r="B91" s="45" t="s">
        <v>131</v>
      </c>
      <c r="C91" s="50">
        <v>8</v>
      </c>
      <c r="D91" s="50">
        <v>4</v>
      </c>
      <c r="E91" s="50">
        <v>2</v>
      </c>
      <c r="F91" s="50">
        <v>1</v>
      </c>
      <c r="G91" s="50">
        <v>1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11</v>
      </c>
      <c r="N91" s="50">
        <v>0</v>
      </c>
      <c r="O91" s="17">
        <f t="shared" si="35"/>
        <v>17</v>
      </c>
      <c r="P91" s="17">
        <f t="shared" si="36"/>
        <v>28</v>
      </c>
      <c r="R91" s="19"/>
      <c r="S91" s="19"/>
      <c r="T91"/>
    </row>
    <row r="92" spans="2:20" ht="23.1" customHeight="1" x14ac:dyDescent="0.25">
      <c r="B92" s="47" t="s">
        <v>132</v>
      </c>
      <c r="C92" s="50">
        <v>14</v>
      </c>
      <c r="D92" s="50">
        <v>2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6</v>
      </c>
      <c r="N92" s="50">
        <v>0</v>
      </c>
      <c r="O92" s="17">
        <f t="shared" si="35"/>
        <v>16</v>
      </c>
      <c r="P92" s="17">
        <f t="shared" si="36"/>
        <v>22</v>
      </c>
      <c r="R92" s="19"/>
      <c r="S92" s="19"/>
      <c r="T92"/>
    </row>
    <row r="93" spans="2:20" ht="23.1" customHeight="1" x14ac:dyDescent="0.25">
      <c r="B93" s="45" t="s">
        <v>133</v>
      </c>
      <c r="C93" s="50">
        <v>9</v>
      </c>
      <c r="D93" s="50">
        <v>2</v>
      </c>
      <c r="E93" s="50">
        <v>2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7</v>
      </c>
      <c r="N93" s="50">
        <v>0</v>
      </c>
      <c r="O93" s="17">
        <f t="shared" si="35"/>
        <v>13</v>
      </c>
      <c r="P93" s="17">
        <f t="shared" si="36"/>
        <v>20</v>
      </c>
      <c r="R93" s="19"/>
      <c r="S93" s="19"/>
      <c r="T93"/>
    </row>
    <row r="94" spans="2:20" ht="23.1" customHeight="1" x14ac:dyDescent="0.25">
      <c r="B94" s="46" t="s">
        <v>134</v>
      </c>
      <c r="C94" s="50">
        <v>7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7</v>
      </c>
      <c r="N94" s="50">
        <v>0</v>
      </c>
      <c r="O94" s="17">
        <f t="shared" si="35"/>
        <v>8</v>
      </c>
      <c r="P94" s="17">
        <f t="shared" si="36"/>
        <v>15</v>
      </c>
      <c r="R94" s="19"/>
      <c r="S94" s="19"/>
      <c r="T94"/>
    </row>
    <row r="95" spans="2:20" ht="23.1" customHeight="1" x14ac:dyDescent="0.25">
      <c r="B95" s="45" t="s">
        <v>135</v>
      </c>
      <c r="C95" s="50">
        <v>8</v>
      </c>
      <c r="D95" s="50">
        <v>2</v>
      </c>
      <c r="E95" s="50">
        <v>1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4</v>
      </c>
      <c r="N95" s="50">
        <v>0</v>
      </c>
      <c r="O95" s="17">
        <f t="shared" si="35"/>
        <v>12</v>
      </c>
      <c r="P95" s="17">
        <f t="shared" si="36"/>
        <v>16</v>
      </c>
      <c r="R95" s="19"/>
      <c r="S95" s="19"/>
      <c r="T95"/>
    </row>
    <row r="96" spans="2:20" ht="23.1" customHeight="1" x14ac:dyDescent="0.25">
      <c r="B96" s="47" t="s">
        <v>136</v>
      </c>
      <c r="C96" s="50">
        <v>9</v>
      </c>
      <c r="D96" s="50">
        <v>3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7</v>
      </c>
      <c r="N96" s="50">
        <v>0</v>
      </c>
      <c r="O96" s="17">
        <f t="shared" si="35"/>
        <v>12</v>
      </c>
      <c r="P96" s="17">
        <f t="shared" si="36"/>
        <v>19</v>
      </c>
      <c r="R96" s="19"/>
      <c r="S96" s="19"/>
      <c r="T96"/>
    </row>
    <row r="97" spans="2:20" ht="23.1" customHeight="1" x14ac:dyDescent="0.25">
      <c r="B97" s="45" t="s">
        <v>137</v>
      </c>
      <c r="C97" s="50">
        <v>11</v>
      </c>
      <c r="D97" s="50">
        <v>1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5</v>
      </c>
      <c r="N97" s="50">
        <v>0</v>
      </c>
      <c r="O97" s="17">
        <f t="shared" si="35"/>
        <v>12</v>
      </c>
      <c r="P97" s="17">
        <f t="shared" si="36"/>
        <v>17</v>
      </c>
      <c r="R97" s="19"/>
      <c r="S97" s="19"/>
      <c r="T97"/>
    </row>
    <row r="98" spans="2:20" ht="23.1" customHeight="1" x14ac:dyDescent="0.25">
      <c r="B98" s="46" t="s">
        <v>138</v>
      </c>
      <c r="C98" s="50">
        <v>6</v>
      </c>
      <c r="D98" s="50">
        <v>3</v>
      </c>
      <c r="E98" s="50">
        <v>0</v>
      </c>
      <c r="F98" s="50">
        <v>2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7</v>
      </c>
      <c r="N98" s="50">
        <v>0</v>
      </c>
      <c r="O98" s="17">
        <f t="shared" si="35"/>
        <v>12</v>
      </c>
      <c r="P98" s="17">
        <f t="shared" si="36"/>
        <v>19</v>
      </c>
      <c r="R98" s="19"/>
      <c r="S98" s="19"/>
      <c r="T98"/>
    </row>
    <row r="99" spans="2:20" ht="23.1" customHeight="1" x14ac:dyDescent="0.25">
      <c r="B99" s="45" t="s">
        <v>139</v>
      </c>
      <c r="C99" s="50">
        <v>4</v>
      </c>
      <c r="D99" s="50">
        <v>4</v>
      </c>
      <c r="E99" s="50">
        <v>3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7</v>
      </c>
      <c r="N99" s="50">
        <v>0</v>
      </c>
      <c r="O99" s="17">
        <f t="shared" si="35"/>
        <v>12</v>
      </c>
      <c r="P99" s="17">
        <f t="shared" si="36"/>
        <v>19</v>
      </c>
      <c r="R99" s="19"/>
      <c r="S99" s="19"/>
      <c r="T99"/>
    </row>
    <row r="100" spans="2:20" ht="23.1" customHeight="1" x14ac:dyDescent="0.25">
      <c r="B100" s="47" t="s">
        <v>140</v>
      </c>
      <c r="C100" s="50">
        <v>3</v>
      </c>
      <c r="D100" s="50">
        <v>4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5</v>
      </c>
      <c r="N100" s="50">
        <v>0</v>
      </c>
      <c r="O100" s="17">
        <f t="shared" si="35"/>
        <v>8</v>
      </c>
      <c r="P100" s="17">
        <f t="shared" si="36"/>
        <v>13</v>
      </c>
      <c r="R100" s="19"/>
      <c r="S100" s="19"/>
      <c r="T100"/>
    </row>
    <row r="101" spans="2:20" ht="23.1" customHeight="1" x14ac:dyDescent="0.25">
      <c r="B101" s="45" t="s">
        <v>141</v>
      </c>
      <c r="C101" s="50">
        <v>8</v>
      </c>
      <c r="D101" s="50">
        <v>1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10</v>
      </c>
      <c r="N101" s="50">
        <v>0</v>
      </c>
      <c r="O101" s="17">
        <f t="shared" si="35"/>
        <v>10</v>
      </c>
      <c r="P101" s="17">
        <f t="shared" si="36"/>
        <v>20</v>
      </c>
      <c r="R101" s="19"/>
      <c r="S101" s="19"/>
      <c r="T101"/>
    </row>
    <row r="102" spans="2:20" ht="23.1" customHeight="1" x14ac:dyDescent="0.25">
      <c r="B102" s="46" t="s">
        <v>142</v>
      </c>
      <c r="C102" s="50">
        <v>3</v>
      </c>
      <c r="D102" s="50">
        <v>1</v>
      </c>
      <c r="E102" s="50">
        <v>2</v>
      </c>
      <c r="F102" s="50">
        <v>3</v>
      </c>
      <c r="G102" s="50">
        <v>0</v>
      </c>
      <c r="H102" s="50">
        <v>0</v>
      </c>
      <c r="I102" s="50">
        <v>3</v>
      </c>
      <c r="J102" s="50">
        <v>0</v>
      </c>
      <c r="K102" s="50">
        <v>0</v>
      </c>
      <c r="L102" s="50">
        <v>0</v>
      </c>
      <c r="M102" s="50">
        <v>10</v>
      </c>
      <c r="N102" s="50">
        <v>0</v>
      </c>
      <c r="O102" s="17">
        <f t="shared" si="35"/>
        <v>12</v>
      </c>
      <c r="P102" s="17">
        <f t="shared" si="36"/>
        <v>22</v>
      </c>
      <c r="R102" s="19"/>
      <c r="S102" s="19"/>
      <c r="T102"/>
    </row>
    <row r="103" spans="2:20" ht="23.1" customHeight="1" x14ac:dyDescent="0.25">
      <c r="B103" s="45" t="s">
        <v>143</v>
      </c>
      <c r="C103" s="50">
        <v>11</v>
      </c>
      <c r="D103" s="50">
        <v>1</v>
      </c>
      <c r="E103" s="50">
        <v>2</v>
      </c>
      <c r="F103" s="50">
        <v>3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12</v>
      </c>
      <c r="N103" s="50">
        <v>0</v>
      </c>
      <c r="O103" s="17">
        <f t="shared" si="35"/>
        <v>17</v>
      </c>
      <c r="P103" s="17">
        <f t="shared" si="36"/>
        <v>29</v>
      </c>
      <c r="R103" s="19"/>
      <c r="S103" s="19"/>
      <c r="T103"/>
    </row>
    <row r="104" spans="2:20" ht="23.1" customHeight="1" x14ac:dyDescent="0.25">
      <c r="B104" s="47" t="s">
        <v>144</v>
      </c>
      <c r="C104" s="50">
        <v>9</v>
      </c>
      <c r="D104" s="50">
        <v>5</v>
      </c>
      <c r="E104" s="50">
        <v>2</v>
      </c>
      <c r="F104" s="50">
        <v>7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26</v>
      </c>
      <c r="N104" s="50">
        <v>0</v>
      </c>
      <c r="O104" s="17">
        <f t="shared" si="35"/>
        <v>23</v>
      </c>
      <c r="P104" s="17">
        <f t="shared" si="36"/>
        <v>49</v>
      </c>
      <c r="R104" s="19"/>
      <c r="S104" s="19"/>
      <c r="T104"/>
    </row>
    <row r="105" spans="2:20" ht="23.1" customHeight="1" x14ac:dyDescent="0.25">
      <c r="B105" s="45" t="s">
        <v>145</v>
      </c>
      <c r="C105" s="50">
        <v>13</v>
      </c>
      <c r="D105" s="50">
        <v>2</v>
      </c>
      <c r="E105" s="50">
        <v>2</v>
      </c>
      <c r="F105" s="50">
        <v>10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31</v>
      </c>
      <c r="N105" s="50">
        <v>0</v>
      </c>
      <c r="O105" s="17">
        <f t="shared" si="35"/>
        <v>27</v>
      </c>
      <c r="P105" s="17">
        <f t="shared" si="36"/>
        <v>58</v>
      </c>
      <c r="R105" s="19"/>
      <c r="S105" s="19"/>
      <c r="T105"/>
    </row>
    <row r="106" spans="2:20" ht="23.1" customHeight="1" x14ac:dyDescent="0.25">
      <c r="B106" s="59" t="s">
        <v>18</v>
      </c>
      <c r="C106" s="16">
        <f>SUM(C10:C105)</f>
        <v>2669</v>
      </c>
      <c r="D106" s="16">
        <f t="shared" ref="D106:P106" si="37">SUM(D10:D105)</f>
        <v>1921</v>
      </c>
      <c r="E106" s="16">
        <f t="shared" si="37"/>
        <v>469</v>
      </c>
      <c r="F106" s="16">
        <f t="shared" si="37"/>
        <v>890</v>
      </c>
      <c r="G106" s="16">
        <f t="shared" si="37"/>
        <v>92</v>
      </c>
      <c r="H106" s="16">
        <f t="shared" si="37"/>
        <v>1</v>
      </c>
      <c r="I106" s="16">
        <f t="shared" si="37"/>
        <v>195</v>
      </c>
      <c r="J106" s="16">
        <f t="shared" si="37"/>
        <v>50</v>
      </c>
      <c r="K106" s="16">
        <f t="shared" si="37"/>
        <v>6</v>
      </c>
      <c r="L106" s="16">
        <f t="shared" si="37"/>
        <v>2</v>
      </c>
      <c r="M106" s="16">
        <f t="shared" si="37"/>
        <v>3429</v>
      </c>
      <c r="N106" s="16">
        <f t="shared" si="37"/>
        <v>0</v>
      </c>
      <c r="O106" s="16">
        <f t="shared" si="37"/>
        <v>6295</v>
      </c>
      <c r="P106" s="16">
        <f t="shared" si="37"/>
        <v>9724</v>
      </c>
      <c r="R106" s="19"/>
      <c r="S106" s="19"/>
      <c r="T106"/>
    </row>
    <row r="107" spans="2:20" ht="23.1" customHeight="1" x14ac:dyDescent="0.25">
      <c r="B107" s="59" t="s">
        <v>93</v>
      </c>
      <c r="C107" s="43">
        <f t="shared" ref="C107:N107" si="38">C106/$P$106</f>
        <v>0.27447552447552448</v>
      </c>
      <c r="D107" s="43">
        <f t="shared" si="38"/>
        <v>0.19755244755244755</v>
      </c>
      <c r="E107" s="43">
        <f t="shared" si="38"/>
        <v>4.8231180584121763E-2</v>
      </c>
      <c r="F107" s="43">
        <f t="shared" si="38"/>
        <v>9.1526120937885647E-2</v>
      </c>
      <c r="G107" s="43">
        <f t="shared" si="38"/>
        <v>9.4611271081859322E-3</v>
      </c>
      <c r="H107" s="43">
        <f t="shared" si="38"/>
        <v>1.0283833813245579E-4</v>
      </c>
      <c r="I107" s="43">
        <f t="shared" si="38"/>
        <v>2.0053475935828877E-2</v>
      </c>
      <c r="J107" s="43">
        <f t="shared" si="38"/>
        <v>5.1419169066227888E-3</v>
      </c>
      <c r="K107" s="43">
        <f t="shared" si="38"/>
        <v>6.1703002879473468E-4</v>
      </c>
      <c r="L107" s="43">
        <f t="shared" si="38"/>
        <v>2.0567667626491157E-4</v>
      </c>
      <c r="M107" s="43">
        <f t="shared" si="38"/>
        <v>0.35263266145619088</v>
      </c>
      <c r="N107" s="43">
        <f t="shared" si="38"/>
        <v>0</v>
      </c>
      <c r="R107" s="19"/>
      <c r="S107" s="19"/>
      <c r="T107"/>
    </row>
    <row r="108" spans="2:20" ht="23.1" customHeight="1" x14ac:dyDescent="0.25">
      <c r="B108" s="60" t="s">
        <v>94</v>
      </c>
      <c r="C108" s="44">
        <f>C106/$O$106</f>
        <v>0.42398729150119141</v>
      </c>
      <c r="D108" s="44">
        <f t="shared" ref="D108:N108" si="39">D106/$O$106</f>
        <v>0.3051628276409849</v>
      </c>
      <c r="E108" s="44">
        <f t="shared" si="39"/>
        <v>7.4503574265289918E-2</v>
      </c>
      <c r="F108" s="44">
        <f t="shared" si="39"/>
        <v>0.14138204924543288</v>
      </c>
      <c r="G108" s="44">
        <f t="shared" si="39"/>
        <v>1.4614773629864972E-2</v>
      </c>
      <c r="H108" s="44">
        <f t="shared" si="39"/>
        <v>1.5885623510722796E-4</v>
      </c>
      <c r="I108" s="44">
        <f t="shared" si="39"/>
        <v>3.0976965845909452E-2</v>
      </c>
      <c r="J108" s="44">
        <f t="shared" si="39"/>
        <v>7.9428117553613977E-3</v>
      </c>
      <c r="K108" s="44">
        <f t="shared" si="39"/>
        <v>9.5313741064336779E-4</v>
      </c>
      <c r="L108" s="44">
        <f t="shared" si="39"/>
        <v>3.1771247021445591E-4</v>
      </c>
      <c r="M108" s="44"/>
      <c r="N108" s="44">
        <f t="shared" si="39"/>
        <v>0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C112" s="18"/>
      <c r="R112"/>
      <c r="S112" s="19"/>
      <c r="T112" s="19"/>
    </row>
    <row r="113" spans="1:32" s="7" customFormat="1" ht="23.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s="19"/>
      <c r="T113" s="19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s="7" customFormat="1" ht="23.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s="19"/>
      <c r="T114" s="19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7" customFormat="1" ht="23.1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s="19"/>
      <c r="T115" s="19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 s="7" customFormat="1" ht="23.1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s="19"/>
      <c r="T116" s="19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1:32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1:32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1:32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1:32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1:32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1:32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1:32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1:32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1:32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1:32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1:32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26"/>
  <sheetViews>
    <sheetView view="pageBreakPreview" topLeftCell="A46" zoomScale="60" workbookViewId="0">
      <selection activeCell="R5" sqref="R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8" t="str">
        <f>'[2]23.09.19 Gaba -Munyonyo'!C3:G3</f>
        <v>MCC-C2-STNO 52-Wavamuno RD</v>
      </c>
      <c r="D3" s="78"/>
      <c r="E3" s="78"/>
      <c r="F3" s="78"/>
      <c r="G3" s="78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">
        <v>180</v>
      </c>
      <c r="F5" s="41" t="s">
        <v>1</v>
      </c>
      <c r="G5" s="76" t="str">
        <f>'[2]28.09 Munyonyo-Gaba-24h'!G5:H5</f>
        <v>Wavamuno</v>
      </c>
      <c r="H5" s="77"/>
      <c r="I5" s="14"/>
      <c r="J5" s="2" t="s">
        <v>5</v>
      </c>
      <c r="K5" s="76" t="str">
        <f>'[2]28.09 Munyonyo-Gaba-24h'!K5:L5</f>
        <v>Kasoma John Paul / Akello Rosette</v>
      </c>
      <c r="L5" s="7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6" t="str">
        <f>'[2]23.09.19 Gaba -Munyonyo'!D6:E6</f>
        <v>GABA</v>
      </c>
      <c r="E6" s="77"/>
      <c r="F6" s="2" t="s">
        <v>2</v>
      </c>
      <c r="G6" s="76" t="str">
        <f>'[2]23.09.19 Gaba -Munyonyo'!G6:H6</f>
        <v>MUNYONYO</v>
      </c>
      <c r="H6" s="77"/>
      <c r="J6" s="2" t="s">
        <v>21</v>
      </c>
      <c r="K6" s="76" t="str">
        <f>'[2]28.09 Munyonyo-Gaba-24h'!K6:L6</f>
        <v>Steven</v>
      </c>
      <c r="L6" s="7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</v>
      </c>
      <c r="D10" s="50">
        <v>1</v>
      </c>
      <c r="E10" s="50">
        <v>0</v>
      </c>
      <c r="F10" s="50">
        <v>9</v>
      </c>
      <c r="G10" s="50">
        <v>1</v>
      </c>
      <c r="H10" s="50">
        <v>0</v>
      </c>
      <c r="I10" s="50">
        <v>4</v>
      </c>
      <c r="J10" s="50">
        <v>1</v>
      </c>
      <c r="K10" s="50">
        <v>0</v>
      </c>
      <c r="L10" s="50">
        <v>0</v>
      </c>
      <c r="M10" s="50">
        <v>16</v>
      </c>
      <c r="N10" s="50">
        <v>0</v>
      </c>
      <c r="O10" s="17">
        <f t="shared" ref="O10:O57" si="0">SUM(C10:L10,N10)</f>
        <v>27</v>
      </c>
      <c r="P10" s="17">
        <f t="shared" ref="P10:P57" si="1">SUM(C10:N10)</f>
        <v>43</v>
      </c>
      <c r="R10" s="1" t="s">
        <v>6</v>
      </c>
      <c r="S10" s="17">
        <f t="shared" ref="S10:AF10" si="2">SUM(C10:C13)</f>
        <v>62</v>
      </c>
      <c r="T10" s="17">
        <f t="shared" si="2"/>
        <v>24</v>
      </c>
      <c r="U10" s="17">
        <f t="shared" si="2"/>
        <v>7</v>
      </c>
      <c r="V10" s="17">
        <f t="shared" si="2"/>
        <v>49</v>
      </c>
      <c r="W10" s="17">
        <f t="shared" si="2"/>
        <v>2</v>
      </c>
      <c r="X10" s="17">
        <f t="shared" si="2"/>
        <v>0</v>
      </c>
      <c r="Y10" s="17">
        <f t="shared" si="2"/>
        <v>9</v>
      </c>
      <c r="Z10" s="17">
        <f t="shared" si="2"/>
        <v>4</v>
      </c>
      <c r="AA10" s="17">
        <f t="shared" si="2"/>
        <v>3</v>
      </c>
      <c r="AB10" s="17">
        <f t="shared" si="2"/>
        <v>0</v>
      </c>
      <c r="AC10" s="17">
        <f t="shared" si="2"/>
        <v>102</v>
      </c>
      <c r="AD10" s="17">
        <f t="shared" si="2"/>
        <v>0</v>
      </c>
      <c r="AE10" s="31">
        <f t="shared" si="2"/>
        <v>160</v>
      </c>
      <c r="AF10" s="31">
        <f t="shared" si="2"/>
        <v>262</v>
      </c>
    </row>
    <row r="11" spans="2:32" s="6" customFormat="1" ht="23.1" customHeight="1" x14ac:dyDescent="0.25">
      <c r="B11" s="23" t="s">
        <v>38</v>
      </c>
      <c r="C11" s="50">
        <v>12</v>
      </c>
      <c r="D11" s="50">
        <v>4</v>
      </c>
      <c r="E11" s="50">
        <v>3</v>
      </c>
      <c r="F11" s="50">
        <v>9</v>
      </c>
      <c r="G11" s="50">
        <v>0</v>
      </c>
      <c r="H11" s="50">
        <v>0</v>
      </c>
      <c r="I11" s="50">
        <v>5</v>
      </c>
      <c r="J11" s="50">
        <v>2</v>
      </c>
      <c r="K11" s="50">
        <v>0</v>
      </c>
      <c r="L11" s="50">
        <v>0</v>
      </c>
      <c r="M11" s="50">
        <v>25</v>
      </c>
      <c r="N11" s="50">
        <v>0</v>
      </c>
      <c r="O11" s="17">
        <f t="shared" si="0"/>
        <v>35</v>
      </c>
      <c r="P11" s="17">
        <f t="shared" si="1"/>
        <v>60</v>
      </c>
      <c r="R11" s="1" t="s">
        <v>7</v>
      </c>
      <c r="S11" s="17">
        <f t="shared" ref="S11:AF11" si="3">SUM(C14:C17)</f>
        <v>77</v>
      </c>
      <c r="T11" s="17">
        <f t="shared" si="3"/>
        <v>36</v>
      </c>
      <c r="U11" s="17">
        <f t="shared" si="3"/>
        <v>16</v>
      </c>
      <c r="V11" s="17">
        <f t="shared" si="3"/>
        <v>34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9</v>
      </c>
      <c r="AA11" s="17">
        <f t="shared" si="3"/>
        <v>0</v>
      </c>
      <c r="AB11" s="17">
        <f t="shared" si="3"/>
        <v>0</v>
      </c>
      <c r="AC11" s="17">
        <f t="shared" si="3"/>
        <v>109</v>
      </c>
      <c r="AD11" s="17">
        <f t="shared" si="3"/>
        <v>0</v>
      </c>
      <c r="AE11" s="31">
        <f t="shared" si="3"/>
        <v>176</v>
      </c>
      <c r="AF11" s="31">
        <f t="shared" si="3"/>
        <v>285</v>
      </c>
    </row>
    <row r="12" spans="2:32" ht="23.1" customHeight="1" x14ac:dyDescent="0.25">
      <c r="B12" s="23" t="s">
        <v>39</v>
      </c>
      <c r="C12" s="50">
        <v>26</v>
      </c>
      <c r="D12" s="50">
        <v>8</v>
      </c>
      <c r="E12" s="50">
        <v>2</v>
      </c>
      <c r="F12" s="50">
        <v>11</v>
      </c>
      <c r="G12" s="50">
        <v>1</v>
      </c>
      <c r="H12" s="50">
        <v>0</v>
      </c>
      <c r="I12" s="50">
        <v>0</v>
      </c>
      <c r="J12" s="50">
        <v>1</v>
      </c>
      <c r="K12" s="50">
        <v>3</v>
      </c>
      <c r="L12" s="50">
        <v>0</v>
      </c>
      <c r="M12" s="50">
        <v>28</v>
      </c>
      <c r="N12" s="50">
        <v>0</v>
      </c>
      <c r="O12" s="17">
        <f t="shared" si="0"/>
        <v>52</v>
      </c>
      <c r="P12" s="17">
        <f t="shared" si="1"/>
        <v>80</v>
      </c>
      <c r="R12" s="1" t="s">
        <v>8</v>
      </c>
      <c r="S12" s="17">
        <f t="shared" ref="S12:AF12" si="4">SUM(C18:C21)</f>
        <v>87</v>
      </c>
      <c r="T12" s="17">
        <f t="shared" si="4"/>
        <v>35</v>
      </c>
      <c r="U12" s="17">
        <f t="shared" si="4"/>
        <v>11</v>
      </c>
      <c r="V12" s="17">
        <f t="shared" si="4"/>
        <v>33</v>
      </c>
      <c r="W12" s="17">
        <f t="shared" si="4"/>
        <v>2</v>
      </c>
      <c r="X12" s="17">
        <f t="shared" si="4"/>
        <v>0</v>
      </c>
      <c r="Y12" s="17">
        <f t="shared" si="4"/>
        <v>5</v>
      </c>
      <c r="Z12" s="17">
        <f t="shared" si="4"/>
        <v>8</v>
      </c>
      <c r="AA12" s="17">
        <f t="shared" si="4"/>
        <v>0</v>
      </c>
      <c r="AB12" s="17">
        <f t="shared" si="4"/>
        <v>0</v>
      </c>
      <c r="AC12" s="17">
        <f t="shared" si="4"/>
        <v>129</v>
      </c>
      <c r="AD12" s="17">
        <f t="shared" si="4"/>
        <v>0</v>
      </c>
      <c r="AE12" s="31">
        <f t="shared" si="4"/>
        <v>181</v>
      </c>
      <c r="AF12" s="31">
        <f t="shared" si="4"/>
        <v>310</v>
      </c>
    </row>
    <row r="13" spans="2:32" ht="23.1" customHeight="1" x14ac:dyDescent="0.25">
      <c r="B13" s="23" t="s">
        <v>40</v>
      </c>
      <c r="C13" s="50">
        <v>13</v>
      </c>
      <c r="D13" s="50">
        <v>11</v>
      </c>
      <c r="E13" s="50">
        <v>2</v>
      </c>
      <c r="F13" s="50">
        <v>20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33</v>
      </c>
      <c r="N13" s="50">
        <v>0</v>
      </c>
      <c r="O13" s="17">
        <f t="shared" si="0"/>
        <v>46</v>
      </c>
      <c r="P13" s="17">
        <f t="shared" si="1"/>
        <v>79</v>
      </c>
      <c r="R13" s="1" t="s">
        <v>9</v>
      </c>
      <c r="S13" s="17">
        <f t="shared" ref="S13:AF13" si="5">SUM(C22:C25)</f>
        <v>210</v>
      </c>
      <c r="T13" s="17">
        <f t="shared" si="5"/>
        <v>73</v>
      </c>
      <c r="U13" s="17">
        <f t="shared" si="5"/>
        <v>22</v>
      </c>
      <c r="V13" s="17">
        <f t="shared" si="5"/>
        <v>35</v>
      </c>
      <c r="W13" s="17">
        <f t="shared" si="5"/>
        <v>3</v>
      </c>
      <c r="X13" s="17">
        <f t="shared" si="5"/>
        <v>0</v>
      </c>
      <c r="Y13" s="17">
        <f t="shared" si="5"/>
        <v>7</v>
      </c>
      <c r="Z13" s="17">
        <f t="shared" si="5"/>
        <v>8</v>
      </c>
      <c r="AA13" s="17">
        <f t="shared" si="5"/>
        <v>1</v>
      </c>
      <c r="AB13" s="17">
        <f t="shared" si="5"/>
        <v>0</v>
      </c>
      <c r="AC13" s="17">
        <f t="shared" si="5"/>
        <v>211</v>
      </c>
      <c r="AD13" s="17">
        <f t="shared" si="5"/>
        <v>0</v>
      </c>
      <c r="AE13" s="31">
        <f t="shared" si="5"/>
        <v>359</v>
      </c>
      <c r="AF13" s="31">
        <f t="shared" si="5"/>
        <v>570</v>
      </c>
    </row>
    <row r="14" spans="2:32" ht="23.1" customHeight="1" x14ac:dyDescent="0.25">
      <c r="B14" s="23" t="s">
        <v>41</v>
      </c>
      <c r="C14" s="50">
        <v>16</v>
      </c>
      <c r="D14" s="50">
        <v>17</v>
      </c>
      <c r="E14" s="50">
        <v>3</v>
      </c>
      <c r="F14" s="50">
        <v>8</v>
      </c>
      <c r="G14" s="50">
        <v>0</v>
      </c>
      <c r="H14" s="50">
        <v>0</v>
      </c>
      <c r="I14" s="50">
        <v>1</v>
      </c>
      <c r="J14" s="50">
        <v>2</v>
      </c>
      <c r="K14" s="50">
        <v>0</v>
      </c>
      <c r="L14" s="50">
        <v>0</v>
      </c>
      <c r="M14" s="50">
        <v>25</v>
      </c>
      <c r="N14" s="50">
        <v>0</v>
      </c>
      <c r="O14" s="17">
        <f t="shared" si="0"/>
        <v>47</v>
      </c>
      <c r="P14" s="17">
        <f t="shared" si="1"/>
        <v>72</v>
      </c>
      <c r="R14" s="1" t="s">
        <v>10</v>
      </c>
      <c r="S14" s="17">
        <f t="shared" ref="S14:AF14" si="6">SUM(C26:C29)</f>
        <v>179</v>
      </c>
      <c r="T14" s="17">
        <f t="shared" si="6"/>
        <v>95</v>
      </c>
      <c r="U14" s="17">
        <f t="shared" si="6"/>
        <v>17</v>
      </c>
      <c r="V14" s="17">
        <f t="shared" si="6"/>
        <v>53</v>
      </c>
      <c r="W14" s="17">
        <f t="shared" si="6"/>
        <v>1</v>
      </c>
      <c r="X14" s="17">
        <f t="shared" si="6"/>
        <v>0</v>
      </c>
      <c r="Y14" s="17">
        <f t="shared" si="6"/>
        <v>4</v>
      </c>
      <c r="Z14" s="17">
        <f t="shared" si="6"/>
        <v>9</v>
      </c>
      <c r="AA14" s="17">
        <f t="shared" si="6"/>
        <v>4</v>
      </c>
      <c r="AB14" s="17">
        <f t="shared" si="6"/>
        <v>0</v>
      </c>
      <c r="AC14" s="17">
        <f t="shared" si="6"/>
        <v>256</v>
      </c>
      <c r="AD14" s="17">
        <f t="shared" si="6"/>
        <v>0</v>
      </c>
      <c r="AE14" s="31">
        <f t="shared" si="6"/>
        <v>362</v>
      </c>
      <c r="AF14" s="31">
        <f t="shared" si="6"/>
        <v>618</v>
      </c>
    </row>
    <row r="15" spans="2:32" ht="23.1" customHeight="1" x14ac:dyDescent="0.25">
      <c r="B15" s="23" t="s">
        <v>42</v>
      </c>
      <c r="C15" s="50">
        <v>15</v>
      </c>
      <c r="D15" s="50">
        <v>5</v>
      </c>
      <c r="E15" s="50">
        <v>5</v>
      </c>
      <c r="F15" s="50">
        <v>11</v>
      </c>
      <c r="G15" s="50">
        <v>0</v>
      </c>
      <c r="H15" s="50">
        <v>0</v>
      </c>
      <c r="I15" s="50">
        <v>0</v>
      </c>
      <c r="J15" s="50">
        <v>3</v>
      </c>
      <c r="K15" s="50">
        <v>0</v>
      </c>
      <c r="L15" s="50">
        <v>0</v>
      </c>
      <c r="M15" s="50">
        <v>26</v>
      </c>
      <c r="N15" s="50">
        <v>0</v>
      </c>
      <c r="O15" s="17">
        <f t="shared" si="0"/>
        <v>39</v>
      </c>
      <c r="P15" s="17">
        <f t="shared" si="1"/>
        <v>65</v>
      </c>
      <c r="R15" s="1" t="s">
        <v>11</v>
      </c>
      <c r="S15" s="17">
        <f t="shared" ref="S15:AF15" si="7">SUM(C30:C33)</f>
        <v>209</v>
      </c>
      <c r="T15" s="17">
        <f t="shared" si="7"/>
        <v>79</v>
      </c>
      <c r="U15" s="17">
        <f t="shared" si="7"/>
        <v>25</v>
      </c>
      <c r="V15" s="17">
        <f t="shared" si="7"/>
        <v>59</v>
      </c>
      <c r="W15" s="17">
        <f t="shared" si="7"/>
        <v>1</v>
      </c>
      <c r="X15" s="17">
        <f t="shared" si="7"/>
        <v>0</v>
      </c>
      <c r="Y15" s="17">
        <f t="shared" si="7"/>
        <v>12</v>
      </c>
      <c r="Z15" s="17">
        <f t="shared" si="7"/>
        <v>4</v>
      </c>
      <c r="AA15" s="17">
        <f t="shared" si="7"/>
        <v>3</v>
      </c>
      <c r="AB15" s="17">
        <f t="shared" si="7"/>
        <v>0</v>
      </c>
      <c r="AC15" s="17">
        <f t="shared" si="7"/>
        <v>81</v>
      </c>
      <c r="AD15" s="17">
        <f t="shared" si="7"/>
        <v>0</v>
      </c>
      <c r="AE15" s="31">
        <f t="shared" si="7"/>
        <v>392</v>
      </c>
      <c r="AF15" s="31">
        <f t="shared" si="7"/>
        <v>473</v>
      </c>
    </row>
    <row r="16" spans="2:32" ht="23.1" customHeight="1" x14ac:dyDescent="0.25">
      <c r="B16" s="23" t="s">
        <v>43</v>
      </c>
      <c r="C16" s="50">
        <v>16</v>
      </c>
      <c r="D16" s="50">
        <v>7</v>
      </c>
      <c r="E16" s="50">
        <v>3</v>
      </c>
      <c r="F16" s="50">
        <v>8</v>
      </c>
      <c r="G16" s="50">
        <v>0</v>
      </c>
      <c r="H16" s="50">
        <v>0</v>
      </c>
      <c r="I16" s="50">
        <v>0</v>
      </c>
      <c r="J16" s="50">
        <v>4</v>
      </c>
      <c r="K16" s="50">
        <v>0</v>
      </c>
      <c r="L16" s="50">
        <v>0</v>
      </c>
      <c r="M16" s="50">
        <v>33</v>
      </c>
      <c r="N16" s="50">
        <v>0</v>
      </c>
      <c r="O16" s="17">
        <f t="shared" si="0"/>
        <v>38</v>
      </c>
      <c r="P16" s="17">
        <f t="shared" si="1"/>
        <v>71</v>
      </c>
      <c r="R16" s="1" t="s">
        <v>12</v>
      </c>
      <c r="S16" s="17">
        <f t="shared" ref="S16:AF16" si="8">SUM(C34:C37)</f>
        <v>189</v>
      </c>
      <c r="T16" s="17">
        <f t="shared" si="8"/>
        <v>63</v>
      </c>
      <c r="U16" s="17">
        <f t="shared" si="8"/>
        <v>19</v>
      </c>
      <c r="V16" s="17">
        <f t="shared" si="8"/>
        <v>46</v>
      </c>
      <c r="W16" s="17">
        <f t="shared" si="8"/>
        <v>1</v>
      </c>
      <c r="X16" s="17">
        <f t="shared" si="8"/>
        <v>0</v>
      </c>
      <c r="Y16" s="17">
        <f t="shared" si="8"/>
        <v>9</v>
      </c>
      <c r="Z16" s="17">
        <f t="shared" si="8"/>
        <v>3</v>
      </c>
      <c r="AA16" s="17">
        <f t="shared" si="8"/>
        <v>2</v>
      </c>
      <c r="AB16" s="17">
        <f t="shared" si="8"/>
        <v>0</v>
      </c>
      <c r="AC16" s="17">
        <f t="shared" si="8"/>
        <v>111</v>
      </c>
      <c r="AD16" s="17">
        <f t="shared" si="8"/>
        <v>0</v>
      </c>
      <c r="AE16" s="31">
        <f t="shared" si="8"/>
        <v>332</v>
      </c>
      <c r="AF16" s="31">
        <f t="shared" si="8"/>
        <v>443</v>
      </c>
    </row>
    <row r="17" spans="2:32" ht="23.1" customHeight="1" x14ac:dyDescent="0.25">
      <c r="B17" s="23" t="s">
        <v>44</v>
      </c>
      <c r="C17" s="50">
        <v>30</v>
      </c>
      <c r="D17" s="50">
        <v>7</v>
      </c>
      <c r="E17" s="50">
        <v>5</v>
      </c>
      <c r="F17" s="50">
        <v>7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25</v>
      </c>
      <c r="N17" s="50">
        <v>0</v>
      </c>
      <c r="O17" s="17">
        <f t="shared" si="0"/>
        <v>52</v>
      </c>
      <c r="P17" s="17">
        <f t="shared" si="1"/>
        <v>77</v>
      </c>
      <c r="R17" s="1" t="s">
        <v>13</v>
      </c>
      <c r="S17" s="17">
        <f t="shared" ref="S17:AF17" si="9">SUM(C38:C41)</f>
        <v>212</v>
      </c>
      <c r="T17" s="17">
        <f t="shared" si="9"/>
        <v>69</v>
      </c>
      <c r="U17" s="17">
        <f t="shared" si="9"/>
        <v>17</v>
      </c>
      <c r="V17" s="17">
        <f t="shared" si="9"/>
        <v>45</v>
      </c>
      <c r="W17" s="17">
        <f t="shared" si="9"/>
        <v>2</v>
      </c>
      <c r="X17" s="17">
        <f t="shared" si="9"/>
        <v>0</v>
      </c>
      <c r="Y17" s="17">
        <f t="shared" si="9"/>
        <v>9</v>
      </c>
      <c r="Z17" s="17">
        <f t="shared" si="9"/>
        <v>10</v>
      </c>
      <c r="AA17" s="17">
        <f t="shared" si="9"/>
        <v>3</v>
      </c>
      <c r="AB17" s="17">
        <f t="shared" si="9"/>
        <v>0</v>
      </c>
      <c r="AC17" s="17">
        <f t="shared" si="9"/>
        <v>215</v>
      </c>
      <c r="AD17" s="17">
        <f t="shared" si="9"/>
        <v>0</v>
      </c>
      <c r="AE17" s="31">
        <f t="shared" si="9"/>
        <v>367</v>
      </c>
      <c r="AF17" s="31">
        <f t="shared" si="9"/>
        <v>582</v>
      </c>
    </row>
    <row r="18" spans="2:32" ht="23.1" customHeight="1" x14ac:dyDescent="0.25">
      <c r="B18" s="23" t="s">
        <v>45</v>
      </c>
      <c r="C18" s="50">
        <v>28</v>
      </c>
      <c r="D18" s="50">
        <v>9</v>
      </c>
      <c r="E18" s="50">
        <v>4</v>
      </c>
      <c r="F18" s="50">
        <v>9</v>
      </c>
      <c r="G18" s="50">
        <v>1</v>
      </c>
      <c r="H18" s="50">
        <v>0</v>
      </c>
      <c r="I18" s="50">
        <v>1</v>
      </c>
      <c r="J18" s="50">
        <v>2</v>
      </c>
      <c r="K18" s="50">
        <v>0</v>
      </c>
      <c r="L18" s="50">
        <v>0</v>
      </c>
      <c r="M18" s="50">
        <v>37</v>
      </c>
      <c r="N18" s="50">
        <v>0</v>
      </c>
      <c r="O18" s="17">
        <f t="shared" si="0"/>
        <v>54</v>
      </c>
      <c r="P18" s="17">
        <f t="shared" si="1"/>
        <v>91</v>
      </c>
      <c r="R18" s="1" t="s">
        <v>14</v>
      </c>
      <c r="S18" s="17">
        <f t="shared" ref="S18:AF18" si="10">SUM(C42:C45)</f>
        <v>261</v>
      </c>
      <c r="T18" s="17">
        <f t="shared" si="10"/>
        <v>60</v>
      </c>
      <c r="U18" s="17">
        <f t="shared" si="10"/>
        <v>13</v>
      </c>
      <c r="V18" s="17">
        <f t="shared" si="10"/>
        <v>46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6</v>
      </c>
      <c r="AA18" s="17">
        <f t="shared" si="10"/>
        <v>2</v>
      </c>
      <c r="AB18" s="17">
        <f t="shared" si="10"/>
        <v>0</v>
      </c>
      <c r="AC18" s="17">
        <f t="shared" si="10"/>
        <v>224</v>
      </c>
      <c r="AD18" s="17">
        <f t="shared" si="10"/>
        <v>0</v>
      </c>
      <c r="AE18" s="31">
        <f t="shared" si="10"/>
        <v>396</v>
      </c>
      <c r="AF18" s="31">
        <f t="shared" si="10"/>
        <v>620</v>
      </c>
    </row>
    <row r="19" spans="2:32" ht="23.1" customHeight="1" x14ac:dyDescent="0.25">
      <c r="B19" s="23" t="s">
        <v>46</v>
      </c>
      <c r="C19" s="50">
        <v>14</v>
      </c>
      <c r="D19" s="50">
        <v>15</v>
      </c>
      <c r="E19" s="50">
        <v>1</v>
      </c>
      <c r="F19" s="50">
        <v>11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21</v>
      </c>
      <c r="N19" s="50">
        <v>0</v>
      </c>
      <c r="O19" s="17">
        <f t="shared" si="0"/>
        <v>43</v>
      </c>
      <c r="P19" s="17">
        <f t="shared" si="1"/>
        <v>64</v>
      </c>
      <c r="R19" s="1" t="s">
        <v>15</v>
      </c>
      <c r="S19" s="17">
        <f t="shared" ref="S19:AF19" si="11">SUM(C46:C49)</f>
        <v>289</v>
      </c>
      <c r="T19" s="17">
        <f t="shared" si="11"/>
        <v>48</v>
      </c>
      <c r="U19" s="17">
        <f t="shared" si="11"/>
        <v>16</v>
      </c>
      <c r="V19" s="17">
        <f t="shared" si="11"/>
        <v>53</v>
      </c>
      <c r="W19" s="17">
        <f t="shared" si="11"/>
        <v>0</v>
      </c>
      <c r="X19" s="17">
        <f t="shared" si="11"/>
        <v>0</v>
      </c>
      <c r="Y19" s="17">
        <f t="shared" si="11"/>
        <v>9</v>
      </c>
      <c r="Z19" s="17">
        <f t="shared" si="11"/>
        <v>7</v>
      </c>
      <c r="AA19" s="17">
        <f t="shared" si="11"/>
        <v>4</v>
      </c>
      <c r="AB19" s="17">
        <f t="shared" si="11"/>
        <v>0</v>
      </c>
      <c r="AC19" s="17">
        <f t="shared" si="11"/>
        <v>267</v>
      </c>
      <c r="AD19" s="17">
        <f t="shared" si="11"/>
        <v>0</v>
      </c>
      <c r="AE19" s="31">
        <f t="shared" si="11"/>
        <v>426</v>
      </c>
      <c r="AF19" s="31">
        <f t="shared" si="11"/>
        <v>693</v>
      </c>
    </row>
    <row r="20" spans="2:32" ht="23.1" customHeight="1" x14ac:dyDescent="0.25">
      <c r="B20" s="23" t="s">
        <v>47</v>
      </c>
      <c r="C20" s="50">
        <v>18</v>
      </c>
      <c r="D20" s="50">
        <v>5</v>
      </c>
      <c r="E20" s="50">
        <v>6</v>
      </c>
      <c r="F20" s="50">
        <v>7</v>
      </c>
      <c r="G20" s="50">
        <v>1</v>
      </c>
      <c r="H20" s="50">
        <v>0</v>
      </c>
      <c r="I20" s="50">
        <v>1</v>
      </c>
      <c r="J20" s="50">
        <v>3</v>
      </c>
      <c r="K20" s="50">
        <v>0</v>
      </c>
      <c r="L20" s="50">
        <v>0</v>
      </c>
      <c r="M20" s="50">
        <v>46</v>
      </c>
      <c r="N20" s="50">
        <v>0</v>
      </c>
      <c r="O20" s="17">
        <f t="shared" si="0"/>
        <v>41</v>
      </c>
      <c r="P20" s="17">
        <f t="shared" si="1"/>
        <v>87</v>
      </c>
      <c r="R20" s="1" t="s">
        <v>16</v>
      </c>
      <c r="S20" s="17">
        <f t="shared" ref="S20:AF20" si="12">SUM(C50:C53)</f>
        <v>236</v>
      </c>
      <c r="T20" s="17">
        <f t="shared" si="12"/>
        <v>65</v>
      </c>
      <c r="U20" s="17">
        <f t="shared" si="12"/>
        <v>26</v>
      </c>
      <c r="V20" s="17">
        <f t="shared" si="12"/>
        <v>53</v>
      </c>
      <c r="W20" s="17">
        <f t="shared" si="12"/>
        <v>1</v>
      </c>
      <c r="X20" s="17">
        <f t="shared" si="12"/>
        <v>0</v>
      </c>
      <c r="Y20" s="17">
        <f t="shared" si="12"/>
        <v>8</v>
      </c>
      <c r="Z20" s="17">
        <f t="shared" si="12"/>
        <v>6</v>
      </c>
      <c r="AA20" s="17">
        <f t="shared" si="12"/>
        <v>2</v>
      </c>
      <c r="AB20" s="17">
        <f t="shared" si="12"/>
        <v>0</v>
      </c>
      <c r="AC20" s="17">
        <f t="shared" si="12"/>
        <v>251</v>
      </c>
      <c r="AD20" s="17">
        <f t="shared" si="12"/>
        <v>0</v>
      </c>
      <c r="AE20" s="31">
        <f t="shared" si="12"/>
        <v>397</v>
      </c>
      <c r="AF20" s="31">
        <f t="shared" si="12"/>
        <v>648</v>
      </c>
    </row>
    <row r="21" spans="2:32" ht="23.1" customHeight="1" x14ac:dyDescent="0.25">
      <c r="B21" s="23" t="s">
        <v>48</v>
      </c>
      <c r="C21" s="50">
        <v>27</v>
      </c>
      <c r="D21" s="50">
        <v>6</v>
      </c>
      <c r="E21" s="50">
        <v>0</v>
      </c>
      <c r="F21" s="50">
        <v>6</v>
      </c>
      <c r="G21" s="50">
        <v>0</v>
      </c>
      <c r="H21" s="50">
        <v>0</v>
      </c>
      <c r="I21" s="50">
        <v>2</v>
      </c>
      <c r="J21" s="50">
        <v>2</v>
      </c>
      <c r="K21" s="50">
        <v>0</v>
      </c>
      <c r="L21" s="50">
        <v>0</v>
      </c>
      <c r="M21" s="50">
        <v>25</v>
      </c>
      <c r="N21" s="50">
        <v>0</v>
      </c>
      <c r="O21" s="17">
        <f t="shared" si="0"/>
        <v>43</v>
      </c>
      <c r="P21" s="17">
        <f t="shared" si="1"/>
        <v>68</v>
      </c>
      <c r="R21" s="36" t="s">
        <v>20</v>
      </c>
      <c r="S21" s="34">
        <f t="shared" ref="S21:AF21" si="13">SUM(C54:C57)</f>
        <v>202</v>
      </c>
      <c r="T21" s="17">
        <f t="shared" si="13"/>
        <v>40</v>
      </c>
      <c r="U21" s="17">
        <f t="shared" si="13"/>
        <v>15</v>
      </c>
      <c r="V21" s="17">
        <f t="shared" si="13"/>
        <v>55</v>
      </c>
      <c r="W21" s="17">
        <f t="shared" si="13"/>
        <v>1</v>
      </c>
      <c r="X21" s="17">
        <f t="shared" si="13"/>
        <v>0</v>
      </c>
      <c r="Y21" s="17">
        <f t="shared" si="13"/>
        <v>5</v>
      </c>
      <c r="Z21" s="17">
        <f t="shared" si="13"/>
        <v>2</v>
      </c>
      <c r="AA21" s="17">
        <f t="shared" si="13"/>
        <v>2</v>
      </c>
      <c r="AB21" s="17">
        <f t="shared" si="13"/>
        <v>0</v>
      </c>
      <c r="AC21" s="17">
        <f t="shared" si="13"/>
        <v>295</v>
      </c>
      <c r="AD21" s="17">
        <f t="shared" si="13"/>
        <v>0</v>
      </c>
      <c r="AE21" s="31">
        <f t="shared" si="13"/>
        <v>322</v>
      </c>
      <c r="AF21" s="31">
        <f t="shared" si="13"/>
        <v>617</v>
      </c>
    </row>
    <row r="22" spans="2:32" ht="23.1" customHeight="1" x14ac:dyDescent="0.25">
      <c r="B22" s="23" t="s">
        <v>49</v>
      </c>
      <c r="C22" s="50">
        <v>47</v>
      </c>
      <c r="D22" s="50">
        <v>15</v>
      </c>
      <c r="E22" s="50">
        <v>6</v>
      </c>
      <c r="F22" s="50">
        <v>8</v>
      </c>
      <c r="G22" s="50">
        <v>1</v>
      </c>
      <c r="H22" s="50">
        <v>0</v>
      </c>
      <c r="I22" s="50">
        <v>2</v>
      </c>
      <c r="J22" s="50">
        <v>3</v>
      </c>
      <c r="K22" s="50">
        <v>0</v>
      </c>
      <c r="L22" s="50">
        <v>0</v>
      </c>
      <c r="M22" s="50">
        <v>60</v>
      </c>
      <c r="N22" s="50">
        <v>0</v>
      </c>
      <c r="O22" s="17">
        <f t="shared" si="0"/>
        <v>82</v>
      </c>
      <c r="P22" s="17">
        <f t="shared" si="1"/>
        <v>142</v>
      </c>
      <c r="R22" s="57" t="s">
        <v>90</v>
      </c>
      <c r="S22" s="58">
        <f>MAX(S10:S12)</f>
        <v>87</v>
      </c>
      <c r="T22" s="58">
        <f t="shared" ref="T22:AF22" si="14">MAX(T10:T12)</f>
        <v>36</v>
      </c>
      <c r="U22" s="58">
        <f t="shared" si="14"/>
        <v>16</v>
      </c>
      <c r="V22" s="58">
        <f t="shared" si="14"/>
        <v>49</v>
      </c>
      <c r="W22" s="58">
        <f t="shared" si="14"/>
        <v>2</v>
      </c>
      <c r="X22" s="58">
        <f t="shared" si="14"/>
        <v>0</v>
      </c>
      <c r="Y22" s="58">
        <f t="shared" si="14"/>
        <v>9</v>
      </c>
      <c r="Z22" s="58">
        <f t="shared" si="14"/>
        <v>9</v>
      </c>
      <c r="AA22" s="58">
        <f t="shared" si="14"/>
        <v>3</v>
      </c>
      <c r="AB22" s="58">
        <f t="shared" si="14"/>
        <v>0</v>
      </c>
      <c r="AC22" s="58">
        <f t="shared" si="14"/>
        <v>129</v>
      </c>
      <c r="AD22" s="58">
        <f t="shared" si="14"/>
        <v>0</v>
      </c>
      <c r="AE22" s="40">
        <f t="shared" si="14"/>
        <v>181</v>
      </c>
      <c r="AF22" s="40">
        <f t="shared" si="14"/>
        <v>310</v>
      </c>
    </row>
    <row r="23" spans="2:32" ht="23.1" customHeight="1" x14ac:dyDescent="0.25">
      <c r="B23" s="23" t="s">
        <v>50</v>
      </c>
      <c r="C23" s="50">
        <v>51</v>
      </c>
      <c r="D23" s="50">
        <v>9</v>
      </c>
      <c r="E23" s="50">
        <v>5</v>
      </c>
      <c r="F23" s="50">
        <v>6</v>
      </c>
      <c r="G23" s="50">
        <v>1</v>
      </c>
      <c r="H23" s="50">
        <v>0</v>
      </c>
      <c r="I23" s="50">
        <v>2</v>
      </c>
      <c r="J23" s="50">
        <v>1</v>
      </c>
      <c r="K23" s="50">
        <v>0</v>
      </c>
      <c r="L23" s="50">
        <v>0</v>
      </c>
      <c r="M23" s="50">
        <v>50</v>
      </c>
      <c r="N23" s="50">
        <v>0</v>
      </c>
      <c r="O23" s="17">
        <f t="shared" si="0"/>
        <v>75</v>
      </c>
      <c r="P23" s="17">
        <f t="shared" si="1"/>
        <v>125</v>
      </c>
      <c r="R23" s="57" t="s">
        <v>91</v>
      </c>
      <c r="S23" s="58">
        <f>MAX(S13:S18)</f>
        <v>261</v>
      </c>
      <c r="T23" s="58">
        <f t="shared" ref="T23:AF23" si="15">MAX(T13:T18)</f>
        <v>95</v>
      </c>
      <c r="U23" s="58">
        <f t="shared" si="15"/>
        <v>25</v>
      </c>
      <c r="V23" s="58">
        <f t="shared" si="15"/>
        <v>59</v>
      </c>
      <c r="W23" s="58">
        <f t="shared" si="15"/>
        <v>3</v>
      </c>
      <c r="X23" s="58">
        <f t="shared" si="15"/>
        <v>0</v>
      </c>
      <c r="Y23" s="58">
        <f t="shared" si="15"/>
        <v>12</v>
      </c>
      <c r="Z23" s="58">
        <f t="shared" si="15"/>
        <v>10</v>
      </c>
      <c r="AA23" s="58">
        <f t="shared" si="15"/>
        <v>4</v>
      </c>
      <c r="AB23" s="58">
        <f t="shared" si="15"/>
        <v>0</v>
      </c>
      <c r="AC23" s="58">
        <f t="shared" si="15"/>
        <v>256</v>
      </c>
      <c r="AD23" s="58">
        <f t="shared" si="15"/>
        <v>0</v>
      </c>
      <c r="AE23" s="40">
        <f t="shared" si="15"/>
        <v>396</v>
      </c>
      <c r="AF23" s="40">
        <f t="shared" si="15"/>
        <v>620</v>
      </c>
    </row>
    <row r="24" spans="2:32" ht="23.1" customHeight="1" x14ac:dyDescent="0.25">
      <c r="B24" s="23" t="s">
        <v>51</v>
      </c>
      <c r="C24" s="50">
        <v>60</v>
      </c>
      <c r="D24" s="50">
        <v>29</v>
      </c>
      <c r="E24" s="50">
        <v>3</v>
      </c>
      <c r="F24" s="50">
        <v>12</v>
      </c>
      <c r="G24" s="50">
        <v>1</v>
      </c>
      <c r="H24" s="50">
        <v>0</v>
      </c>
      <c r="I24" s="50">
        <v>0</v>
      </c>
      <c r="J24" s="50">
        <v>3</v>
      </c>
      <c r="K24" s="50">
        <v>0</v>
      </c>
      <c r="L24" s="50">
        <v>0</v>
      </c>
      <c r="M24" s="50">
        <v>45</v>
      </c>
      <c r="N24" s="50">
        <v>0</v>
      </c>
      <c r="O24" s="17">
        <f t="shared" si="0"/>
        <v>108</v>
      </c>
      <c r="P24" s="17">
        <f t="shared" si="1"/>
        <v>153</v>
      </c>
      <c r="R24" s="57" t="s">
        <v>92</v>
      </c>
      <c r="S24" s="58">
        <f>MAX(S19:S21)</f>
        <v>289</v>
      </c>
      <c r="T24" s="58">
        <f t="shared" ref="T24:AF24" si="16">MAX(T19:T21)</f>
        <v>65</v>
      </c>
      <c r="U24" s="58">
        <f t="shared" si="16"/>
        <v>26</v>
      </c>
      <c r="V24" s="58">
        <f t="shared" si="16"/>
        <v>55</v>
      </c>
      <c r="W24" s="58">
        <f t="shared" si="16"/>
        <v>1</v>
      </c>
      <c r="X24" s="58">
        <f t="shared" si="16"/>
        <v>0</v>
      </c>
      <c r="Y24" s="58">
        <f t="shared" si="16"/>
        <v>9</v>
      </c>
      <c r="Z24" s="58">
        <f t="shared" si="16"/>
        <v>7</v>
      </c>
      <c r="AA24" s="58">
        <f t="shared" si="16"/>
        <v>4</v>
      </c>
      <c r="AB24" s="58">
        <f t="shared" si="16"/>
        <v>0</v>
      </c>
      <c r="AC24" s="58">
        <f t="shared" si="16"/>
        <v>295</v>
      </c>
      <c r="AD24" s="58">
        <f t="shared" si="16"/>
        <v>0</v>
      </c>
      <c r="AE24" s="40">
        <f t="shared" si="16"/>
        <v>426</v>
      </c>
      <c r="AF24" s="40">
        <f t="shared" si="16"/>
        <v>693</v>
      </c>
    </row>
    <row r="25" spans="2:32" ht="23.1" customHeight="1" x14ac:dyDescent="0.25">
      <c r="B25" s="23" t="s">
        <v>52</v>
      </c>
      <c r="C25" s="50">
        <v>52</v>
      </c>
      <c r="D25" s="50">
        <v>20</v>
      </c>
      <c r="E25" s="50">
        <v>8</v>
      </c>
      <c r="F25" s="50">
        <v>9</v>
      </c>
      <c r="G25" s="50">
        <v>0</v>
      </c>
      <c r="H25" s="50">
        <v>0</v>
      </c>
      <c r="I25" s="50">
        <v>3</v>
      </c>
      <c r="J25" s="50">
        <v>1</v>
      </c>
      <c r="K25" s="50">
        <v>1</v>
      </c>
      <c r="L25" s="50">
        <v>0</v>
      </c>
      <c r="M25" s="50">
        <v>56</v>
      </c>
      <c r="N25" s="50">
        <v>0</v>
      </c>
      <c r="O25" s="17">
        <f t="shared" si="0"/>
        <v>94</v>
      </c>
      <c r="P25" s="17">
        <f t="shared" si="1"/>
        <v>150</v>
      </c>
      <c r="R25" s="37" t="s">
        <v>85</v>
      </c>
      <c r="S25" s="35">
        <f t="shared" ref="S25:AF25" si="17">SUM(S10:S12)</f>
        <v>226</v>
      </c>
      <c r="T25" s="16">
        <f t="shared" si="17"/>
        <v>95</v>
      </c>
      <c r="U25" s="16">
        <f t="shared" si="17"/>
        <v>34</v>
      </c>
      <c r="V25" s="16">
        <f t="shared" si="17"/>
        <v>116</v>
      </c>
      <c r="W25" s="16">
        <f t="shared" si="17"/>
        <v>4</v>
      </c>
      <c r="X25" s="16">
        <f t="shared" si="17"/>
        <v>0</v>
      </c>
      <c r="Y25" s="16">
        <f t="shared" si="17"/>
        <v>18</v>
      </c>
      <c r="Z25" s="16">
        <f t="shared" si="17"/>
        <v>21</v>
      </c>
      <c r="AA25" s="16">
        <f t="shared" si="17"/>
        <v>3</v>
      </c>
      <c r="AB25" s="16">
        <f t="shared" si="17"/>
        <v>0</v>
      </c>
      <c r="AC25" s="16">
        <f t="shared" si="17"/>
        <v>340</v>
      </c>
      <c r="AD25" s="16">
        <f t="shared" si="17"/>
        <v>0</v>
      </c>
      <c r="AE25" s="32">
        <f t="shared" si="17"/>
        <v>517</v>
      </c>
      <c r="AF25" s="32">
        <f t="shared" si="17"/>
        <v>857</v>
      </c>
    </row>
    <row r="26" spans="2:32" ht="23.1" customHeight="1" x14ac:dyDescent="0.25">
      <c r="B26" s="23" t="s">
        <v>53</v>
      </c>
      <c r="C26" s="50">
        <v>57</v>
      </c>
      <c r="D26" s="50">
        <v>34</v>
      </c>
      <c r="E26" s="50">
        <v>7</v>
      </c>
      <c r="F26" s="50">
        <v>11</v>
      </c>
      <c r="G26" s="50">
        <v>0</v>
      </c>
      <c r="H26" s="50">
        <v>0</v>
      </c>
      <c r="I26" s="50">
        <v>1</v>
      </c>
      <c r="J26" s="50">
        <v>3</v>
      </c>
      <c r="K26" s="50">
        <v>0</v>
      </c>
      <c r="L26" s="50">
        <v>0</v>
      </c>
      <c r="M26" s="50">
        <v>53</v>
      </c>
      <c r="N26" s="50">
        <v>0</v>
      </c>
      <c r="O26" s="17">
        <f t="shared" si="0"/>
        <v>113</v>
      </c>
      <c r="P26" s="17">
        <f t="shared" si="1"/>
        <v>166</v>
      </c>
      <c r="R26" s="28" t="s">
        <v>86</v>
      </c>
      <c r="S26" s="16">
        <f t="shared" ref="S26:AF26" si="18">SUM(S13:S18)</f>
        <v>1260</v>
      </c>
      <c r="T26" s="16">
        <f t="shared" si="18"/>
        <v>439</v>
      </c>
      <c r="U26" s="16">
        <f t="shared" si="18"/>
        <v>113</v>
      </c>
      <c r="V26" s="16">
        <f t="shared" si="18"/>
        <v>284</v>
      </c>
      <c r="W26" s="16">
        <f t="shared" si="18"/>
        <v>8</v>
      </c>
      <c r="X26" s="16">
        <f t="shared" si="18"/>
        <v>0</v>
      </c>
      <c r="Y26" s="16">
        <f t="shared" si="18"/>
        <v>49</v>
      </c>
      <c r="Z26" s="16">
        <f t="shared" si="18"/>
        <v>40</v>
      </c>
      <c r="AA26" s="16">
        <f t="shared" si="18"/>
        <v>15</v>
      </c>
      <c r="AB26" s="16">
        <f t="shared" si="18"/>
        <v>0</v>
      </c>
      <c r="AC26" s="16">
        <f t="shared" si="18"/>
        <v>1098</v>
      </c>
      <c r="AD26" s="16">
        <f t="shared" si="18"/>
        <v>0</v>
      </c>
      <c r="AE26" s="32">
        <f t="shared" si="18"/>
        <v>2208</v>
      </c>
      <c r="AF26" s="32">
        <f t="shared" si="18"/>
        <v>3306</v>
      </c>
    </row>
    <row r="27" spans="2:32" ht="23.1" customHeight="1" x14ac:dyDescent="0.25">
      <c r="B27" s="23" t="s">
        <v>54</v>
      </c>
      <c r="C27" s="50">
        <v>39</v>
      </c>
      <c r="D27" s="50">
        <v>14</v>
      </c>
      <c r="E27" s="50">
        <v>1</v>
      </c>
      <c r="F27" s="50">
        <v>12</v>
      </c>
      <c r="G27" s="50">
        <v>0</v>
      </c>
      <c r="H27" s="50">
        <v>0</v>
      </c>
      <c r="I27" s="50">
        <v>0</v>
      </c>
      <c r="J27" s="50">
        <v>4</v>
      </c>
      <c r="K27" s="50">
        <v>1</v>
      </c>
      <c r="L27" s="50">
        <v>0</v>
      </c>
      <c r="M27" s="50">
        <v>71</v>
      </c>
      <c r="N27" s="50">
        <v>0</v>
      </c>
      <c r="O27" s="17">
        <f t="shared" si="0"/>
        <v>71</v>
      </c>
      <c r="P27" s="17">
        <f t="shared" si="1"/>
        <v>142</v>
      </c>
      <c r="R27" s="29" t="s">
        <v>87</v>
      </c>
      <c r="S27" s="16">
        <f t="shared" ref="S27:AF27" si="19">SUM(S19:S21)</f>
        <v>727</v>
      </c>
      <c r="T27" s="16">
        <f t="shared" si="19"/>
        <v>153</v>
      </c>
      <c r="U27" s="16">
        <f t="shared" si="19"/>
        <v>57</v>
      </c>
      <c r="V27" s="16">
        <f t="shared" si="19"/>
        <v>161</v>
      </c>
      <c r="W27" s="16">
        <f t="shared" si="19"/>
        <v>2</v>
      </c>
      <c r="X27" s="16">
        <f t="shared" si="19"/>
        <v>0</v>
      </c>
      <c r="Y27" s="16">
        <f t="shared" si="19"/>
        <v>22</v>
      </c>
      <c r="Z27" s="16">
        <f t="shared" si="19"/>
        <v>15</v>
      </c>
      <c r="AA27" s="16">
        <f t="shared" si="19"/>
        <v>8</v>
      </c>
      <c r="AB27" s="16">
        <f t="shared" si="19"/>
        <v>0</v>
      </c>
      <c r="AC27" s="16">
        <f t="shared" si="19"/>
        <v>813</v>
      </c>
      <c r="AD27" s="16">
        <f t="shared" si="19"/>
        <v>0</v>
      </c>
      <c r="AE27" s="32">
        <f t="shared" si="19"/>
        <v>1145</v>
      </c>
      <c r="AF27" s="32">
        <f t="shared" si="19"/>
        <v>1958</v>
      </c>
    </row>
    <row r="28" spans="2:32" ht="23.1" customHeight="1" x14ac:dyDescent="0.25">
      <c r="B28" s="23" t="s">
        <v>55</v>
      </c>
      <c r="C28" s="50">
        <v>33</v>
      </c>
      <c r="D28" s="50">
        <v>18</v>
      </c>
      <c r="E28" s="50">
        <v>1</v>
      </c>
      <c r="F28" s="50">
        <v>14</v>
      </c>
      <c r="G28" s="50">
        <v>1</v>
      </c>
      <c r="H28" s="50">
        <v>0</v>
      </c>
      <c r="I28" s="50">
        <v>2</v>
      </c>
      <c r="J28" s="50">
        <v>2</v>
      </c>
      <c r="K28" s="50">
        <v>2</v>
      </c>
      <c r="L28" s="50">
        <v>0</v>
      </c>
      <c r="M28" s="50">
        <v>56</v>
      </c>
      <c r="N28" s="50">
        <v>0</v>
      </c>
      <c r="O28" s="17">
        <f t="shared" si="0"/>
        <v>73</v>
      </c>
      <c r="P28" s="17">
        <f t="shared" si="1"/>
        <v>129</v>
      </c>
      <c r="R28" s="5" t="s">
        <v>17</v>
      </c>
      <c r="S28" s="16">
        <f t="shared" ref="S28:AF28" si="20">SUM(S10:S21)</f>
        <v>2213</v>
      </c>
      <c r="T28" s="16">
        <f t="shared" si="20"/>
        <v>687</v>
      </c>
      <c r="U28" s="16">
        <f t="shared" si="20"/>
        <v>204</v>
      </c>
      <c r="V28" s="16">
        <f t="shared" si="20"/>
        <v>561</v>
      </c>
      <c r="W28" s="16">
        <f t="shared" si="20"/>
        <v>14</v>
      </c>
      <c r="X28" s="16">
        <f t="shared" si="20"/>
        <v>0</v>
      </c>
      <c r="Y28" s="16">
        <f t="shared" si="20"/>
        <v>89</v>
      </c>
      <c r="Z28" s="16">
        <f t="shared" si="20"/>
        <v>76</v>
      </c>
      <c r="AA28" s="16">
        <f t="shared" si="20"/>
        <v>26</v>
      </c>
      <c r="AB28" s="16">
        <f t="shared" si="20"/>
        <v>0</v>
      </c>
      <c r="AC28" s="16">
        <f t="shared" si="20"/>
        <v>2251</v>
      </c>
      <c r="AD28" s="16">
        <f t="shared" si="20"/>
        <v>0</v>
      </c>
      <c r="AE28" s="32">
        <f t="shared" si="20"/>
        <v>3870</v>
      </c>
      <c r="AF28" s="32">
        <f t="shared" si="20"/>
        <v>6121</v>
      </c>
    </row>
    <row r="29" spans="2:32" ht="23.1" customHeight="1" x14ac:dyDescent="0.25">
      <c r="B29" s="23" t="s">
        <v>56</v>
      </c>
      <c r="C29" s="50">
        <v>50</v>
      </c>
      <c r="D29" s="50">
        <v>29</v>
      </c>
      <c r="E29" s="50">
        <v>8</v>
      </c>
      <c r="F29" s="50">
        <v>16</v>
      </c>
      <c r="G29" s="50">
        <v>0</v>
      </c>
      <c r="H29" s="50">
        <v>0</v>
      </c>
      <c r="I29" s="50">
        <v>1</v>
      </c>
      <c r="J29" s="50">
        <v>0</v>
      </c>
      <c r="K29" s="50">
        <v>1</v>
      </c>
      <c r="L29" s="50">
        <v>0</v>
      </c>
      <c r="M29" s="50">
        <v>76</v>
      </c>
      <c r="N29" s="50">
        <v>0</v>
      </c>
      <c r="O29" s="17">
        <f t="shared" si="0"/>
        <v>105</v>
      </c>
      <c r="P29" s="17">
        <f t="shared" si="1"/>
        <v>181</v>
      </c>
      <c r="R29"/>
      <c r="S29" s="20"/>
      <c r="T29" s="19"/>
    </row>
    <row r="30" spans="2:32" ht="23.1" customHeight="1" x14ac:dyDescent="0.25">
      <c r="B30" s="23" t="s">
        <v>57</v>
      </c>
      <c r="C30" s="50">
        <v>53</v>
      </c>
      <c r="D30" s="50">
        <v>18</v>
      </c>
      <c r="E30" s="50">
        <v>5</v>
      </c>
      <c r="F30" s="50">
        <v>11</v>
      </c>
      <c r="G30" s="50">
        <v>0</v>
      </c>
      <c r="H30" s="50">
        <v>0</v>
      </c>
      <c r="I30" s="50">
        <v>7</v>
      </c>
      <c r="J30" s="50">
        <v>2</v>
      </c>
      <c r="K30" s="50">
        <v>1</v>
      </c>
      <c r="L30" s="50">
        <v>0</v>
      </c>
      <c r="M30" s="50">
        <v>20</v>
      </c>
      <c r="N30" s="50">
        <v>0</v>
      </c>
      <c r="O30" s="17">
        <f t="shared" si="0"/>
        <v>97</v>
      </c>
      <c r="P30" s="17">
        <f t="shared" si="1"/>
        <v>117</v>
      </c>
      <c r="R30"/>
      <c r="S30" s="19"/>
      <c r="T30" s="19"/>
    </row>
    <row r="31" spans="2:32" ht="23.1" customHeight="1" x14ac:dyDescent="0.25">
      <c r="B31" s="24" t="s">
        <v>58</v>
      </c>
      <c r="C31" s="50">
        <v>41</v>
      </c>
      <c r="D31" s="50">
        <v>22</v>
      </c>
      <c r="E31" s="50">
        <v>9</v>
      </c>
      <c r="F31" s="50">
        <v>7</v>
      </c>
      <c r="G31" s="50">
        <v>1</v>
      </c>
      <c r="H31" s="50">
        <v>0</v>
      </c>
      <c r="I31" s="50">
        <v>0</v>
      </c>
      <c r="J31" s="50">
        <v>0</v>
      </c>
      <c r="K31" s="50">
        <v>1</v>
      </c>
      <c r="L31" s="50">
        <v>0</v>
      </c>
      <c r="M31" s="50">
        <v>15</v>
      </c>
      <c r="N31" s="50">
        <v>0</v>
      </c>
      <c r="O31" s="17">
        <f t="shared" si="0"/>
        <v>81</v>
      </c>
      <c r="P31" s="17">
        <f t="shared" si="1"/>
        <v>96</v>
      </c>
      <c r="R31"/>
      <c r="S31" s="19"/>
      <c r="T31" s="19"/>
    </row>
    <row r="32" spans="2:32" ht="23.1" customHeight="1" x14ac:dyDescent="0.25">
      <c r="B32" s="24" t="s">
        <v>59</v>
      </c>
      <c r="C32" s="50">
        <v>55</v>
      </c>
      <c r="D32" s="50">
        <v>20</v>
      </c>
      <c r="E32" s="50">
        <v>5</v>
      </c>
      <c r="F32" s="50">
        <v>18</v>
      </c>
      <c r="G32" s="50">
        <v>0</v>
      </c>
      <c r="H32" s="50">
        <v>0</v>
      </c>
      <c r="I32" s="50">
        <v>1</v>
      </c>
      <c r="J32" s="50">
        <v>0</v>
      </c>
      <c r="K32" s="50">
        <v>1</v>
      </c>
      <c r="L32" s="50">
        <v>0</v>
      </c>
      <c r="M32" s="50">
        <v>21</v>
      </c>
      <c r="N32" s="50">
        <v>0</v>
      </c>
      <c r="O32" s="17">
        <f t="shared" si="0"/>
        <v>100</v>
      </c>
      <c r="P32" s="17">
        <f t="shared" si="1"/>
        <v>121</v>
      </c>
      <c r="R32"/>
      <c r="S32" s="19"/>
      <c r="T32" s="19"/>
    </row>
    <row r="33" spans="2:20" ht="23.1" customHeight="1" x14ac:dyDescent="0.25">
      <c r="B33" s="23" t="s">
        <v>60</v>
      </c>
      <c r="C33" s="50">
        <v>60</v>
      </c>
      <c r="D33" s="50">
        <v>19</v>
      </c>
      <c r="E33" s="50">
        <v>6</v>
      </c>
      <c r="F33" s="50">
        <v>23</v>
      </c>
      <c r="G33" s="50">
        <v>0</v>
      </c>
      <c r="H33" s="50">
        <v>0</v>
      </c>
      <c r="I33" s="50">
        <v>4</v>
      </c>
      <c r="J33" s="50">
        <v>2</v>
      </c>
      <c r="K33" s="50">
        <v>0</v>
      </c>
      <c r="L33" s="50">
        <v>0</v>
      </c>
      <c r="M33" s="50">
        <v>25</v>
      </c>
      <c r="N33" s="50">
        <v>0</v>
      </c>
      <c r="O33" s="17">
        <f t="shared" si="0"/>
        <v>114</v>
      </c>
      <c r="P33" s="17">
        <f t="shared" si="1"/>
        <v>139</v>
      </c>
      <c r="R33"/>
      <c r="S33" s="19"/>
      <c r="T33" s="19"/>
    </row>
    <row r="34" spans="2:20" ht="23.1" customHeight="1" x14ac:dyDescent="0.25">
      <c r="B34" s="24" t="s">
        <v>61</v>
      </c>
      <c r="C34" s="50">
        <v>59</v>
      </c>
      <c r="D34" s="50">
        <v>24</v>
      </c>
      <c r="E34" s="50">
        <v>7</v>
      </c>
      <c r="F34" s="50">
        <v>10</v>
      </c>
      <c r="G34" s="50">
        <v>0</v>
      </c>
      <c r="H34" s="50">
        <v>0</v>
      </c>
      <c r="I34" s="50">
        <v>5</v>
      </c>
      <c r="J34" s="50">
        <v>1</v>
      </c>
      <c r="K34" s="50">
        <v>1</v>
      </c>
      <c r="L34" s="50">
        <v>0</v>
      </c>
      <c r="M34" s="50">
        <v>26</v>
      </c>
      <c r="N34" s="50">
        <v>0</v>
      </c>
      <c r="O34" s="17">
        <f t="shared" si="0"/>
        <v>107</v>
      </c>
      <c r="P34" s="17">
        <f t="shared" si="1"/>
        <v>133</v>
      </c>
      <c r="R34"/>
      <c r="S34" s="19"/>
      <c r="T34" s="19"/>
    </row>
    <row r="35" spans="2:20" ht="23.1" customHeight="1" x14ac:dyDescent="0.25">
      <c r="B35" s="24" t="s">
        <v>62</v>
      </c>
      <c r="C35" s="50">
        <v>48</v>
      </c>
      <c r="D35" s="50">
        <v>13</v>
      </c>
      <c r="E35" s="50">
        <v>5</v>
      </c>
      <c r="F35" s="50">
        <v>9</v>
      </c>
      <c r="G35" s="50">
        <v>0</v>
      </c>
      <c r="H35" s="50">
        <v>0</v>
      </c>
      <c r="I35" s="50">
        <v>3</v>
      </c>
      <c r="J35" s="50">
        <v>0</v>
      </c>
      <c r="K35" s="50">
        <v>1</v>
      </c>
      <c r="L35" s="50">
        <v>0</v>
      </c>
      <c r="M35" s="50">
        <v>25</v>
      </c>
      <c r="N35" s="50">
        <v>0</v>
      </c>
      <c r="O35" s="17">
        <f t="shared" si="0"/>
        <v>79</v>
      </c>
      <c r="P35" s="17">
        <f t="shared" si="1"/>
        <v>104</v>
      </c>
      <c r="R35"/>
      <c r="S35" s="19"/>
      <c r="T35" s="19"/>
    </row>
    <row r="36" spans="2:20" ht="23.1" customHeight="1" x14ac:dyDescent="0.25">
      <c r="B36" s="24" t="s">
        <v>63</v>
      </c>
      <c r="C36" s="50">
        <v>42</v>
      </c>
      <c r="D36" s="50">
        <v>15</v>
      </c>
      <c r="E36" s="50">
        <v>5</v>
      </c>
      <c r="F36" s="50">
        <v>13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27</v>
      </c>
      <c r="N36" s="50">
        <v>0</v>
      </c>
      <c r="O36" s="17">
        <f t="shared" si="0"/>
        <v>76</v>
      </c>
      <c r="P36" s="17">
        <f t="shared" si="1"/>
        <v>103</v>
      </c>
      <c r="R36"/>
      <c r="S36" s="19"/>
      <c r="T36" s="19"/>
    </row>
    <row r="37" spans="2:20" ht="23.1" customHeight="1" x14ac:dyDescent="0.25">
      <c r="B37" s="23" t="s">
        <v>64</v>
      </c>
      <c r="C37" s="50">
        <v>40</v>
      </c>
      <c r="D37" s="50">
        <v>11</v>
      </c>
      <c r="E37" s="50">
        <v>2</v>
      </c>
      <c r="F37" s="50">
        <v>14</v>
      </c>
      <c r="G37" s="50">
        <v>1</v>
      </c>
      <c r="H37" s="50">
        <v>0</v>
      </c>
      <c r="I37" s="50">
        <v>0</v>
      </c>
      <c r="J37" s="50">
        <v>2</v>
      </c>
      <c r="K37" s="50">
        <v>0</v>
      </c>
      <c r="L37" s="50">
        <v>0</v>
      </c>
      <c r="M37" s="50">
        <v>33</v>
      </c>
      <c r="N37" s="50">
        <v>0</v>
      </c>
      <c r="O37" s="17">
        <f t="shared" si="0"/>
        <v>70</v>
      </c>
      <c r="P37" s="17">
        <f t="shared" si="1"/>
        <v>103</v>
      </c>
      <c r="R37"/>
      <c r="S37" s="19"/>
      <c r="T37" s="19"/>
    </row>
    <row r="38" spans="2:20" ht="23.1" customHeight="1" x14ac:dyDescent="0.25">
      <c r="B38" s="24" t="s">
        <v>65</v>
      </c>
      <c r="C38" s="50">
        <v>51</v>
      </c>
      <c r="D38" s="50">
        <v>23</v>
      </c>
      <c r="E38" s="50">
        <v>3</v>
      </c>
      <c r="F38" s="50">
        <v>12</v>
      </c>
      <c r="G38" s="50">
        <v>0</v>
      </c>
      <c r="H38" s="50">
        <v>0</v>
      </c>
      <c r="I38" s="50">
        <v>1</v>
      </c>
      <c r="J38" s="50">
        <v>2</v>
      </c>
      <c r="K38" s="50">
        <v>1</v>
      </c>
      <c r="L38" s="50">
        <v>0</v>
      </c>
      <c r="M38" s="50">
        <v>52</v>
      </c>
      <c r="N38" s="50">
        <v>0</v>
      </c>
      <c r="O38" s="17">
        <f t="shared" si="0"/>
        <v>93</v>
      </c>
      <c r="P38" s="17">
        <f t="shared" si="1"/>
        <v>145</v>
      </c>
      <c r="R38"/>
      <c r="S38" s="19"/>
      <c r="T38" s="19"/>
    </row>
    <row r="39" spans="2:20" ht="23.1" customHeight="1" x14ac:dyDescent="0.25">
      <c r="B39" s="24" t="s">
        <v>66</v>
      </c>
      <c r="C39" s="50">
        <v>53</v>
      </c>
      <c r="D39" s="50">
        <v>9</v>
      </c>
      <c r="E39" s="50">
        <v>6</v>
      </c>
      <c r="F39" s="50">
        <v>6</v>
      </c>
      <c r="G39" s="50">
        <v>1</v>
      </c>
      <c r="H39" s="50">
        <v>0</v>
      </c>
      <c r="I39" s="50">
        <v>1</v>
      </c>
      <c r="J39" s="50">
        <v>2</v>
      </c>
      <c r="K39" s="50">
        <v>2</v>
      </c>
      <c r="L39" s="50">
        <v>0</v>
      </c>
      <c r="M39" s="50">
        <v>47</v>
      </c>
      <c r="N39" s="50">
        <v>0</v>
      </c>
      <c r="O39" s="17">
        <f t="shared" si="0"/>
        <v>80</v>
      </c>
      <c r="P39" s="17">
        <f t="shared" si="1"/>
        <v>127</v>
      </c>
      <c r="R39"/>
      <c r="S39" s="19"/>
      <c r="T39" s="19"/>
    </row>
    <row r="40" spans="2:20" ht="23.1" customHeight="1" x14ac:dyDescent="0.25">
      <c r="B40" s="24" t="s">
        <v>67</v>
      </c>
      <c r="C40" s="50">
        <v>58</v>
      </c>
      <c r="D40" s="50">
        <v>23</v>
      </c>
      <c r="E40" s="50">
        <v>5</v>
      </c>
      <c r="F40" s="50">
        <v>11</v>
      </c>
      <c r="G40" s="50">
        <v>0</v>
      </c>
      <c r="H40" s="50">
        <v>0</v>
      </c>
      <c r="I40" s="50">
        <v>6</v>
      </c>
      <c r="J40" s="50">
        <v>4</v>
      </c>
      <c r="K40" s="50">
        <v>0</v>
      </c>
      <c r="L40" s="50">
        <v>0</v>
      </c>
      <c r="M40" s="50">
        <v>50</v>
      </c>
      <c r="N40" s="50">
        <v>0</v>
      </c>
      <c r="O40" s="17">
        <f t="shared" si="0"/>
        <v>107</v>
      </c>
      <c r="P40" s="17">
        <f t="shared" si="1"/>
        <v>157</v>
      </c>
      <c r="R40"/>
      <c r="S40" s="19"/>
      <c r="T40" s="19"/>
    </row>
    <row r="41" spans="2:20" ht="23.1" customHeight="1" x14ac:dyDescent="0.25">
      <c r="B41" s="23" t="s">
        <v>68</v>
      </c>
      <c r="C41" s="50">
        <v>50</v>
      </c>
      <c r="D41" s="50">
        <v>14</v>
      </c>
      <c r="E41" s="50">
        <v>3</v>
      </c>
      <c r="F41" s="50">
        <v>16</v>
      </c>
      <c r="G41" s="50">
        <v>1</v>
      </c>
      <c r="H41" s="50">
        <v>0</v>
      </c>
      <c r="I41" s="50">
        <v>1</v>
      </c>
      <c r="J41" s="50">
        <v>2</v>
      </c>
      <c r="K41" s="50">
        <v>0</v>
      </c>
      <c r="L41" s="50">
        <v>0</v>
      </c>
      <c r="M41" s="50">
        <v>66</v>
      </c>
      <c r="N41" s="50">
        <v>0</v>
      </c>
      <c r="O41" s="17">
        <f t="shared" si="0"/>
        <v>87</v>
      </c>
      <c r="P41" s="17">
        <f t="shared" si="1"/>
        <v>153</v>
      </c>
      <c r="R41"/>
      <c r="S41" s="19"/>
      <c r="T41" s="19"/>
    </row>
    <row r="42" spans="2:20" ht="23.1" customHeight="1" x14ac:dyDescent="0.25">
      <c r="B42" s="24" t="s">
        <v>69</v>
      </c>
      <c r="C42" s="50">
        <v>62</v>
      </c>
      <c r="D42" s="50">
        <v>14</v>
      </c>
      <c r="E42" s="50">
        <v>1</v>
      </c>
      <c r="F42" s="50">
        <v>17</v>
      </c>
      <c r="G42" s="50">
        <v>0</v>
      </c>
      <c r="H42" s="50">
        <v>0</v>
      </c>
      <c r="I42" s="50">
        <v>3</v>
      </c>
      <c r="J42" s="50">
        <v>2</v>
      </c>
      <c r="K42" s="50">
        <v>1</v>
      </c>
      <c r="L42" s="50">
        <v>0</v>
      </c>
      <c r="M42" s="50">
        <v>55</v>
      </c>
      <c r="N42" s="50">
        <v>0</v>
      </c>
      <c r="O42" s="17">
        <f t="shared" si="0"/>
        <v>100</v>
      </c>
      <c r="P42" s="17">
        <f t="shared" si="1"/>
        <v>155</v>
      </c>
      <c r="R42"/>
      <c r="S42" s="19"/>
      <c r="T42" s="19"/>
    </row>
    <row r="43" spans="2:20" ht="23.1" customHeight="1" x14ac:dyDescent="0.25">
      <c r="B43" s="23" t="s">
        <v>70</v>
      </c>
      <c r="C43" s="50">
        <v>70</v>
      </c>
      <c r="D43" s="50">
        <v>15</v>
      </c>
      <c r="E43" s="50">
        <v>2</v>
      </c>
      <c r="F43" s="50">
        <v>9</v>
      </c>
      <c r="G43" s="50">
        <v>0</v>
      </c>
      <c r="H43" s="50">
        <v>0</v>
      </c>
      <c r="I43" s="50">
        <v>3</v>
      </c>
      <c r="J43" s="50">
        <v>2</v>
      </c>
      <c r="K43" s="50">
        <v>1</v>
      </c>
      <c r="L43" s="50">
        <v>0</v>
      </c>
      <c r="M43" s="50">
        <v>50</v>
      </c>
      <c r="N43" s="50">
        <v>0</v>
      </c>
      <c r="O43" s="17">
        <f t="shared" si="0"/>
        <v>102</v>
      </c>
      <c r="P43" s="17">
        <f t="shared" si="1"/>
        <v>152</v>
      </c>
      <c r="R43"/>
      <c r="S43" s="19"/>
      <c r="T43" s="19"/>
    </row>
    <row r="44" spans="2:20" ht="23.1" customHeight="1" x14ac:dyDescent="0.25">
      <c r="B44" s="25" t="s">
        <v>71</v>
      </c>
      <c r="C44" s="50">
        <v>65</v>
      </c>
      <c r="D44" s="50">
        <v>23</v>
      </c>
      <c r="E44" s="50">
        <v>7</v>
      </c>
      <c r="F44" s="50">
        <v>8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67</v>
      </c>
      <c r="N44" s="50">
        <v>0</v>
      </c>
      <c r="O44" s="17">
        <f t="shared" si="0"/>
        <v>104</v>
      </c>
      <c r="P44" s="17">
        <f t="shared" si="1"/>
        <v>171</v>
      </c>
      <c r="R44"/>
      <c r="S44" s="19"/>
      <c r="T44" s="19"/>
    </row>
    <row r="45" spans="2:20" ht="23.1" customHeight="1" x14ac:dyDescent="0.25">
      <c r="B45" s="23" t="s">
        <v>72</v>
      </c>
      <c r="C45" s="50">
        <v>64</v>
      </c>
      <c r="D45" s="50">
        <v>8</v>
      </c>
      <c r="E45" s="50">
        <v>3</v>
      </c>
      <c r="F45" s="50">
        <v>12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52</v>
      </c>
      <c r="N45" s="50">
        <v>0</v>
      </c>
      <c r="O45" s="17">
        <f t="shared" si="0"/>
        <v>90</v>
      </c>
      <c r="P45" s="17">
        <f t="shared" si="1"/>
        <v>142</v>
      </c>
      <c r="R45"/>
      <c r="S45" s="19"/>
      <c r="T45" s="19"/>
    </row>
    <row r="46" spans="2:20" ht="23.1" customHeight="1" x14ac:dyDescent="0.25">
      <c r="B46" s="24" t="s">
        <v>73</v>
      </c>
      <c r="C46" s="50">
        <v>81</v>
      </c>
      <c r="D46" s="50">
        <v>10</v>
      </c>
      <c r="E46" s="50">
        <v>3</v>
      </c>
      <c r="F46" s="50">
        <v>15</v>
      </c>
      <c r="G46" s="50">
        <v>0</v>
      </c>
      <c r="H46" s="50">
        <v>0</v>
      </c>
      <c r="I46" s="50">
        <v>2</v>
      </c>
      <c r="J46" s="50">
        <v>2</v>
      </c>
      <c r="K46" s="50">
        <v>2</v>
      </c>
      <c r="L46" s="50">
        <v>0</v>
      </c>
      <c r="M46" s="50">
        <v>63</v>
      </c>
      <c r="N46" s="50">
        <v>0</v>
      </c>
      <c r="O46" s="17">
        <f t="shared" si="0"/>
        <v>115</v>
      </c>
      <c r="P46" s="17">
        <f t="shared" si="1"/>
        <v>178</v>
      </c>
      <c r="R46" s="19"/>
      <c r="S46" s="19"/>
      <c r="T46"/>
    </row>
    <row r="47" spans="2:20" ht="23.1" customHeight="1" x14ac:dyDescent="0.25">
      <c r="B47" s="24" t="s">
        <v>74</v>
      </c>
      <c r="C47" s="50">
        <v>70</v>
      </c>
      <c r="D47" s="50">
        <v>18</v>
      </c>
      <c r="E47" s="50">
        <v>5</v>
      </c>
      <c r="F47" s="50">
        <v>11</v>
      </c>
      <c r="G47" s="50">
        <v>0</v>
      </c>
      <c r="H47" s="50">
        <v>0</v>
      </c>
      <c r="I47" s="50">
        <v>4</v>
      </c>
      <c r="J47" s="50">
        <v>2</v>
      </c>
      <c r="K47" s="50">
        <v>1</v>
      </c>
      <c r="L47" s="50">
        <v>0</v>
      </c>
      <c r="M47" s="50">
        <v>82</v>
      </c>
      <c r="N47" s="50">
        <v>0</v>
      </c>
      <c r="O47" s="17">
        <f t="shared" si="0"/>
        <v>111</v>
      </c>
      <c r="P47" s="17">
        <f t="shared" si="1"/>
        <v>193</v>
      </c>
      <c r="R47" s="19"/>
      <c r="S47" s="19"/>
      <c r="T47"/>
    </row>
    <row r="48" spans="2:20" ht="23.1" customHeight="1" x14ac:dyDescent="0.25">
      <c r="B48" s="24" t="s">
        <v>75</v>
      </c>
      <c r="C48" s="50">
        <v>70</v>
      </c>
      <c r="D48" s="50">
        <v>5</v>
      </c>
      <c r="E48" s="50">
        <v>2</v>
      </c>
      <c r="F48" s="50">
        <v>12</v>
      </c>
      <c r="G48" s="50">
        <v>0</v>
      </c>
      <c r="H48" s="50">
        <v>0</v>
      </c>
      <c r="I48" s="50">
        <v>1</v>
      </c>
      <c r="J48" s="50">
        <v>0</v>
      </c>
      <c r="K48" s="50">
        <v>1</v>
      </c>
      <c r="L48" s="50">
        <v>0</v>
      </c>
      <c r="M48" s="50">
        <v>70</v>
      </c>
      <c r="N48" s="50">
        <v>0</v>
      </c>
      <c r="O48" s="17">
        <f t="shared" si="0"/>
        <v>91</v>
      </c>
      <c r="P48" s="17">
        <f t="shared" si="1"/>
        <v>161</v>
      </c>
      <c r="R48" s="19"/>
      <c r="S48" s="19"/>
      <c r="T48"/>
    </row>
    <row r="49" spans="2:20" ht="23.1" customHeight="1" x14ac:dyDescent="0.25">
      <c r="B49" s="23" t="s">
        <v>76</v>
      </c>
      <c r="C49" s="50">
        <v>68</v>
      </c>
      <c r="D49" s="50">
        <v>15</v>
      </c>
      <c r="E49" s="50">
        <v>6</v>
      </c>
      <c r="F49" s="50">
        <v>15</v>
      </c>
      <c r="G49" s="50">
        <v>0</v>
      </c>
      <c r="H49" s="50">
        <v>0</v>
      </c>
      <c r="I49" s="50">
        <v>2</v>
      </c>
      <c r="J49" s="50">
        <v>3</v>
      </c>
      <c r="K49" s="50">
        <v>0</v>
      </c>
      <c r="L49" s="50">
        <v>0</v>
      </c>
      <c r="M49" s="50">
        <v>52</v>
      </c>
      <c r="N49" s="50">
        <v>0</v>
      </c>
      <c r="O49" s="17">
        <f t="shared" si="0"/>
        <v>109</v>
      </c>
      <c r="P49" s="17">
        <f t="shared" si="1"/>
        <v>161</v>
      </c>
      <c r="R49" s="19"/>
      <c r="S49" s="19"/>
      <c r="T49"/>
    </row>
    <row r="50" spans="2:20" ht="23.1" customHeight="1" x14ac:dyDescent="0.25">
      <c r="B50" s="24" t="s">
        <v>77</v>
      </c>
      <c r="C50" s="50">
        <v>64</v>
      </c>
      <c r="D50" s="50">
        <v>14</v>
      </c>
      <c r="E50" s="50">
        <v>3</v>
      </c>
      <c r="F50" s="50">
        <v>10</v>
      </c>
      <c r="G50" s="50">
        <v>0</v>
      </c>
      <c r="H50" s="50">
        <v>0</v>
      </c>
      <c r="I50" s="50">
        <v>3</v>
      </c>
      <c r="J50" s="50">
        <v>1</v>
      </c>
      <c r="K50" s="50">
        <v>1</v>
      </c>
      <c r="L50" s="50">
        <v>0</v>
      </c>
      <c r="M50" s="50">
        <v>50</v>
      </c>
      <c r="N50" s="50">
        <v>0</v>
      </c>
      <c r="O50" s="17">
        <f t="shared" si="0"/>
        <v>96</v>
      </c>
      <c r="P50" s="17">
        <f t="shared" si="1"/>
        <v>146</v>
      </c>
      <c r="R50" s="19"/>
      <c r="S50" s="19"/>
      <c r="T50"/>
    </row>
    <row r="51" spans="2:20" ht="23.1" customHeight="1" x14ac:dyDescent="0.25">
      <c r="B51" s="24" t="s">
        <v>78</v>
      </c>
      <c r="C51" s="50">
        <v>52</v>
      </c>
      <c r="D51" s="50">
        <v>20</v>
      </c>
      <c r="E51" s="50">
        <v>9</v>
      </c>
      <c r="F51" s="50">
        <v>12</v>
      </c>
      <c r="G51" s="50">
        <v>0</v>
      </c>
      <c r="H51" s="50">
        <v>0</v>
      </c>
      <c r="I51" s="50">
        <v>0</v>
      </c>
      <c r="J51" s="50">
        <v>2</v>
      </c>
      <c r="K51" s="50">
        <v>1</v>
      </c>
      <c r="L51" s="50">
        <v>0</v>
      </c>
      <c r="M51" s="50">
        <v>75</v>
      </c>
      <c r="N51" s="50">
        <v>0</v>
      </c>
      <c r="O51" s="17">
        <f t="shared" si="0"/>
        <v>96</v>
      </c>
      <c r="P51" s="17">
        <f t="shared" si="1"/>
        <v>171</v>
      </c>
      <c r="R51" s="19"/>
      <c r="S51" s="19"/>
      <c r="T51"/>
    </row>
    <row r="52" spans="2:20" ht="23.1" customHeight="1" x14ac:dyDescent="0.25">
      <c r="B52" s="24" t="s">
        <v>79</v>
      </c>
      <c r="C52" s="50">
        <v>59</v>
      </c>
      <c r="D52" s="50">
        <v>17</v>
      </c>
      <c r="E52" s="50">
        <v>6</v>
      </c>
      <c r="F52" s="50">
        <v>13</v>
      </c>
      <c r="G52" s="50">
        <v>0</v>
      </c>
      <c r="H52" s="50">
        <v>0</v>
      </c>
      <c r="I52" s="50">
        <v>3</v>
      </c>
      <c r="J52" s="50">
        <v>2</v>
      </c>
      <c r="K52" s="50">
        <v>0</v>
      </c>
      <c r="L52" s="50">
        <v>0</v>
      </c>
      <c r="M52" s="50">
        <v>59</v>
      </c>
      <c r="N52" s="50">
        <v>0</v>
      </c>
      <c r="O52" s="17">
        <f t="shared" si="0"/>
        <v>100</v>
      </c>
      <c r="P52" s="17">
        <f t="shared" si="1"/>
        <v>159</v>
      </c>
      <c r="R52" s="19"/>
      <c r="S52" s="19"/>
      <c r="T52"/>
    </row>
    <row r="53" spans="2:20" ht="23.1" customHeight="1" x14ac:dyDescent="0.25">
      <c r="B53" s="23" t="s">
        <v>80</v>
      </c>
      <c r="C53" s="50">
        <v>61</v>
      </c>
      <c r="D53" s="50">
        <v>14</v>
      </c>
      <c r="E53" s="50">
        <v>8</v>
      </c>
      <c r="F53" s="50">
        <v>18</v>
      </c>
      <c r="G53" s="50">
        <v>1</v>
      </c>
      <c r="H53" s="50">
        <v>0</v>
      </c>
      <c r="I53" s="50">
        <v>2</v>
      </c>
      <c r="J53" s="50">
        <v>1</v>
      </c>
      <c r="K53" s="50">
        <v>0</v>
      </c>
      <c r="L53" s="50">
        <v>0</v>
      </c>
      <c r="M53" s="50">
        <v>67</v>
      </c>
      <c r="N53" s="50">
        <v>0</v>
      </c>
      <c r="O53" s="17">
        <f t="shared" si="0"/>
        <v>105</v>
      </c>
      <c r="P53" s="17">
        <f t="shared" si="1"/>
        <v>172</v>
      </c>
      <c r="R53" s="19"/>
      <c r="S53" s="19"/>
      <c r="T53"/>
    </row>
    <row r="54" spans="2:20" ht="23.1" customHeight="1" x14ac:dyDescent="0.25">
      <c r="B54" s="23" t="s">
        <v>81</v>
      </c>
      <c r="C54" s="50">
        <v>47</v>
      </c>
      <c r="D54" s="50">
        <v>11</v>
      </c>
      <c r="E54" s="50">
        <v>7</v>
      </c>
      <c r="F54" s="50">
        <v>19</v>
      </c>
      <c r="G54" s="50">
        <v>0</v>
      </c>
      <c r="H54" s="50">
        <v>0</v>
      </c>
      <c r="I54" s="50">
        <v>0</v>
      </c>
      <c r="J54" s="50">
        <v>1</v>
      </c>
      <c r="K54" s="50">
        <v>1</v>
      </c>
      <c r="L54" s="50">
        <v>0</v>
      </c>
      <c r="M54" s="50">
        <v>80</v>
      </c>
      <c r="N54" s="50">
        <v>0</v>
      </c>
      <c r="O54" s="17">
        <f t="shared" si="0"/>
        <v>86</v>
      </c>
      <c r="P54" s="17">
        <f t="shared" si="1"/>
        <v>166</v>
      </c>
      <c r="R54" s="19"/>
      <c r="S54" s="19"/>
      <c r="T54"/>
    </row>
    <row r="55" spans="2:20" ht="23.1" customHeight="1" x14ac:dyDescent="0.25">
      <c r="B55" s="23" t="s">
        <v>82</v>
      </c>
      <c r="C55" s="50">
        <v>57</v>
      </c>
      <c r="D55" s="50">
        <v>11</v>
      </c>
      <c r="E55" s="50">
        <v>5</v>
      </c>
      <c r="F55" s="50">
        <v>7</v>
      </c>
      <c r="G55" s="50">
        <v>1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75</v>
      </c>
      <c r="N55" s="50">
        <v>0</v>
      </c>
      <c r="O55" s="17">
        <f t="shared" si="0"/>
        <v>82</v>
      </c>
      <c r="P55" s="17">
        <f t="shared" si="1"/>
        <v>157</v>
      </c>
      <c r="R55" s="19"/>
      <c r="S55" s="19"/>
      <c r="T55"/>
    </row>
    <row r="56" spans="2:20" ht="23.1" customHeight="1" x14ac:dyDescent="0.25">
      <c r="B56" s="23" t="s">
        <v>83</v>
      </c>
      <c r="C56" s="50">
        <v>50</v>
      </c>
      <c r="D56" s="50">
        <v>10</v>
      </c>
      <c r="E56" s="50">
        <v>1</v>
      </c>
      <c r="F56" s="50">
        <v>13</v>
      </c>
      <c r="G56" s="50">
        <v>0</v>
      </c>
      <c r="H56" s="50">
        <v>0</v>
      </c>
      <c r="I56" s="50">
        <v>3</v>
      </c>
      <c r="J56" s="50">
        <v>1</v>
      </c>
      <c r="K56" s="50">
        <v>1</v>
      </c>
      <c r="L56" s="50">
        <v>0</v>
      </c>
      <c r="M56" s="50">
        <v>75</v>
      </c>
      <c r="N56" s="50">
        <v>0</v>
      </c>
      <c r="O56" s="17">
        <f t="shared" si="0"/>
        <v>79</v>
      </c>
      <c r="P56" s="17">
        <f t="shared" si="1"/>
        <v>154</v>
      </c>
      <c r="R56" s="19"/>
      <c r="S56" s="19"/>
      <c r="T56"/>
    </row>
    <row r="57" spans="2:20" ht="23.1" customHeight="1" x14ac:dyDescent="0.25">
      <c r="B57" s="23" t="s">
        <v>84</v>
      </c>
      <c r="C57" s="50">
        <v>48</v>
      </c>
      <c r="D57" s="50">
        <v>8</v>
      </c>
      <c r="E57" s="50">
        <v>2</v>
      </c>
      <c r="F57" s="50">
        <v>16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65</v>
      </c>
      <c r="N57" s="50">
        <v>0</v>
      </c>
      <c r="O57" s="17">
        <f t="shared" si="0"/>
        <v>75</v>
      </c>
      <c r="P57" s="17">
        <f t="shared" si="1"/>
        <v>140</v>
      </c>
      <c r="R57" s="19"/>
      <c r="S57" s="19"/>
      <c r="T57"/>
    </row>
    <row r="58" spans="2:20" ht="23.1" customHeight="1" x14ac:dyDescent="0.25">
      <c r="B58" s="59" t="s">
        <v>18</v>
      </c>
      <c r="C58" s="16">
        <f t="shared" ref="C58:P58" si="21">SUM(C10:C57)</f>
        <v>2213</v>
      </c>
      <c r="D58" s="16">
        <f t="shared" si="21"/>
        <v>687</v>
      </c>
      <c r="E58" s="16">
        <f t="shared" si="21"/>
        <v>204</v>
      </c>
      <c r="F58" s="16">
        <f t="shared" si="21"/>
        <v>561</v>
      </c>
      <c r="G58" s="16">
        <f t="shared" si="21"/>
        <v>14</v>
      </c>
      <c r="H58" s="16">
        <f t="shared" si="21"/>
        <v>0</v>
      </c>
      <c r="I58" s="16">
        <f t="shared" si="21"/>
        <v>89</v>
      </c>
      <c r="J58" s="16">
        <f t="shared" si="21"/>
        <v>76</v>
      </c>
      <c r="K58" s="16">
        <f t="shared" si="21"/>
        <v>26</v>
      </c>
      <c r="L58" s="16">
        <f t="shared" si="21"/>
        <v>0</v>
      </c>
      <c r="M58" s="16">
        <f t="shared" si="21"/>
        <v>2251</v>
      </c>
      <c r="N58" s="16">
        <f t="shared" si="21"/>
        <v>0</v>
      </c>
      <c r="O58" s="16">
        <f t="shared" si="21"/>
        <v>3870</v>
      </c>
      <c r="P58" s="16">
        <f t="shared" si="21"/>
        <v>6121</v>
      </c>
      <c r="R58" s="19"/>
      <c r="S58" s="19"/>
      <c r="T58"/>
    </row>
    <row r="59" spans="2:20" ht="23.1" customHeight="1" x14ac:dyDescent="0.25">
      <c r="B59" s="59" t="s">
        <v>93</v>
      </c>
      <c r="C59" s="43">
        <f t="shared" ref="C59:N59" si="22">C58/$P$58</f>
        <v>0.36154223166149324</v>
      </c>
      <c r="D59" s="43">
        <f t="shared" si="22"/>
        <v>0.11223656265316125</v>
      </c>
      <c r="E59" s="43">
        <f t="shared" si="22"/>
        <v>3.3327887600065352E-2</v>
      </c>
      <c r="F59" s="43">
        <f t="shared" si="22"/>
        <v>9.1651690900179703E-2</v>
      </c>
      <c r="G59" s="43">
        <f t="shared" si="22"/>
        <v>2.2872079725535042E-3</v>
      </c>
      <c r="H59" s="43">
        <f t="shared" si="22"/>
        <v>0</v>
      </c>
      <c r="I59" s="43">
        <f t="shared" si="22"/>
        <v>1.4540107825518706E-2</v>
      </c>
      <c r="J59" s="43">
        <f t="shared" si="22"/>
        <v>1.2416271851004738E-2</v>
      </c>
      <c r="K59" s="43">
        <f t="shared" si="22"/>
        <v>4.2476719490279367E-3</v>
      </c>
      <c r="L59" s="43">
        <f t="shared" si="22"/>
        <v>0</v>
      </c>
      <c r="M59" s="43">
        <f t="shared" si="22"/>
        <v>0.36775036758699559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60" t="s">
        <v>94</v>
      </c>
      <c r="C60" s="44">
        <f>C58/$O$58</f>
        <v>0.57183462532299745</v>
      </c>
      <c r="D60" s="44">
        <f t="shared" ref="D60:N60" si="23">D58/$O$58</f>
        <v>0.17751937984496124</v>
      </c>
      <c r="E60" s="44">
        <f t="shared" si="23"/>
        <v>5.2713178294573643E-2</v>
      </c>
      <c r="F60" s="44">
        <f t="shared" si="23"/>
        <v>0.14496124031007751</v>
      </c>
      <c r="G60" s="44">
        <f t="shared" si="23"/>
        <v>3.6175710594315244E-3</v>
      </c>
      <c r="H60" s="44">
        <f t="shared" si="23"/>
        <v>0</v>
      </c>
      <c r="I60" s="44">
        <f t="shared" si="23"/>
        <v>2.2997416020671835E-2</v>
      </c>
      <c r="J60" s="44">
        <f t="shared" si="23"/>
        <v>1.9638242894056846E-2</v>
      </c>
      <c r="K60" s="44">
        <f t="shared" si="23"/>
        <v>6.7183462532299744E-3</v>
      </c>
      <c r="L60" s="44">
        <f t="shared" si="23"/>
        <v>0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9"/>
      <c r="T77" s="19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7" customFormat="1" ht="20.100000000000001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 s="19"/>
      <c r="T78" s="19"/>
      <c r="U78"/>
      <c r="V78"/>
      <c r="W78"/>
      <c r="X78"/>
      <c r="Y78"/>
      <c r="Z78"/>
      <c r="AA78"/>
      <c r="AB78"/>
      <c r="AC78"/>
      <c r="AD78"/>
      <c r="AE78"/>
      <c r="AF78"/>
    </row>
    <row r="79" spans="1:32" s="7" customFormat="1" ht="20.100000000000001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 s="19"/>
      <c r="T79" s="19"/>
      <c r="U79"/>
      <c r="V79"/>
      <c r="W79"/>
      <c r="X79"/>
      <c r="Y79"/>
      <c r="Z79"/>
      <c r="AA79"/>
      <c r="AB79"/>
      <c r="AC79"/>
      <c r="AD79"/>
      <c r="AE79"/>
      <c r="AF79"/>
    </row>
    <row r="80" spans="1:32" s="7" customFormat="1" ht="20.100000000000001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 s="19"/>
      <c r="T80" s="19"/>
      <c r="U80"/>
      <c r="V80"/>
      <c r="W80"/>
      <c r="X80"/>
      <c r="Y80"/>
      <c r="Z80"/>
      <c r="AA80"/>
      <c r="AB80"/>
      <c r="AC80"/>
      <c r="AD80"/>
      <c r="AE80"/>
      <c r="AF80"/>
    </row>
    <row r="81" spans="18:20" ht="20.100000000000001" customHeight="1" x14ac:dyDescent="0.25">
      <c r="R81"/>
      <c r="S81" s="19"/>
      <c r="T81" s="19"/>
    </row>
    <row r="82" spans="18:20" ht="20.100000000000001" customHeight="1" x14ac:dyDescent="0.25">
      <c r="R82"/>
      <c r="S82" s="19"/>
      <c r="T82" s="19"/>
    </row>
    <row r="83" spans="18:20" ht="20.100000000000001" customHeight="1" x14ac:dyDescent="0.25">
      <c r="R83"/>
      <c r="S83" s="19"/>
      <c r="T83" s="19"/>
    </row>
    <row r="84" spans="18:20" ht="20.100000000000001" customHeight="1" x14ac:dyDescent="0.25">
      <c r="R84"/>
      <c r="S84" s="19"/>
      <c r="T84" s="19"/>
    </row>
    <row r="85" spans="18:20" ht="20.100000000000001" customHeight="1" x14ac:dyDescent="0.25">
      <c r="R85"/>
      <c r="S85" s="19"/>
      <c r="T85" s="19"/>
    </row>
    <row r="86" spans="18:20" ht="20.100000000000001" customHeight="1" x14ac:dyDescent="0.25">
      <c r="R86"/>
      <c r="S86" s="19"/>
      <c r="T86" s="19"/>
    </row>
    <row r="87" spans="18:20" ht="20.100000000000001" customHeight="1" x14ac:dyDescent="0.25">
      <c r="R87"/>
      <c r="S87" s="19"/>
      <c r="T87" s="19"/>
    </row>
    <row r="88" spans="18:20" ht="20.100000000000001" customHeight="1" x14ac:dyDescent="0.25">
      <c r="R88"/>
      <c r="S88" s="19"/>
      <c r="T88" s="19"/>
    </row>
    <row r="89" spans="18:20" ht="20.100000000000001" customHeight="1" x14ac:dyDescent="0.25">
      <c r="R89"/>
      <c r="S89" s="19"/>
      <c r="T89" s="19"/>
    </row>
    <row r="90" spans="18:20" ht="20.100000000000001" customHeight="1" x14ac:dyDescent="0.25">
      <c r="R90"/>
      <c r="S90" s="19"/>
      <c r="T90" s="19"/>
    </row>
    <row r="91" spans="18:20" ht="20.100000000000001" customHeight="1" x14ac:dyDescent="0.25">
      <c r="R91"/>
      <c r="S91" s="19"/>
      <c r="T91" s="19"/>
    </row>
    <row r="92" spans="18:20" ht="20.100000000000001" customHeight="1" x14ac:dyDescent="0.25">
      <c r="R92"/>
      <c r="S92" s="19"/>
      <c r="T92" s="19"/>
    </row>
    <row r="93" spans="18:20" ht="20.100000000000001" customHeight="1" x14ac:dyDescent="0.25">
      <c r="R93"/>
      <c r="S93" s="19"/>
      <c r="T93" s="19"/>
    </row>
    <row r="94" spans="18:20" ht="20.100000000000001" customHeight="1" x14ac:dyDescent="0.25">
      <c r="R94"/>
      <c r="S94" s="19"/>
      <c r="T94" s="19"/>
    </row>
    <row r="95" spans="18:20" ht="20.100000000000001" customHeight="1" x14ac:dyDescent="0.25">
      <c r="R95"/>
      <c r="S95" s="19"/>
      <c r="T95" s="19"/>
    </row>
    <row r="96" spans="18:20" ht="20.100000000000001" customHeight="1" x14ac:dyDescent="0.25">
      <c r="R96"/>
      <c r="S96" s="19"/>
      <c r="T96" s="19"/>
    </row>
    <row r="97" spans="2:20" ht="20.100000000000001" customHeight="1" x14ac:dyDescent="0.25">
      <c r="R97"/>
      <c r="S97" s="19"/>
      <c r="T97" s="19"/>
    </row>
    <row r="98" spans="2:20" ht="20.100000000000001" customHeight="1" x14ac:dyDescent="0.25">
      <c r="R98"/>
      <c r="S98" s="19"/>
      <c r="T98" s="19"/>
    </row>
    <row r="99" spans="2:20" ht="20.100000000000001" customHeight="1" x14ac:dyDescent="0.25">
      <c r="R99"/>
      <c r="S99" s="19"/>
      <c r="T99" s="19"/>
    </row>
    <row r="100" spans="2:20" ht="20.100000000000001" customHeight="1" x14ac:dyDescent="0.25">
      <c r="R100"/>
      <c r="S100" s="19"/>
      <c r="T100" s="19"/>
    </row>
    <row r="101" spans="2:20" ht="20.100000000000001" customHeight="1" x14ac:dyDescent="0.25">
      <c r="R101"/>
      <c r="S101" s="19"/>
      <c r="T101" s="19"/>
    </row>
    <row r="102" spans="2:20" ht="20.100000000000001" customHeight="1" x14ac:dyDescent="0.25">
      <c r="R102"/>
      <c r="S102" s="19"/>
      <c r="T102" s="19"/>
    </row>
    <row r="103" spans="2:20" ht="20.100000000000001" customHeight="1" x14ac:dyDescent="0.25">
      <c r="R103"/>
      <c r="S103" s="19"/>
      <c r="T103" s="19"/>
    </row>
    <row r="104" spans="2:20" ht="22.5" customHeight="1" x14ac:dyDescent="0.25">
      <c r="R104"/>
      <c r="S104" s="19"/>
      <c r="T104" s="19"/>
    </row>
    <row r="105" spans="2:20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20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20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20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20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20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20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20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topLeftCell="A43" zoomScale="60" workbookViewId="0">
      <selection activeCell="S6" sqref="S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8" t="str">
        <f>'[2]23.09.19 Munyonyo -Gaba'!C3:G3</f>
        <v>MCC-C2-STNO 52-Wavamuno RD</v>
      </c>
      <c r="D3" s="78"/>
      <c r="E3" s="78"/>
      <c r="F3" s="78"/>
      <c r="G3" s="78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tr">
        <f>'[2]29.09 Gaba-Munyonyo'!D5</f>
        <v>29.09.19</v>
      </c>
      <c r="F5" s="41" t="s">
        <v>1</v>
      </c>
      <c r="G5" s="76" t="str">
        <f>'[2]29.09 Gaba-Munyonyo'!G5:H5</f>
        <v>Wavamuno</v>
      </c>
      <c r="H5" s="77"/>
      <c r="I5" s="14"/>
      <c r="J5" s="2" t="s">
        <v>5</v>
      </c>
      <c r="K5" s="76" t="str">
        <f>'[2]29.09 Gaba-Munyonyo'!K5:L5</f>
        <v>Kasoma John Paul / Akello Rosette</v>
      </c>
      <c r="L5" s="77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6" t="str">
        <f>'[2]23.09.19 Munyonyo -Gaba'!D6:E6</f>
        <v>MUNYONYO</v>
      </c>
      <c r="E6" s="77"/>
      <c r="F6" s="2" t="s">
        <v>2</v>
      </c>
      <c r="G6" s="76" t="str">
        <f>'[2]23.09.19 Munyonyo -Gaba'!G6:H6</f>
        <v>GABA</v>
      </c>
      <c r="H6" s="77"/>
      <c r="J6" s="2" t="s">
        <v>21</v>
      </c>
      <c r="K6" s="76" t="str">
        <f>'[2]29.09 Gaba-Munyonyo'!K6:L6</f>
        <v>Steven</v>
      </c>
      <c r="L6" s="77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5" t="s">
        <v>88</v>
      </c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</v>
      </c>
      <c r="D10" s="50">
        <v>11</v>
      </c>
      <c r="E10" s="50">
        <v>0</v>
      </c>
      <c r="F10" s="50">
        <v>5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16</v>
      </c>
      <c r="N10" s="50">
        <v>0</v>
      </c>
      <c r="O10" s="17">
        <f t="shared" ref="O10:O57" si="0">SUM(C10:L10,N10)</f>
        <v>25</v>
      </c>
      <c r="P10" s="17">
        <f t="shared" ref="P10:P57" si="1">SUM(C10:N10)</f>
        <v>41</v>
      </c>
      <c r="R10" s="1" t="s">
        <v>6</v>
      </c>
      <c r="S10" s="17">
        <f t="shared" ref="S10:AF10" si="2">SUM(C10:C13)</f>
        <v>38</v>
      </c>
      <c r="T10" s="17">
        <f t="shared" si="2"/>
        <v>38</v>
      </c>
      <c r="U10" s="17">
        <f t="shared" si="2"/>
        <v>12</v>
      </c>
      <c r="V10" s="17">
        <f t="shared" si="2"/>
        <v>22</v>
      </c>
      <c r="W10" s="17">
        <f t="shared" si="2"/>
        <v>0</v>
      </c>
      <c r="X10" s="17">
        <f t="shared" si="2"/>
        <v>0</v>
      </c>
      <c r="Y10" s="17">
        <f t="shared" si="2"/>
        <v>9</v>
      </c>
      <c r="Z10" s="17">
        <f t="shared" si="2"/>
        <v>1</v>
      </c>
      <c r="AA10" s="17">
        <f t="shared" si="2"/>
        <v>3</v>
      </c>
      <c r="AB10" s="17">
        <f t="shared" si="2"/>
        <v>0</v>
      </c>
      <c r="AC10" s="17">
        <f t="shared" si="2"/>
        <v>70</v>
      </c>
      <c r="AD10" s="17">
        <f t="shared" si="2"/>
        <v>0</v>
      </c>
      <c r="AE10" s="31">
        <f t="shared" si="2"/>
        <v>123</v>
      </c>
      <c r="AF10" s="31">
        <f t="shared" si="2"/>
        <v>193</v>
      </c>
    </row>
    <row r="11" spans="2:32" s="6" customFormat="1" ht="23.1" customHeight="1" x14ac:dyDescent="0.25">
      <c r="B11" s="23" t="s">
        <v>38</v>
      </c>
      <c r="C11" s="50">
        <v>6</v>
      </c>
      <c r="D11" s="50">
        <v>6</v>
      </c>
      <c r="E11" s="50">
        <v>5</v>
      </c>
      <c r="F11" s="50">
        <v>13</v>
      </c>
      <c r="G11" s="50">
        <v>0</v>
      </c>
      <c r="H11" s="50">
        <v>0</v>
      </c>
      <c r="I11" s="50">
        <v>1</v>
      </c>
      <c r="J11" s="50">
        <v>1</v>
      </c>
      <c r="K11" s="50">
        <v>3</v>
      </c>
      <c r="L11" s="50">
        <v>0</v>
      </c>
      <c r="M11" s="50">
        <v>9</v>
      </c>
      <c r="N11" s="50">
        <v>0</v>
      </c>
      <c r="O11" s="17">
        <f t="shared" si="0"/>
        <v>35</v>
      </c>
      <c r="P11" s="17">
        <f t="shared" si="1"/>
        <v>44</v>
      </c>
      <c r="R11" s="1" t="s">
        <v>7</v>
      </c>
      <c r="S11" s="17">
        <f t="shared" ref="S11:AF11" si="3">SUM(C14:C17)</f>
        <v>59</v>
      </c>
      <c r="T11" s="17">
        <f t="shared" si="3"/>
        <v>70</v>
      </c>
      <c r="U11" s="17">
        <f t="shared" si="3"/>
        <v>7</v>
      </c>
      <c r="V11" s="17">
        <f t="shared" si="3"/>
        <v>12</v>
      </c>
      <c r="W11" s="17">
        <f t="shared" si="3"/>
        <v>0</v>
      </c>
      <c r="X11" s="17">
        <f t="shared" si="3"/>
        <v>0</v>
      </c>
      <c r="Y11" s="17">
        <f t="shared" si="3"/>
        <v>9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75</v>
      </c>
      <c r="AD11" s="17">
        <f t="shared" si="3"/>
        <v>0</v>
      </c>
      <c r="AE11" s="31">
        <f t="shared" si="3"/>
        <v>160</v>
      </c>
      <c r="AF11" s="31">
        <f t="shared" si="3"/>
        <v>235</v>
      </c>
    </row>
    <row r="12" spans="2:32" ht="23.1" customHeight="1" x14ac:dyDescent="0.25">
      <c r="B12" s="23" t="s">
        <v>39</v>
      </c>
      <c r="C12" s="50">
        <v>8</v>
      </c>
      <c r="D12" s="50">
        <v>11</v>
      </c>
      <c r="E12" s="50">
        <v>7</v>
      </c>
      <c r="F12" s="50">
        <v>1</v>
      </c>
      <c r="G12" s="50">
        <v>0</v>
      </c>
      <c r="H12" s="50">
        <v>0</v>
      </c>
      <c r="I12" s="50">
        <v>6</v>
      </c>
      <c r="J12" s="50">
        <v>0</v>
      </c>
      <c r="K12" s="50">
        <v>0</v>
      </c>
      <c r="L12" s="50">
        <v>0</v>
      </c>
      <c r="M12" s="50">
        <v>18</v>
      </c>
      <c r="N12" s="50">
        <v>0</v>
      </c>
      <c r="O12" s="17">
        <f t="shared" si="0"/>
        <v>33</v>
      </c>
      <c r="P12" s="17">
        <f t="shared" si="1"/>
        <v>51</v>
      </c>
      <c r="R12" s="1" t="s">
        <v>8</v>
      </c>
      <c r="S12" s="17">
        <f t="shared" ref="S12:AF12" si="4">SUM(C18:C21)</f>
        <v>45</v>
      </c>
      <c r="T12" s="17">
        <f t="shared" si="4"/>
        <v>67</v>
      </c>
      <c r="U12" s="17">
        <f t="shared" si="4"/>
        <v>14</v>
      </c>
      <c r="V12" s="17">
        <f t="shared" si="4"/>
        <v>57</v>
      </c>
      <c r="W12" s="17">
        <f t="shared" si="4"/>
        <v>1</v>
      </c>
      <c r="X12" s="17">
        <f t="shared" si="4"/>
        <v>0</v>
      </c>
      <c r="Y12" s="17">
        <f t="shared" si="4"/>
        <v>11</v>
      </c>
      <c r="Z12" s="17">
        <f t="shared" si="4"/>
        <v>1</v>
      </c>
      <c r="AA12" s="17">
        <f t="shared" si="4"/>
        <v>3</v>
      </c>
      <c r="AB12" s="17">
        <f t="shared" si="4"/>
        <v>0</v>
      </c>
      <c r="AC12" s="17">
        <f t="shared" si="4"/>
        <v>86</v>
      </c>
      <c r="AD12" s="17">
        <f t="shared" si="4"/>
        <v>0</v>
      </c>
      <c r="AE12" s="31">
        <f t="shared" si="4"/>
        <v>199</v>
      </c>
      <c r="AF12" s="31">
        <f t="shared" si="4"/>
        <v>285</v>
      </c>
    </row>
    <row r="13" spans="2:32" ht="23.1" customHeight="1" x14ac:dyDescent="0.25">
      <c r="B13" s="23" t="s">
        <v>40</v>
      </c>
      <c r="C13" s="50">
        <v>17</v>
      </c>
      <c r="D13" s="50">
        <v>10</v>
      </c>
      <c r="E13" s="50">
        <v>0</v>
      </c>
      <c r="F13" s="50">
        <v>3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27</v>
      </c>
      <c r="N13" s="50">
        <v>0</v>
      </c>
      <c r="O13" s="17">
        <f t="shared" si="0"/>
        <v>30</v>
      </c>
      <c r="P13" s="17">
        <f t="shared" si="1"/>
        <v>57</v>
      </c>
      <c r="R13" s="1" t="s">
        <v>9</v>
      </c>
      <c r="S13" s="17">
        <f t="shared" ref="S13:AF13" si="5">SUM(C22:C25)</f>
        <v>47</v>
      </c>
      <c r="T13" s="17">
        <f t="shared" si="5"/>
        <v>73</v>
      </c>
      <c r="U13" s="17">
        <f t="shared" si="5"/>
        <v>5</v>
      </c>
      <c r="V13" s="17">
        <f t="shared" si="5"/>
        <v>29</v>
      </c>
      <c r="W13" s="17">
        <f t="shared" si="5"/>
        <v>3</v>
      </c>
      <c r="X13" s="17">
        <f t="shared" si="5"/>
        <v>0</v>
      </c>
      <c r="Y13" s="17">
        <f t="shared" si="5"/>
        <v>4</v>
      </c>
      <c r="Z13" s="17">
        <f t="shared" si="5"/>
        <v>2</v>
      </c>
      <c r="AA13" s="17">
        <f t="shared" si="5"/>
        <v>1</v>
      </c>
      <c r="AB13" s="17">
        <f t="shared" si="5"/>
        <v>0</v>
      </c>
      <c r="AC13" s="17">
        <f t="shared" si="5"/>
        <v>106</v>
      </c>
      <c r="AD13" s="17">
        <f t="shared" si="5"/>
        <v>0</v>
      </c>
      <c r="AE13" s="31">
        <f t="shared" si="5"/>
        <v>164</v>
      </c>
      <c r="AF13" s="31">
        <f t="shared" si="5"/>
        <v>270</v>
      </c>
    </row>
    <row r="14" spans="2:32" ht="23.1" customHeight="1" x14ac:dyDescent="0.25">
      <c r="B14" s="23" t="s">
        <v>41</v>
      </c>
      <c r="C14" s="50">
        <v>17</v>
      </c>
      <c r="D14" s="50">
        <v>21</v>
      </c>
      <c r="E14" s="50">
        <v>1</v>
      </c>
      <c r="F14" s="50">
        <v>7</v>
      </c>
      <c r="G14" s="50">
        <v>0</v>
      </c>
      <c r="H14" s="50">
        <v>0</v>
      </c>
      <c r="I14" s="50">
        <v>7</v>
      </c>
      <c r="J14" s="50">
        <v>3</v>
      </c>
      <c r="K14" s="50">
        <v>0</v>
      </c>
      <c r="L14" s="50">
        <v>0</v>
      </c>
      <c r="M14" s="50">
        <v>23</v>
      </c>
      <c r="N14" s="50">
        <v>0</v>
      </c>
      <c r="O14" s="17">
        <f t="shared" si="0"/>
        <v>56</v>
      </c>
      <c r="P14" s="17">
        <f t="shared" si="1"/>
        <v>79</v>
      </c>
      <c r="R14" s="1" t="s">
        <v>10</v>
      </c>
      <c r="S14" s="17">
        <f t="shared" ref="S14:AF14" si="6">SUM(C26:C29)</f>
        <v>74</v>
      </c>
      <c r="T14" s="17">
        <f t="shared" si="6"/>
        <v>71</v>
      </c>
      <c r="U14" s="17">
        <f t="shared" si="6"/>
        <v>20</v>
      </c>
      <c r="V14" s="17">
        <f t="shared" si="6"/>
        <v>49</v>
      </c>
      <c r="W14" s="17">
        <f t="shared" si="6"/>
        <v>1</v>
      </c>
      <c r="X14" s="17">
        <f t="shared" si="6"/>
        <v>0</v>
      </c>
      <c r="Y14" s="17">
        <f t="shared" si="6"/>
        <v>10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187</v>
      </c>
      <c r="AD14" s="17">
        <f t="shared" si="6"/>
        <v>0</v>
      </c>
      <c r="AE14" s="31">
        <f t="shared" si="6"/>
        <v>227</v>
      </c>
      <c r="AF14" s="31">
        <f t="shared" si="6"/>
        <v>414</v>
      </c>
    </row>
    <row r="15" spans="2:32" ht="23.1" customHeight="1" x14ac:dyDescent="0.25">
      <c r="B15" s="23" t="s">
        <v>42</v>
      </c>
      <c r="C15" s="50">
        <v>11</v>
      </c>
      <c r="D15" s="50">
        <v>21</v>
      </c>
      <c r="E15" s="50">
        <v>3</v>
      </c>
      <c r="F15" s="50">
        <v>2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18</v>
      </c>
      <c r="N15" s="50">
        <v>0</v>
      </c>
      <c r="O15" s="17">
        <f t="shared" si="0"/>
        <v>37</v>
      </c>
      <c r="P15" s="17">
        <f t="shared" si="1"/>
        <v>55</v>
      </c>
      <c r="R15" s="1" t="s">
        <v>11</v>
      </c>
      <c r="S15" s="17">
        <f t="shared" ref="S15:AF15" si="7">SUM(C30:C33)</f>
        <v>61</v>
      </c>
      <c r="T15" s="17">
        <f t="shared" si="7"/>
        <v>60</v>
      </c>
      <c r="U15" s="17">
        <f t="shared" si="7"/>
        <v>13</v>
      </c>
      <c r="V15" s="17">
        <f t="shared" si="7"/>
        <v>38</v>
      </c>
      <c r="W15" s="17">
        <f t="shared" si="7"/>
        <v>0</v>
      </c>
      <c r="X15" s="17">
        <f t="shared" si="7"/>
        <v>1</v>
      </c>
      <c r="Y15" s="17">
        <f t="shared" si="7"/>
        <v>9</v>
      </c>
      <c r="Z15" s="17">
        <f t="shared" si="7"/>
        <v>1</v>
      </c>
      <c r="AA15" s="17">
        <f t="shared" si="7"/>
        <v>2</v>
      </c>
      <c r="AB15" s="17">
        <f t="shared" si="7"/>
        <v>0</v>
      </c>
      <c r="AC15" s="17">
        <f t="shared" si="7"/>
        <v>103</v>
      </c>
      <c r="AD15" s="17">
        <f t="shared" si="7"/>
        <v>0</v>
      </c>
      <c r="AE15" s="31">
        <f t="shared" si="7"/>
        <v>185</v>
      </c>
      <c r="AF15" s="31">
        <f t="shared" si="7"/>
        <v>288</v>
      </c>
    </row>
    <row r="16" spans="2:32" ht="23.1" customHeight="1" x14ac:dyDescent="0.25">
      <c r="B16" s="23" t="s">
        <v>43</v>
      </c>
      <c r="C16" s="50">
        <v>11</v>
      </c>
      <c r="D16" s="50">
        <v>10</v>
      </c>
      <c r="E16" s="50">
        <v>1</v>
      </c>
      <c r="F16" s="50">
        <v>2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19</v>
      </c>
      <c r="N16" s="50">
        <v>0</v>
      </c>
      <c r="O16" s="17">
        <f t="shared" si="0"/>
        <v>26</v>
      </c>
      <c r="P16" s="17">
        <f t="shared" si="1"/>
        <v>45</v>
      </c>
      <c r="R16" s="1" t="s">
        <v>12</v>
      </c>
      <c r="S16" s="17">
        <f t="shared" ref="S16:AF16" si="8">SUM(C34:C37)</f>
        <v>54</v>
      </c>
      <c r="T16" s="17">
        <f t="shared" si="8"/>
        <v>65</v>
      </c>
      <c r="U16" s="17">
        <f t="shared" si="8"/>
        <v>15</v>
      </c>
      <c r="V16" s="17">
        <f t="shared" si="8"/>
        <v>21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4</v>
      </c>
      <c r="AA16" s="17">
        <f t="shared" si="8"/>
        <v>0</v>
      </c>
      <c r="AB16" s="17">
        <f t="shared" si="8"/>
        <v>0</v>
      </c>
      <c r="AC16" s="17">
        <f t="shared" si="8"/>
        <v>152</v>
      </c>
      <c r="AD16" s="17">
        <f t="shared" si="8"/>
        <v>0</v>
      </c>
      <c r="AE16" s="31">
        <f t="shared" si="8"/>
        <v>167</v>
      </c>
      <c r="AF16" s="31">
        <f t="shared" si="8"/>
        <v>319</v>
      </c>
    </row>
    <row r="17" spans="2:32" ht="23.1" customHeight="1" x14ac:dyDescent="0.25">
      <c r="B17" s="23" t="s">
        <v>44</v>
      </c>
      <c r="C17" s="50">
        <v>20</v>
      </c>
      <c r="D17" s="50">
        <v>18</v>
      </c>
      <c r="E17" s="50">
        <v>2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7">
        <f t="shared" si="0"/>
        <v>41</v>
      </c>
      <c r="P17" s="17">
        <f t="shared" si="1"/>
        <v>56</v>
      </c>
      <c r="R17" s="1" t="s">
        <v>13</v>
      </c>
      <c r="S17" s="17">
        <f t="shared" ref="S17:AF17" si="9">SUM(C38:C41)</f>
        <v>71</v>
      </c>
      <c r="T17" s="17">
        <f t="shared" si="9"/>
        <v>94</v>
      </c>
      <c r="U17" s="17">
        <f t="shared" si="9"/>
        <v>8</v>
      </c>
      <c r="V17" s="17">
        <f t="shared" si="9"/>
        <v>33</v>
      </c>
      <c r="W17" s="17">
        <f t="shared" si="9"/>
        <v>6</v>
      </c>
      <c r="X17" s="17">
        <f t="shared" si="9"/>
        <v>2</v>
      </c>
      <c r="Y17" s="17">
        <f t="shared" si="9"/>
        <v>5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111</v>
      </c>
      <c r="AD17" s="17">
        <f t="shared" si="9"/>
        <v>0</v>
      </c>
      <c r="AE17" s="31">
        <f t="shared" si="9"/>
        <v>221</v>
      </c>
      <c r="AF17" s="31">
        <f t="shared" si="9"/>
        <v>332</v>
      </c>
    </row>
    <row r="18" spans="2:32" ht="23.1" customHeight="1" x14ac:dyDescent="0.25">
      <c r="B18" s="23" t="s">
        <v>45</v>
      </c>
      <c r="C18" s="50">
        <v>13</v>
      </c>
      <c r="D18" s="50">
        <v>12</v>
      </c>
      <c r="E18" s="50">
        <v>7</v>
      </c>
      <c r="F18" s="50">
        <v>16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21</v>
      </c>
      <c r="N18" s="50">
        <v>0</v>
      </c>
      <c r="O18" s="17">
        <f t="shared" si="0"/>
        <v>49</v>
      </c>
      <c r="P18" s="17">
        <f t="shared" si="1"/>
        <v>70</v>
      </c>
      <c r="R18" s="1" t="s">
        <v>14</v>
      </c>
      <c r="S18" s="17">
        <f t="shared" ref="S18:AF18" si="10">SUM(C42:C45)</f>
        <v>102</v>
      </c>
      <c r="T18" s="17">
        <f t="shared" si="10"/>
        <v>118</v>
      </c>
      <c r="U18" s="17">
        <f t="shared" si="10"/>
        <v>9</v>
      </c>
      <c r="V18" s="17">
        <f t="shared" si="10"/>
        <v>35</v>
      </c>
      <c r="W18" s="17">
        <f t="shared" si="10"/>
        <v>1</v>
      </c>
      <c r="X18" s="17">
        <f t="shared" si="10"/>
        <v>1</v>
      </c>
      <c r="Y18" s="17">
        <f t="shared" si="10"/>
        <v>7</v>
      </c>
      <c r="Z18" s="17">
        <f t="shared" si="10"/>
        <v>9</v>
      </c>
      <c r="AA18" s="17">
        <f t="shared" si="10"/>
        <v>1</v>
      </c>
      <c r="AB18" s="17">
        <f t="shared" si="10"/>
        <v>1</v>
      </c>
      <c r="AC18" s="17">
        <f t="shared" si="10"/>
        <v>133</v>
      </c>
      <c r="AD18" s="17">
        <f t="shared" si="10"/>
        <v>0</v>
      </c>
      <c r="AE18" s="31">
        <f t="shared" si="10"/>
        <v>284</v>
      </c>
      <c r="AF18" s="31">
        <f t="shared" si="10"/>
        <v>417</v>
      </c>
    </row>
    <row r="19" spans="2:32" ht="23.1" customHeight="1" x14ac:dyDescent="0.25">
      <c r="B19" s="23" t="s">
        <v>46</v>
      </c>
      <c r="C19" s="50">
        <v>12</v>
      </c>
      <c r="D19" s="50">
        <v>30</v>
      </c>
      <c r="E19" s="50">
        <v>1</v>
      </c>
      <c r="F19" s="50">
        <v>8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25</v>
      </c>
      <c r="N19" s="50">
        <v>0</v>
      </c>
      <c r="O19" s="17">
        <f t="shared" si="0"/>
        <v>52</v>
      </c>
      <c r="P19" s="17">
        <f t="shared" si="1"/>
        <v>77</v>
      </c>
      <c r="R19" s="1" t="s">
        <v>15</v>
      </c>
      <c r="S19" s="17">
        <f t="shared" ref="S19:AF19" si="11">SUM(C46:C49)</f>
        <v>100</v>
      </c>
      <c r="T19" s="17">
        <f t="shared" si="11"/>
        <v>97</v>
      </c>
      <c r="U19" s="17">
        <f t="shared" si="11"/>
        <v>16</v>
      </c>
      <c r="V19" s="17">
        <f t="shared" si="11"/>
        <v>14</v>
      </c>
      <c r="W19" s="17">
        <f t="shared" si="11"/>
        <v>1</v>
      </c>
      <c r="X19" s="17">
        <f t="shared" si="11"/>
        <v>0</v>
      </c>
      <c r="Y19" s="17">
        <f t="shared" si="11"/>
        <v>12</v>
      </c>
      <c r="Z19" s="17">
        <f t="shared" si="11"/>
        <v>5</v>
      </c>
      <c r="AA19" s="17">
        <f t="shared" si="11"/>
        <v>2</v>
      </c>
      <c r="AB19" s="17">
        <f t="shared" si="11"/>
        <v>1</v>
      </c>
      <c r="AC19" s="17">
        <f t="shared" si="11"/>
        <v>220</v>
      </c>
      <c r="AD19" s="17">
        <f t="shared" si="11"/>
        <v>0</v>
      </c>
      <c r="AE19" s="31">
        <f t="shared" si="11"/>
        <v>248</v>
      </c>
      <c r="AF19" s="31">
        <f t="shared" si="11"/>
        <v>468</v>
      </c>
    </row>
    <row r="20" spans="2:32" ht="23.1" customHeight="1" x14ac:dyDescent="0.25">
      <c r="B20" s="23" t="s">
        <v>47</v>
      </c>
      <c r="C20" s="50">
        <v>6</v>
      </c>
      <c r="D20" s="50">
        <v>12</v>
      </c>
      <c r="E20" s="50">
        <v>2</v>
      </c>
      <c r="F20" s="50">
        <v>19</v>
      </c>
      <c r="G20" s="50">
        <v>0</v>
      </c>
      <c r="H20" s="50">
        <v>0</v>
      </c>
      <c r="I20" s="50">
        <v>3</v>
      </c>
      <c r="J20" s="50">
        <v>1</v>
      </c>
      <c r="K20" s="50">
        <v>0</v>
      </c>
      <c r="L20" s="50">
        <v>0</v>
      </c>
      <c r="M20" s="50">
        <v>18</v>
      </c>
      <c r="N20" s="50">
        <v>0</v>
      </c>
      <c r="O20" s="17">
        <f t="shared" si="0"/>
        <v>43</v>
      </c>
      <c r="P20" s="17">
        <f t="shared" si="1"/>
        <v>61</v>
      </c>
      <c r="R20" s="1" t="s">
        <v>16</v>
      </c>
      <c r="S20" s="17">
        <f t="shared" ref="S20:AF20" si="12">SUM(C50:C53)</f>
        <v>87</v>
      </c>
      <c r="T20" s="17">
        <f t="shared" si="12"/>
        <v>103</v>
      </c>
      <c r="U20" s="17">
        <f t="shared" si="12"/>
        <v>14</v>
      </c>
      <c r="V20" s="17">
        <f t="shared" si="12"/>
        <v>24</v>
      </c>
      <c r="W20" s="17">
        <f t="shared" si="12"/>
        <v>1</v>
      </c>
      <c r="X20" s="17">
        <f t="shared" si="12"/>
        <v>1</v>
      </c>
      <c r="Y20" s="17">
        <f t="shared" si="12"/>
        <v>10</v>
      </c>
      <c r="Z20" s="17">
        <f t="shared" si="12"/>
        <v>5</v>
      </c>
      <c r="AA20" s="17">
        <f t="shared" si="12"/>
        <v>2</v>
      </c>
      <c r="AB20" s="17">
        <f t="shared" si="12"/>
        <v>0</v>
      </c>
      <c r="AC20" s="17">
        <f t="shared" si="12"/>
        <v>184</v>
      </c>
      <c r="AD20" s="17">
        <f t="shared" si="12"/>
        <v>0</v>
      </c>
      <c r="AE20" s="31">
        <f t="shared" si="12"/>
        <v>247</v>
      </c>
      <c r="AF20" s="31">
        <f t="shared" si="12"/>
        <v>431</v>
      </c>
    </row>
    <row r="21" spans="2:32" ht="23.1" customHeight="1" x14ac:dyDescent="0.25">
      <c r="B21" s="23" t="s">
        <v>48</v>
      </c>
      <c r="C21" s="50">
        <v>14</v>
      </c>
      <c r="D21" s="50">
        <v>13</v>
      </c>
      <c r="E21" s="50">
        <v>4</v>
      </c>
      <c r="F21" s="50">
        <v>14</v>
      </c>
      <c r="G21" s="50">
        <v>1</v>
      </c>
      <c r="H21" s="50">
        <v>0</v>
      </c>
      <c r="I21" s="50">
        <v>6</v>
      </c>
      <c r="J21" s="50">
        <v>0</v>
      </c>
      <c r="K21" s="50">
        <v>3</v>
      </c>
      <c r="L21" s="50">
        <v>0</v>
      </c>
      <c r="M21" s="50">
        <v>22</v>
      </c>
      <c r="N21" s="50">
        <v>0</v>
      </c>
      <c r="O21" s="17">
        <f t="shared" si="0"/>
        <v>55</v>
      </c>
      <c r="P21" s="17">
        <f t="shared" si="1"/>
        <v>77</v>
      </c>
      <c r="R21" s="36" t="s">
        <v>20</v>
      </c>
      <c r="S21" s="34">
        <f t="shared" ref="S21:AF21" si="13">SUM(C54:C57)</f>
        <v>84</v>
      </c>
      <c r="T21" s="17">
        <f t="shared" si="13"/>
        <v>122</v>
      </c>
      <c r="U21" s="17">
        <f t="shared" si="13"/>
        <v>24</v>
      </c>
      <c r="V21" s="17">
        <f t="shared" si="13"/>
        <v>84</v>
      </c>
      <c r="W21" s="17">
        <f t="shared" si="13"/>
        <v>0</v>
      </c>
      <c r="X21" s="17">
        <f t="shared" si="13"/>
        <v>0</v>
      </c>
      <c r="Y21" s="17">
        <f t="shared" si="13"/>
        <v>13</v>
      </c>
      <c r="Z21" s="17">
        <f t="shared" si="13"/>
        <v>5</v>
      </c>
      <c r="AA21" s="17">
        <f t="shared" si="13"/>
        <v>2</v>
      </c>
      <c r="AB21" s="17">
        <f t="shared" si="13"/>
        <v>0</v>
      </c>
      <c r="AC21" s="17">
        <f t="shared" si="13"/>
        <v>158</v>
      </c>
      <c r="AD21" s="17">
        <f t="shared" si="13"/>
        <v>0</v>
      </c>
      <c r="AE21" s="31">
        <f t="shared" si="13"/>
        <v>334</v>
      </c>
      <c r="AF21" s="31">
        <f t="shared" si="13"/>
        <v>492</v>
      </c>
    </row>
    <row r="22" spans="2:32" ht="23.1" customHeight="1" x14ac:dyDescent="0.25">
      <c r="B22" s="23" t="s">
        <v>49</v>
      </c>
      <c r="C22" s="50">
        <v>13</v>
      </c>
      <c r="D22" s="50">
        <v>18</v>
      </c>
      <c r="E22" s="50">
        <v>3</v>
      </c>
      <c r="F22" s="50">
        <v>11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23</v>
      </c>
      <c r="N22" s="50">
        <v>0</v>
      </c>
      <c r="O22" s="17">
        <f t="shared" si="0"/>
        <v>47</v>
      </c>
      <c r="P22" s="17">
        <f t="shared" si="1"/>
        <v>70</v>
      </c>
      <c r="R22" s="57" t="s">
        <v>90</v>
      </c>
      <c r="S22" s="58">
        <f>MAX(S10:S12)</f>
        <v>59</v>
      </c>
      <c r="T22" s="58">
        <f t="shared" ref="T22:AF22" si="14">MAX(T10:T12)</f>
        <v>70</v>
      </c>
      <c r="U22" s="58">
        <f t="shared" si="14"/>
        <v>14</v>
      </c>
      <c r="V22" s="58">
        <f t="shared" si="14"/>
        <v>57</v>
      </c>
      <c r="W22" s="58">
        <f t="shared" si="14"/>
        <v>1</v>
      </c>
      <c r="X22" s="58">
        <f t="shared" si="14"/>
        <v>0</v>
      </c>
      <c r="Y22" s="58">
        <f t="shared" si="14"/>
        <v>11</v>
      </c>
      <c r="Z22" s="58">
        <f t="shared" si="14"/>
        <v>3</v>
      </c>
      <c r="AA22" s="58">
        <f t="shared" si="14"/>
        <v>3</v>
      </c>
      <c r="AB22" s="58">
        <f t="shared" si="14"/>
        <v>0</v>
      </c>
      <c r="AC22" s="58">
        <f t="shared" si="14"/>
        <v>86</v>
      </c>
      <c r="AD22" s="58">
        <f t="shared" si="14"/>
        <v>0</v>
      </c>
      <c r="AE22" s="40">
        <f t="shared" si="14"/>
        <v>199</v>
      </c>
      <c r="AF22" s="40">
        <f t="shared" si="14"/>
        <v>285</v>
      </c>
    </row>
    <row r="23" spans="2:32" ht="23.1" customHeight="1" x14ac:dyDescent="0.25">
      <c r="B23" s="23" t="s">
        <v>50</v>
      </c>
      <c r="C23" s="50">
        <v>8</v>
      </c>
      <c r="D23" s="50">
        <v>20</v>
      </c>
      <c r="E23" s="50">
        <v>1</v>
      </c>
      <c r="F23" s="50">
        <v>8</v>
      </c>
      <c r="G23" s="50">
        <v>3</v>
      </c>
      <c r="H23" s="50">
        <v>0</v>
      </c>
      <c r="I23" s="50">
        <v>0</v>
      </c>
      <c r="J23" s="50">
        <v>2</v>
      </c>
      <c r="K23" s="50">
        <v>0</v>
      </c>
      <c r="L23" s="50">
        <v>0</v>
      </c>
      <c r="M23" s="50">
        <v>38</v>
      </c>
      <c r="N23" s="50">
        <v>0</v>
      </c>
      <c r="O23" s="17">
        <f t="shared" si="0"/>
        <v>42</v>
      </c>
      <c r="P23" s="17">
        <f t="shared" si="1"/>
        <v>80</v>
      </c>
      <c r="R23" s="57" t="s">
        <v>91</v>
      </c>
      <c r="S23" s="58">
        <f>MAX(S13:S18)</f>
        <v>102</v>
      </c>
      <c r="T23" s="58">
        <f t="shared" ref="T23:AF23" si="15">MAX(T13:T18)</f>
        <v>118</v>
      </c>
      <c r="U23" s="58">
        <f t="shared" si="15"/>
        <v>20</v>
      </c>
      <c r="V23" s="58">
        <f t="shared" si="15"/>
        <v>49</v>
      </c>
      <c r="W23" s="58">
        <f t="shared" si="15"/>
        <v>6</v>
      </c>
      <c r="X23" s="58">
        <f t="shared" si="15"/>
        <v>2</v>
      </c>
      <c r="Y23" s="58">
        <f t="shared" si="15"/>
        <v>10</v>
      </c>
      <c r="Z23" s="58">
        <f t="shared" si="15"/>
        <v>9</v>
      </c>
      <c r="AA23" s="58">
        <f t="shared" si="15"/>
        <v>2</v>
      </c>
      <c r="AB23" s="58">
        <f t="shared" si="15"/>
        <v>1</v>
      </c>
      <c r="AC23" s="58">
        <f t="shared" si="15"/>
        <v>187</v>
      </c>
      <c r="AD23" s="58">
        <f t="shared" si="15"/>
        <v>0</v>
      </c>
      <c r="AE23" s="40">
        <f t="shared" si="15"/>
        <v>284</v>
      </c>
      <c r="AF23" s="40">
        <f t="shared" si="15"/>
        <v>417</v>
      </c>
    </row>
    <row r="24" spans="2:32" ht="23.1" customHeight="1" x14ac:dyDescent="0.25">
      <c r="B24" s="23" t="s">
        <v>51</v>
      </c>
      <c r="C24" s="50">
        <v>16</v>
      </c>
      <c r="D24" s="50">
        <v>17</v>
      </c>
      <c r="E24" s="50">
        <v>1</v>
      </c>
      <c r="F24" s="50">
        <v>5</v>
      </c>
      <c r="G24" s="50">
        <v>0</v>
      </c>
      <c r="H24" s="50">
        <v>0</v>
      </c>
      <c r="I24" s="50">
        <v>1</v>
      </c>
      <c r="J24" s="50">
        <v>0</v>
      </c>
      <c r="K24" s="50">
        <v>1</v>
      </c>
      <c r="L24" s="50">
        <v>0</v>
      </c>
      <c r="M24" s="50">
        <v>21</v>
      </c>
      <c r="N24" s="50">
        <v>0</v>
      </c>
      <c r="O24" s="17">
        <f t="shared" si="0"/>
        <v>41</v>
      </c>
      <c r="P24" s="17">
        <f t="shared" si="1"/>
        <v>62</v>
      </c>
      <c r="R24" s="57" t="s">
        <v>92</v>
      </c>
      <c r="S24" s="58">
        <f>MAX(S19:S21)</f>
        <v>100</v>
      </c>
      <c r="T24" s="58">
        <f t="shared" ref="T24:AF24" si="16">MAX(T19:T21)</f>
        <v>122</v>
      </c>
      <c r="U24" s="58">
        <f t="shared" si="16"/>
        <v>24</v>
      </c>
      <c r="V24" s="58">
        <f t="shared" si="16"/>
        <v>84</v>
      </c>
      <c r="W24" s="58">
        <f t="shared" si="16"/>
        <v>1</v>
      </c>
      <c r="X24" s="58">
        <f t="shared" si="16"/>
        <v>1</v>
      </c>
      <c r="Y24" s="58">
        <f t="shared" si="16"/>
        <v>13</v>
      </c>
      <c r="Z24" s="58">
        <f t="shared" si="16"/>
        <v>5</v>
      </c>
      <c r="AA24" s="58">
        <f t="shared" si="16"/>
        <v>2</v>
      </c>
      <c r="AB24" s="58">
        <f t="shared" si="16"/>
        <v>1</v>
      </c>
      <c r="AC24" s="58">
        <f t="shared" si="16"/>
        <v>220</v>
      </c>
      <c r="AD24" s="58">
        <f t="shared" si="16"/>
        <v>0</v>
      </c>
      <c r="AE24" s="40">
        <f t="shared" si="16"/>
        <v>334</v>
      </c>
      <c r="AF24" s="40">
        <f t="shared" si="16"/>
        <v>492</v>
      </c>
    </row>
    <row r="25" spans="2:32" ht="23.1" customHeight="1" x14ac:dyDescent="0.25">
      <c r="B25" s="23" t="s">
        <v>52</v>
      </c>
      <c r="C25" s="50">
        <v>10</v>
      </c>
      <c r="D25" s="50">
        <v>18</v>
      </c>
      <c r="E25" s="50">
        <v>0</v>
      </c>
      <c r="F25" s="50">
        <v>5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24</v>
      </c>
      <c r="N25" s="50">
        <v>0</v>
      </c>
      <c r="O25" s="17">
        <f t="shared" si="0"/>
        <v>34</v>
      </c>
      <c r="P25" s="17">
        <f t="shared" si="1"/>
        <v>58</v>
      </c>
      <c r="R25" s="37" t="s">
        <v>85</v>
      </c>
      <c r="S25" s="35">
        <f t="shared" ref="S25:AF25" si="17">SUM(S10:S12)</f>
        <v>142</v>
      </c>
      <c r="T25" s="16">
        <f t="shared" si="17"/>
        <v>175</v>
      </c>
      <c r="U25" s="16">
        <f t="shared" si="17"/>
        <v>33</v>
      </c>
      <c r="V25" s="16">
        <f t="shared" si="17"/>
        <v>91</v>
      </c>
      <c r="W25" s="16">
        <f t="shared" si="17"/>
        <v>1</v>
      </c>
      <c r="X25" s="16">
        <f t="shared" si="17"/>
        <v>0</v>
      </c>
      <c r="Y25" s="16">
        <f t="shared" si="17"/>
        <v>29</v>
      </c>
      <c r="Z25" s="16">
        <f t="shared" si="17"/>
        <v>5</v>
      </c>
      <c r="AA25" s="16">
        <f t="shared" si="17"/>
        <v>6</v>
      </c>
      <c r="AB25" s="16">
        <f t="shared" si="17"/>
        <v>0</v>
      </c>
      <c r="AC25" s="16">
        <f t="shared" si="17"/>
        <v>231</v>
      </c>
      <c r="AD25" s="16">
        <f t="shared" si="17"/>
        <v>0</v>
      </c>
      <c r="AE25" s="32">
        <f t="shared" si="17"/>
        <v>482</v>
      </c>
      <c r="AF25" s="32">
        <f t="shared" si="17"/>
        <v>713</v>
      </c>
    </row>
    <row r="26" spans="2:32" ht="23.1" customHeight="1" x14ac:dyDescent="0.25">
      <c r="B26" s="23" t="s">
        <v>53</v>
      </c>
      <c r="C26" s="50">
        <v>13</v>
      </c>
      <c r="D26" s="50">
        <v>10</v>
      </c>
      <c r="E26" s="50">
        <v>3</v>
      </c>
      <c r="F26" s="50">
        <v>13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33</v>
      </c>
      <c r="N26" s="50">
        <v>0</v>
      </c>
      <c r="O26" s="17">
        <f t="shared" si="0"/>
        <v>42</v>
      </c>
      <c r="P26" s="17">
        <f t="shared" si="1"/>
        <v>75</v>
      </c>
      <c r="R26" s="28" t="s">
        <v>86</v>
      </c>
      <c r="S26" s="16">
        <f t="shared" ref="S26:AF26" si="18">SUM(S13:S18)</f>
        <v>409</v>
      </c>
      <c r="T26" s="16">
        <f t="shared" si="18"/>
        <v>481</v>
      </c>
      <c r="U26" s="16">
        <f t="shared" si="18"/>
        <v>70</v>
      </c>
      <c r="V26" s="16">
        <f t="shared" si="18"/>
        <v>205</v>
      </c>
      <c r="W26" s="16">
        <f t="shared" si="18"/>
        <v>11</v>
      </c>
      <c r="X26" s="16">
        <f t="shared" si="18"/>
        <v>4</v>
      </c>
      <c r="Y26" s="16">
        <f t="shared" si="18"/>
        <v>43</v>
      </c>
      <c r="Z26" s="16">
        <f t="shared" si="18"/>
        <v>20</v>
      </c>
      <c r="AA26" s="16">
        <f t="shared" si="18"/>
        <v>4</v>
      </c>
      <c r="AB26" s="16">
        <f t="shared" si="18"/>
        <v>1</v>
      </c>
      <c r="AC26" s="16">
        <f t="shared" si="18"/>
        <v>792</v>
      </c>
      <c r="AD26" s="16">
        <f t="shared" si="18"/>
        <v>0</v>
      </c>
      <c r="AE26" s="32">
        <f t="shared" si="18"/>
        <v>1248</v>
      </c>
      <c r="AF26" s="32">
        <f t="shared" si="18"/>
        <v>2040</v>
      </c>
    </row>
    <row r="27" spans="2:32" ht="23.1" customHeight="1" x14ac:dyDescent="0.25">
      <c r="B27" s="23" t="s">
        <v>54</v>
      </c>
      <c r="C27" s="50">
        <v>11</v>
      </c>
      <c r="D27" s="50">
        <v>12</v>
      </c>
      <c r="E27" s="50">
        <v>6</v>
      </c>
      <c r="F27" s="50">
        <v>12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37</v>
      </c>
      <c r="N27" s="50">
        <v>0</v>
      </c>
      <c r="O27" s="17">
        <f t="shared" si="0"/>
        <v>42</v>
      </c>
      <c r="P27" s="17">
        <f t="shared" si="1"/>
        <v>79</v>
      </c>
      <c r="R27" s="29" t="s">
        <v>87</v>
      </c>
      <c r="S27" s="16">
        <f t="shared" ref="S27:AF27" si="19">SUM(S19:S21)</f>
        <v>271</v>
      </c>
      <c r="T27" s="16">
        <f t="shared" si="19"/>
        <v>322</v>
      </c>
      <c r="U27" s="16">
        <f t="shared" si="19"/>
        <v>54</v>
      </c>
      <c r="V27" s="16">
        <f t="shared" si="19"/>
        <v>122</v>
      </c>
      <c r="W27" s="16">
        <f t="shared" si="19"/>
        <v>2</v>
      </c>
      <c r="X27" s="16">
        <f t="shared" si="19"/>
        <v>1</v>
      </c>
      <c r="Y27" s="16">
        <f t="shared" si="19"/>
        <v>35</v>
      </c>
      <c r="Z27" s="16">
        <f t="shared" si="19"/>
        <v>15</v>
      </c>
      <c r="AA27" s="16">
        <f t="shared" si="19"/>
        <v>6</v>
      </c>
      <c r="AB27" s="16">
        <f t="shared" si="19"/>
        <v>1</v>
      </c>
      <c r="AC27" s="16">
        <f t="shared" si="19"/>
        <v>562</v>
      </c>
      <c r="AD27" s="16">
        <f t="shared" si="19"/>
        <v>0</v>
      </c>
      <c r="AE27" s="32">
        <f t="shared" si="19"/>
        <v>829</v>
      </c>
      <c r="AF27" s="32">
        <f t="shared" si="19"/>
        <v>1391</v>
      </c>
    </row>
    <row r="28" spans="2:32" ht="23.1" customHeight="1" x14ac:dyDescent="0.25">
      <c r="B28" s="23" t="s">
        <v>55</v>
      </c>
      <c r="C28" s="50">
        <v>31</v>
      </c>
      <c r="D28" s="50">
        <v>25</v>
      </c>
      <c r="E28" s="50">
        <v>9</v>
      </c>
      <c r="F28" s="50">
        <v>17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63</v>
      </c>
      <c r="N28" s="50">
        <v>0</v>
      </c>
      <c r="O28" s="17">
        <f t="shared" si="0"/>
        <v>85</v>
      </c>
      <c r="P28" s="17">
        <f t="shared" si="1"/>
        <v>148</v>
      </c>
      <c r="R28" s="5" t="s">
        <v>17</v>
      </c>
      <c r="S28" s="16">
        <f t="shared" ref="S28:AF28" si="20">SUM(S10:S21)</f>
        <v>822</v>
      </c>
      <c r="T28" s="16">
        <f t="shared" si="20"/>
        <v>978</v>
      </c>
      <c r="U28" s="16">
        <f t="shared" si="20"/>
        <v>157</v>
      </c>
      <c r="V28" s="16">
        <f t="shared" si="20"/>
        <v>418</v>
      </c>
      <c r="W28" s="16">
        <f t="shared" si="20"/>
        <v>14</v>
      </c>
      <c r="X28" s="16">
        <f t="shared" si="20"/>
        <v>5</v>
      </c>
      <c r="Y28" s="16">
        <f t="shared" si="20"/>
        <v>107</v>
      </c>
      <c r="Z28" s="16">
        <f t="shared" si="20"/>
        <v>40</v>
      </c>
      <c r="AA28" s="16">
        <f t="shared" si="20"/>
        <v>16</v>
      </c>
      <c r="AB28" s="16">
        <f t="shared" si="20"/>
        <v>2</v>
      </c>
      <c r="AC28" s="16">
        <f t="shared" si="20"/>
        <v>1585</v>
      </c>
      <c r="AD28" s="16">
        <f t="shared" si="20"/>
        <v>0</v>
      </c>
      <c r="AE28" s="32">
        <f t="shared" si="20"/>
        <v>2559</v>
      </c>
      <c r="AF28" s="32">
        <f t="shared" si="20"/>
        <v>4144</v>
      </c>
    </row>
    <row r="29" spans="2:32" ht="23.1" customHeight="1" x14ac:dyDescent="0.25">
      <c r="B29" s="23" t="s">
        <v>56</v>
      </c>
      <c r="C29" s="50">
        <v>19</v>
      </c>
      <c r="D29" s="50">
        <v>24</v>
      </c>
      <c r="E29" s="50">
        <v>2</v>
      </c>
      <c r="F29" s="50">
        <v>7</v>
      </c>
      <c r="G29" s="50">
        <v>1</v>
      </c>
      <c r="H29" s="50">
        <v>0</v>
      </c>
      <c r="I29" s="50">
        <v>5</v>
      </c>
      <c r="J29" s="50">
        <v>0</v>
      </c>
      <c r="K29" s="50">
        <v>0</v>
      </c>
      <c r="L29" s="50">
        <v>0</v>
      </c>
      <c r="M29" s="50">
        <v>54</v>
      </c>
      <c r="N29" s="50">
        <v>0</v>
      </c>
      <c r="O29" s="17">
        <f t="shared" si="0"/>
        <v>58</v>
      </c>
      <c r="P29" s="17">
        <f t="shared" si="1"/>
        <v>112</v>
      </c>
      <c r="R29"/>
      <c r="S29" s="20"/>
      <c r="T29" s="19"/>
    </row>
    <row r="30" spans="2:32" ht="23.1" customHeight="1" x14ac:dyDescent="0.25">
      <c r="B30" s="23" t="s">
        <v>57</v>
      </c>
      <c r="C30" s="50">
        <v>17</v>
      </c>
      <c r="D30" s="50">
        <v>16</v>
      </c>
      <c r="E30" s="50">
        <v>8</v>
      </c>
      <c r="F30" s="50">
        <v>9</v>
      </c>
      <c r="G30" s="50">
        <v>0</v>
      </c>
      <c r="H30" s="50">
        <v>0</v>
      </c>
      <c r="I30" s="50">
        <v>3</v>
      </c>
      <c r="J30" s="50">
        <v>0</v>
      </c>
      <c r="K30" s="50">
        <v>2</v>
      </c>
      <c r="L30" s="50">
        <v>0</v>
      </c>
      <c r="M30" s="50">
        <v>30</v>
      </c>
      <c r="N30" s="50">
        <v>0</v>
      </c>
      <c r="O30" s="17">
        <f t="shared" si="0"/>
        <v>55</v>
      </c>
      <c r="P30" s="17">
        <f t="shared" si="1"/>
        <v>85</v>
      </c>
      <c r="R30"/>
      <c r="S30" s="19"/>
      <c r="T30" s="19"/>
    </row>
    <row r="31" spans="2:32" ht="23.1" customHeight="1" x14ac:dyDescent="0.25">
      <c r="B31" s="24" t="s">
        <v>58</v>
      </c>
      <c r="C31" s="50">
        <v>16</v>
      </c>
      <c r="D31" s="50">
        <v>10</v>
      </c>
      <c r="E31" s="50">
        <v>1</v>
      </c>
      <c r="F31" s="50">
        <v>6</v>
      </c>
      <c r="G31" s="50">
        <v>0</v>
      </c>
      <c r="H31" s="50">
        <v>1</v>
      </c>
      <c r="I31" s="50">
        <v>1</v>
      </c>
      <c r="J31" s="50">
        <v>0</v>
      </c>
      <c r="K31" s="50">
        <v>0</v>
      </c>
      <c r="L31" s="50">
        <v>0</v>
      </c>
      <c r="M31" s="50">
        <v>31</v>
      </c>
      <c r="N31" s="50">
        <v>0</v>
      </c>
      <c r="O31" s="17">
        <f t="shared" si="0"/>
        <v>35</v>
      </c>
      <c r="P31" s="17">
        <f t="shared" si="1"/>
        <v>66</v>
      </c>
      <c r="R31"/>
      <c r="S31" s="19"/>
      <c r="T31" s="19"/>
    </row>
    <row r="32" spans="2:32" ht="23.1" customHeight="1" x14ac:dyDescent="0.25">
      <c r="B32" s="24" t="s">
        <v>59</v>
      </c>
      <c r="C32" s="50">
        <v>11</v>
      </c>
      <c r="D32" s="50">
        <v>13</v>
      </c>
      <c r="E32" s="50">
        <v>1</v>
      </c>
      <c r="F32" s="50">
        <v>15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17</v>
      </c>
      <c r="N32" s="50">
        <v>0</v>
      </c>
      <c r="O32" s="17">
        <f t="shared" si="0"/>
        <v>42</v>
      </c>
      <c r="P32" s="17">
        <f t="shared" si="1"/>
        <v>59</v>
      </c>
      <c r="R32"/>
      <c r="S32" s="19"/>
      <c r="T32" s="19"/>
    </row>
    <row r="33" spans="2:20" ht="23.1" customHeight="1" x14ac:dyDescent="0.25">
      <c r="B33" s="23" t="s">
        <v>60</v>
      </c>
      <c r="C33" s="50">
        <v>17</v>
      </c>
      <c r="D33" s="50">
        <v>21</v>
      </c>
      <c r="E33" s="50">
        <v>3</v>
      </c>
      <c r="F33" s="50">
        <v>8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25</v>
      </c>
      <c r="N33" s="50">
        <v>0</v>
      </c>
      <c r="O33" s="17">
        <f t="shared" si="0"/>
        <v>53</v>
      </c>
      <c r="P33" s="17">
        <f t="shared" si="1"/>
        <v>78</v>
      </c>
      <c r="R33"/>
      <c r="S33" s="19"/>
      <c r="T33" s="19"/>
    </row>
    <row r="34" spans="2:20" ht="23.1" customHeight="1" x14ac:dyDescent="0.25">
      <c r="B34" s="24" t="s">
        <v>61</v>
      </c>
      <c r="C34" s="50">
        <v>10</v>
      </c>
      <c r="D34" s="50">
        <v>18</v>
      </c>
      <c r="E34" s="50">
        <v>6</v>
      </c>
      <c r="F34" s="50">
        <v>2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37</v>
      </c>
      <c r="N34" s="50">
        <v>0</v>
      </c>
      <c r="O34" s="17">
        <f t="shared" si="0"/>
        <v>40</v>
      </c>
      <c r="P34" s="17">
        <f t="shared" si="1"/>
        <v>77</v>
      </c>
      <c r="R34"/>
      <c r="S34" s="19"/>
      <c r="T34" s="19"/>
    </row>
    <row r="35" spans="2:20" ht="23.1" customHeight="1" x14ac:dyDescent="0.25">
      <c r="B35" s="24" t="s">
        <v>62</v>
      </c>
      <c r="C35" s="50">
        <v>13</v>
      </c>
      <c r="D35" s="50">
        <v>24</v>
      </c>
      <c r="E35" s="50">
        <v>2</v>
      </c>
      <c r="F35" s="50">
        <v>3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28</v>
      </c>
      <c r="N35" s="50">
        <v>0</v>
      </c>
      <c r="O35" s="17">
        <f t="shared" si="0"/>
        <v>43</v>
      </c>
      <c r="P35" s="17">
        <f t="shared" si="1"/>
        <v>71</v>
      </c>
      <c r="R35"/>
      <c r="S35" s="19"/>
      <c r="T35" s="19"/>
    </row>
    <row r="36" spans="2:20" ht="23.1" customHeight="1" x14ac:dyDescent="0.25">
      <c r="B36" s="24" t="s">
        <v>63</v>
      </c>
      <c r="C36" s="50">
        <v>19</v>
      </c>
      <c r="D36" s="50">
        <v>14</v>
      </c>
      <c r="E36" s="50">
        <v>3</v>
      </c>
      <c r="F36" s="50">
        <v>2</v>
      </c>
      <c r="G36" s="50">
        <v>0</v>
      </c>
      <c r="H36" s="50">
        <v>0</v>
      </c>
      <c r="I36" s="50">
        <v>3</v>
      </c>
      <c r="J36" s="50">
        <v>3</v>
      </c>
      <c r="K36" s="50">
        <v>0</v>
      </c>
      <c r="L36" s="50">
        <v>0</v>
      </c>
      <c r="M36" s="50">
        <v>46</v>
      </c>
      <c r="N36" s="50">
        <v>0</v>
      </c>
      <c r="O36" s="17">
        <f t="shared" si="0"/>
        <v>44</v>
      </c>
      <c r="P36" s="17">
        <f t="shared" si="1"/>
        <v>90</v>
      </c>
      <c r="R36"/>
      <c r="S36" s="19"/>
      <c r="T36" s="19"/>
    </row>
    <row r="37" spans="2:20" ht="23.1" customHeight="1" x14ac:dyDescent="0.25">
      <c r="B37" s="23" t="s">
        <v>64</v>
      </c>
      <c r="C37" s="50">
        <v>12</v>
      </c>
      <c r="D37" s="50">
        <v>9</v>
      </c>
      <c r="E37" s="50">
        <v>4</v>
      </c>
      <c r="F37" s="50">
        <v>14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41</v>
      </c>
      <c r="N37" s="50">
        <v>0</v>
      </c>
      <c r="O37" s="17">
        <f t="shared" si="0"/>
        <v>40</v>
      </c>
      <c r="P37" s="17">
        <f t="shared" si="1"/>
        <v>81</v>
      </c>
      <c r="R37"/>
      <c r="S37" s="19"/>
      <c r="T37" s="19"/>
    </row>
    <row r="38" spans="2:20" ht="23.1" customHeight="1" x14ac:dyDescent="0.25">
      <c r="B38" s="24" t="s">
        <v>65</v>
      </c>
      <c r="C38" s="50">
        <v>14</v>
      </c>
      <c r="D38" s="50">
        <v>15</v>
      </c>
      <c r="E38" s="50">
        <v>1</v>
      </c>
      <c r="F38" s="50">
        <v>12</v>
      </c>
      <c r="G38" s="50">
        <v>3</v>
      </c>
      <c r="H38" s="50">
        <v>1</v>
      </c>
      <c r="I38" s="50">
        <v>0</v>
      </c>
      <c r="J38" s="50">
        <v>0</v>
      </c>
      <c r="K38" s="50">
        <v>0</v>
      </c>
      <c r="L38" s="50">
        <v>0</v>
      </c>
      <c r="M38" s="50">
        <v>31</v>
      </c>
      <c r="N38" s="50">
        <v>0</v>
      </c>
      <c r="O38" s="17">
        <f t="shared" si="0"/>
        <v>46</v>
      </c>
      <c r="P38" s="17">
        <f t="shared" si="1"/>
        <v>77</v>
      </c>
      <c r="R38"/>
      <c r="S38" s="19"/>
      <c r="T38" s="19"/>
    </row>
    <row r="39" spans="2:20" ht="23.1" customHeight="1" x14ac:dyDescent="0.25">
      <c r="B39" s="24" t="s">
        <v>66</v>
      </c>
      <c r="C39" s="50">
        <v>18</v>
      </c>
      <c r="D39" s="50">
        <v>22</v>
      </c>
      <c r="E39" s="50">
        <v>0</v>
      </c>
      <c r="F39" s="50">
        <v>11</v>
      </c>
      <c r="G39" s="50">
        <v>2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17</v>
      </c>
      <c r="N39" s="50">
        <v>0</v>
      </c>
      <c r="O39" s="17">
        <f t="shared" si="0"/>
        <v>56</v>
      </c>
      <c r="P39" s="17">
        <f t="shared" si="1"/>
        <v>73</v>
      </c>
      <c r="R39"/>
      <c r="S39" s="19"/>
      <c r="T39" s="19"/>
    </row>
    <row r="40" spans="2:20" ht="23.1" customHeight="1" x14ac:dyDescent="0.25">
      <c r="B40" s="24" t="s">
        <v>67</v>
      </c>
      <c r="C40" s="50">
        <v>14</v>
      </c>
      <c r="D40" s="50">
        <v>30</v>
      </c>
      <c r="E40" s="50">
        <v>2</v>
      </c>
      <c r="F40" s="50">
        <v>3</v>
      </c>
      <c r="G40" s="50">
        <v>1</v>
      </c>
      <c r="H40" s="50">
        <v>1</v>
      </c>
      <c r="I40" s="50">
        <v>1</v>
      </c>
      <c r="J40" s="50">
        <v>0</v>
      </c>
      <c r="K40" s="50">
        <v>0</v>
      </c>
      <c r="L40" s="50">
        <v>0</v>
      </c>
      <c r="M40" s="50">
        <v>28</v>
      </c>
      <c r="N40" s="50">
        <v>0</v>
      </c>
      <c r="O40" s="17">
        <f t="shared" si="0"/>
        <v>52</v>
      </c>
      <c r="P40" s="17">
        <f t="shared" si="1"/>
        <v>80</v>
      </c>
      <c r="R40"/>
      <c r="S40" s="19"/>
      <c r="T40" s="19"/>
    </row>
    <row r="41" spans="2:20" ht="23.1" customHeight="1" x14ac:dyDescent="0.25">
      <c r="B41" s="23" t="s">
        <v>68</v>
      </c>
      <c r="C41" s="50">
        <v>25</v>
      </c>
      <c r="D41" s="50">
        <v>27</v>
      </c>
      <c r="E41" s="50">
        <v>5</v>
      </c>
      <c r="F41" s="50">
        <v>7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0</v>
      </c>
      <c r="M41" s="50">
        <v>35</v>
      </c>
      <c r="N41" s="50">
        <v>0</v>
      </c>
      <c r="O41" s="17">
        <f t="shared" si="0"/>
        <v>67</v>
      </c>
      <c r="P41" s="17">
        <f t="shared" si="1"/>
        <v>102</v>
      </c>
      <c r="R41"/>
      <c r="S41" s="19"/>
      <c r="T41" s="19"/>
    </row>
    <row r="42" spans="2:20" ht="23.1" customHeight="1" x14ac:dyDescent="0.25">
      <c r="B42" s="24" t="s">
        <v>69</v>
      </c>
      <c r="C42" s="50">
        <v>28</v>
      </c>
      <c r="D42" s="50">
        <v>26</v>
      </c>
      <c r="E42" s="50">
        <v>2</v>
      </c>
      <c r="F42" s="50">
        <v>15</v>
      </c>
      <c r="G42" s="50">
        <v>0</v>
      </c>
      <c r="H42" s="50">
        <v>0</v>
      </c>
      <c r="I42" s="50">
        <v>1</v>
      </c>
      <c r="J42" s="50">
        <v>0</v>
      </c>
      <c r="K42" s="50">
        <v>1</v>
      </c>
      <c r="L42" s="50">
        <v>0</v>
      </c>
      <c r="M42" s="50">
        <v>21</v>
      </c>
      <c r="N42" s="50">
        <v>0</v>
      </c>
      <c r="O42" s="17">
        <f t="shared" si="0"/>
        <v>73</v>
      </c>
      <c r="P42" s="17">
        <f t="shared" si="1"/>
        <v>94</v>
      </c>
      <c r="R42"/>
      <c r="S42" s="19"/>
      <c r="T42" s="19"/>
    </row>
    <row r="43" spans="2:20" ht="23.1" customHeight="1" x14ac:dyDescent="0.25">
      <c r="B43" s="23" t="s">
        <v>70</v>
      </c>
      <c r="C43" s="50">
        <v>29</v>
      </c>
      <c r="D43" s="50">
        <v>26</v>
      </c>
      <c r="E43" s="50">
        <v>5</v>
      </c>
      <c r="F43" s="50">
        <v>6</v>
      </c>
      <c r="G43" s="50">
        <v>0</v>
      </c>
      <c r="H43" s="50">
        <v>1</v>
      </c>
      <c r="I43" s="50">
        <v>0</v>
      </c>
      <c r="J43" s="50">
        <v>6</v>
      </c>
      <c r="K43" s="50">
        <v>0</v>
      </c>
      <c r="L43" s="50">
        <v>0</v>
      </c>
      <c r="M43" s="50">
        <v>37</v>
      </c>
      <c r="N43" s="50">
        <v>0</v>
      </c>
      <c r="O43" s="17">
        <f t="shared" si="0"/>
        <v>73</v>
      </c>
      <c r="P43" s="17">
        <f t="shared" si="1"/>
        <v>110</v>
      </c>
      <c r="R43"/>
      <c r="S43" s="19"/>
      <c r="T43" s="19"/>
    </row>
    <row r="44" spans="2:20" ht="23.1" customHeight="1" x14ac:dyDescent="0.25">
      <c r="B44" s="25" t="s">
        <v>71</v>
      </c>
      <c r="C44" s="50">
        <v>20</v>
      </c>
      <c r="D44" s="50">
        <v>29</v>
      </c>
      <c r="E44" s="50">
        <v>0</v>
      </c>
      <c r="F44" s="50">
        <v>3</v>
      </c>
      <c r="G44" s="50">
        <v>1</v>
      </c>
      <c r="H44" s="50">
        <v>0</v>
      </c>
      <c r="I44" s="50">
        <v>3</v>
      </c>
      <c r="J44" s="50">
        <v>3</v>
      </c>
      <c r="K44" s="50">
        <v>0</v>
      </c>
      <c r="L44" s="50">
        <v>1</v>
      </c>
      <c r="M44" s="50">
        <v>42</v>
      </c>
      <c r="N44" s="50">
        <v>0</v>
      </c>
      <c r="O44" s="17">
        <f t="shared" si="0"/>
        <v>60</v>
      </c>
      <c r="P44" s="17">
        <f t="shared" si="1"/>
        <v>102</v>
      </c>
      <c r="R44"/>
      <c r="S44" s="19"/>
      <c r="T44" s="19"/>
    </row>
    <row r="45" spans="2:20" ht="23.1" customHeight="1" x14ac:dyDescent="0.25">
      <c r="B45" s="23" t="s">
        <v>72</v>
      </c>
      <c r="C45" s="50">
        <v>25</v>
      </c>
      <c r="D45" s="50">
        <v>37</v>
      </c>
      <c r="E45" s="50">
        <v>2</v>
      </c>
      <c r="F45" s="50">
        <v>11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33</v>
      </c>
      <c r="N45" s="50">
        <v>0</v>
      </c>
      <c r="O45" s="17">
        <f t="shared" si="0"/>
        <v>78</v>
      </c>
      <c r="P45" s="17">
        <f t="shared" si="1"/>
        <v>111</v>
      </c>
      <c r="R45"/>
      <c r="S45" s="19"/>
      <c r="T45" s="19"/>
    </row>
    <row r="46" spans="2:20" ht="23.1" customHeight="1" x14ac:dyDescent="0.25">
      <c r="B46" s="24" t="s">
        <v>73</v>
      </c>
      <c r="C46" s="50">
        <v>23</v>
      </c>
      <c r="D46" s="50">
        <v>30</v>
      </c>
      <c r="E46" s="50">
        <v>7</v>
      </c>
      <c r="F46" s="50">
        <v>7</v>
      </c>
      <c r="G46" s="50">
        <v>1</v>
      </c>
      <c r="H46" s="50">
        <v>0</v>
      </c>
      <c r="I46" s="50">
        <v>8</v>
      </c>
      <c r="J46" s="50">
        <v>0</v>
      </c>
      <c r="K46" s="50">
        <v>1</v>
      </c>
      <c r="L46" s="50">
        <v>1</v>
      </c>
      <c r="M46" s="50">
        <v>51</v>
      </c>
      <c r="N46" s="50">
        <v>0</v>
      </c>
      <c r="O46" s="17">
        <f t="shared" si="0"/>
        <v>78</v>
      </c>
      <c r="P46" s="17">
        <f t="shared" si="1"/>
        <v>129</v>
      </c>
      <c r="R46" s="19"/>
      <c r="S46" s="19"/>
      <c r="T46"/>
    </row>
    <row r="47" spans="2:20" ht="23.1" customHeight="1" x14ac:dyDescent="0.25">
      <c r="B47" s="24" t="s">
        <v>74</v>
      </c>
      <c r="C47" s="50">
        <v>21</v>
      </c>
      <c r="D47" s="50">
        <v>22</v>
      </c>
      <c r="E47" s="50">
        <v>0</v>
      </c>
      <c r="F47" s="50">
        <v>1</v>
      </c>
      <c r="G47" s="50">
        <v>0</v>
      </c>
      <c r="H47" s="50">
        <v>0</v>
      </c>
      <c r="I47" s="50">
        <v>1</v>
      </c>
      <c r="J47" s="50">
        <v>3</v>
      </c>
      <c r="K47" s="50">
        <v>1</v>
      </c>
      <c r="L47" s="50">
        <v>0</v>
      </c>
      <c r="M47" s="50">
        <v>62</v>
      </c>
      <c r="N47" s="50">
        <v>0</v>
      </c>
      <c r="O47" s="17">
        <f t="shared" si="0"/>
        <v>49</v>
      </c>
      <c r="P47" s="17">
        <f t="shared" si="1"/>
        <v>111</v>
      </c>
      <c r="R47" s="19"/>
      <c r="S47" s="19"/>
      <c r="T47"/>
    </row>
    <row r="48" spans="2:20" ht="23.1" customHeight="1" x14ac:dyDescent="0.25">
      <c r="B48" s="24" t="s">
        <v>75</v>
      </c>
      <c r="C48" s="50">
        <v>30</v>
      </c>
      <c r="D48" s="50">
        <v>25</v>
      </c>
      <c r="E48" s="50">
        <v>3</v>
      </c>
      <c r="F48" s="50">
        <v>1</v>
      </c>
      <c r="G48" s="50">
        <v>0</v>
      </c>
      <c r="H48" s="50">
        <v>0</v>
      </c>
      <c r="I48" s="50">
        <v>3</v>
      </c>
      <c r="J48" s="50">
        <v>1</v>
      </c>
      <c r="K48" s="50">
        <v>0</v>
      </c>
      <c r="L48" s="50">
        <v>0</v>
      </c>
      <c r="M48" s="50">
        <v>63</v>
      </c>
      <c r="N48" s="50">
        <v>0</v>
      </c>
      <c r="O48" s="17">
        <f t="shared" si="0"/>
        <v>63</v>
      </c>
      <c r="P48" s="17">
        <f t="shared" si="1"/>
        <v>126</v>
      </c>
      <c r="R48" s="19"/>
      <c r="S48" s="19"/>
      <c r="T48"/>
    </row>
    <row r="49" spans="2:20" ht="23.1" customHeight="1" x14ac:dyDescent="0.25">
      <c r="B49" s="23" t="s">
        <v>76</v>
      </c>
      <c r="C49" s="50">
        <v>26</v>
      </c>
      <c r="D49" s="50">
        <v>20</v>
      </c>
      <c r="E49" s="50">
        <v>6</v>
      </c>
      <c r="F49" s="50">
        <v>5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44</v>
      </c>
      <c r="N49" s="50">
        <v>0</v>
      </c>
      <c r="O49" s="17">
        <f t="shared" si="0"/>
        <v>58</v>
      </c>
      <c r="P49" s="17">
        <f t="shared" si="1"/>
        <v>102</v>
      </c>
      <c r="R49" s="19"/>
      <c r="S49" s="19"/>
      <c r="T49"/>
    </row>
    <row r="50" spans="2:20" ht="23.1" customHeight="1" x14ac:dyDescent="0.25">
      <c r="B50" s="24" t="s">
        <v>77</v>
      </c>
      <c r="C50" s="50">
        <v>18</v>
      </c>
      <c r="D50" s="50">
        <v>25</v>
      </c>
      <c r="E50" s="50">
        <v>3</v>
      </c>
      <c r="F50" s="50">
        <v>7</v>
      </c>
      <c r="G50" s="50">
        <v>0</v>
      </c>
      <c r="H50" s="50">
        <v>0</v>
      </c>
      <c r="I50" s="50">
        <v>1</v>
      </c>
      <c r="J50" s="50">
        <v>1</v>
      </c>
      <c r="K50" s="50">
        <v>1</v>
      </c>
      <c r="L50" s="50">
        <v>0</v>
      </c>
      <c r="M50" s="50">
        <v>41</v>
      </c>
      <c r="N50" s="50">
        <v>0</v>
      </c>
      <c r="O50" s="17">
        <f t="shared" si="0"/>
        <v>56</v>
      </c>
      <c r="P50" s="17">
        <f t="shared" si="1"/>
        <v>97</v>
      </c>
      <c r="R50" s="19"/>
      <c r="S50" s="19"/>
      <c r="T50"/>
    </row>
    <row r="51" spans="2:20" ht="23.1" customHeight="1" x14ac:dyDescent="0.25">
      <c r="B51" s="24" t="s">
        <v>78</v>
      </c>
      <c r="C51" s="50">
        <v>21</v>
      </c>
      <c r="D51" s="50">
        <v>28</v>
      </c>
      <c r="E51" s="50">
        <v>2</v>
      </c>
      <c r="F51" s="50">
        <v>7</v>
      </c>
      <c r="G51" s="50">
        <v>1</v>
      </c>
      <c r="H51" s="50">
        <v>0</v>
      </c>
      <c r="I51" s="50">
        <v>3</v>
      </c>
      <c r="J51" s="50">
        <v>0</v>
      </c>
      <c r="K51" s="50">
        <v>1</v>
      </c>
      <c r="L51" s="50">
        <v>0</v>
      </c>
      <c r="M51" s="50">
        <v>52</v>
      </c>
      <c r="N51" s="50">
        <v>0</v>
      </c>
      <c r="O51" s="17">
        <f t="shared" si="0"/>
        <v>63</v>
      </c>
      <c r="P51" s="17">
        <f t="shared" si="1"/>
        <v>115</v>
      </c>
      <c r="R51" s="19"/>
      <c r="S51" s="19"/>
      <c r="T51"/>
    </row>
    <row r="52" spans="2:20" ht="23.1" customHeight="1" x14ac:dyDescent="0.25">
      <c r="B52" s="24" t="s">
        <v>79</v>
      </c>
      <c r="C52" s="50">
        <v>20</v>
      </c>
      <c r="D52" s="50">
        <v>24</v>
      </c>
      <c r="E52" s="50">
        <v>6</v>
      </c>
      <c r="F52" s="50">
        <v>8</v>
      </c>
      <c r="G52" s="50">
        <v>0</v>
      </c>
      <c r="H52" s="50">
        <v>1</v>
      </c>
      <c r="I52" s="50">
        <v>4</v>
      </c>
      <c r="J52" s="50">
        <v>3</v>
      </c>
      <c r="K52" s="50">
        <v>0</v>
      </c>
      <c r="L52" s="50">
        <v>0</v>
      </c>
      <c r="M52" s="50">
        <v>48</v>
      </c>
      <c r="N52" s="50">
        <v>0</v>
      </c>
      <c r="O52" s="17">
        <f t="shared" si="0"/>
        <v>66</v>
      </c>
      <c r="P52" s="17">
        <f t="shared" si="1"/>
        <v>114</v>
      </c>
      <c r="R52" s="19"/>
      <c r="S52" s="19"/>
      <c r="T52"/>
    </row>
    <row r="53" spans="2:20" ht="23.1" customHeight="1" x14ac:dyDescent="0.25">
      <c r="B53" s="23" t="s">
        <v>80</v>
      </c>
      <c r="C53" s="50">
        <v>28</v>
      </c>
      <c r="D53" s="50">
        <v>26</v>
      </c>
      <c r="E53" s="50">
        <v>3</v>
      </c>
      <c r="F53" s="50">
        <v>2</v>
      </c>
      <c r="G53" s="50">
        <v>0</v>
      </c>
      <c r="H53" s="50">
        <v>0</v>
      </c>
      <c r="I53" s="50">
        <v>2</v>
      </c>
      <c r="J53" s="50">
        <v>1</v>
      </c>
      <c r="K53" s="50">
        <v>0</v>
      </c>
      <c r="L53" s="50">
        <v>0</v>
      </c>
      <c r="M53" s="50">
        <v>43</v>
      </c>
      <c r="N53" s="50">
        <v>0</v>
      </c>
      <c r="O53" s="17">
        <f t="shared" si="0"/>
        <v>62</v>
      </c>
      <c r="P53" s="17">
        <f t="shared" si="1"/>
        <v>105</v>
      </c>
      <c r="R53" s="19"/>
      <c r="S53" s="19"/>
      <c r="T53"/>
    </row>
    <row r="54" spans="2:20" ht="23.1" customHeight="1" x14ac:dyDescent="0.25">
      <c r="B54" s="23" t="s">
        <v>81</v>
      </c>
      <c r="C54" s="50">
        <v>16</v>
      </c>
      <c r="D54" s="50">
        <v>36</v>
      </c>
      <c r="E54" s="50">
        <v>10</v>
      </c>
      <c r="F54" s="50">
        <v>21</v>
      </c>
      <c r="G54" s="50">
        <v>0</v>
      </c>
      <c r="H54" s="50">
        <v>0</v>
      </c>
      <c r="I54" s="50">
        <v>2</v>
      </c>
      <c r="J54" s="50">
        <v>5</v>
      </c>
      <c r="K54" s="50">
        <v>0</v>
      </c>
      <c r="L54" s="50">
        <v>0</v>
      </c>
      <c r="M54" s="50">
        <v>28</v>
      </c>
      <c r="N54" s="50">
        <v>0</v>
      </c>
      <c r="O54" s="17">
        <f t="shared" si="0"/>
        <v>90</v>
      </c>
      <c r="P54" s="17">
        <f t="shared" si="1"/>
        <v>118</v>
      </c>
      <c r="R54" s="19"/>
      <c r="S54" s="19"/>
      <c r="T54"/>
    </row>
    <row r="55" spans="2:20" ht="23.1" customHeight="1" x14ac:dyDescent="0.25">
      <c r="B55" s="23" t="s">
        <v>82</v>
      </c>
      <c r="C55" s="50">
        <v>15</v>
      </c>
      <c r="D55" s="50">
        <v>28</v>
      </c>
      <c r="E55" s="50">
        <v>6</v>
      </c>
      <c r="F55" s="50">
        <v>17</v>
      </c>
      <c r="G55" s="50">
        <v>0</v>
      </c>
      <c r="H55" s="50">
        <v>0</v>
      </c>
      <c r="I55" s="50">
        <v>3</v>
      </c>
      <c r="J55" s="50">
        <v>0</v>
      </c>
      <c r="K55" s="50">
        <v>1</v>
      </c>
      <c r="L55" s="50">
        <v>0</v>
      </c>
      <c r="M55" s="50">
        <v>46</v>
      </c>
      <c r="N55" s="50">
        <v>0</v>
      </c>
      <c r="O55" s="17">
        <f t="shared" si="0"/>
        <v>70</v>
      </c>
      <c r="P55" s="17">
        <f t="shared" si="1"/>
        <v>116</v>
      </c>
      <c r="R55" s="19"/>
      <c r="S55" s="19"/>
      <c r="T55"/>
    </row>
    <row r="56" spans="2:20" ht="23.1" customHeight="1" x14ac:dyDescent="0.25">
      <c r="B56" s="23" t="s">
        <v>83</v>
      </c>
      <c r="C56" s="50">
        <v>27</v>
      </c>
      <c r="D56" s="50">
        <v>30</v>
      </c>
      <c r="E56" s="50">
        <v>2</v>
      </c>
      <c r="F56" s="50">
        <v>19</v>
      </c>
      <c r="G56" s="50">
        <v>0</v>
      </c>
      <c r="H56" s="50">
        <v>0</v>
      </c>
      <c r="I56" s="50">
        <v>6</v>
      </c>
      <c r="J56" s="50">
        <v>0</v>
      </c>
      <c r="K56" s="50">
        <v>0</v>
      </c>
      <c r="L56" s="50">
        <v>0</v>
      </c>
      <c r="M56" s="50">
        <v>41</v>
      </c>
      <c r="N56" s="50">
        <v>0</v>
      </c>
      <c r="O56" s="17">
        <f t="shared" si="0"/>
        <v>84</v>
      </c>
      <c r="P56" s="17">
        <f t="shared" si="1"/>
        <v>125</v>
      </c>
      <c r="R56" s="19"/>
      <c r="S56" s="19"/>
      <c r="T56"/>
    </row>
    <row r="57" spans="2:20" ht="23.1" customHeight="1" x14ac:dyDescent="0.25">
      <c r="B57" s="23" t="s">
        <v>84</v>
      </c>
      <c r="C57" s="50">
        <v>26</v>
      </c>
      <c r="D57" s="50">
        <v>28</v>
      </c>
      <c r="E57" s="50">
        <v>6</v>
      </c>
      <c r="F57" s="50">
        <v>27</v>
      </c>
      <c r="G57" s="50">
        <v>0</v>
      </c>
      <c r="H57" s="50">
        <v>0</v>
      </c>
      <c r="I57" s="50">
        <v>2</v>
      </c>
      <c r="J57" s="50">
        <v>0</v>
      </c>
      <c r="K57" s="50">
        <v>1</v>
      </c>
      <c r="L57" s="50">
        <v>0</v>
      </c>
      <c r="M57" s="50">
        <v>43</v>
      </c>
      <c r="N57" s="50">
        <v>0</v>
      </c>
      <c r="O57" s="17">
        <f t="shared" si="0"/>
        <v>90</v>
      </c>
      <c r="P57" s="17">
        <f t="shared" si="1"/>
        <v>133</v>
      </c>
      <c r="R57" s="19"/>
      <c r="S57" s="19"/>
      <c r="T57"/>
    </row>
    <row r="58" spans="2:20" ht="23.1" customHeight="1" x14ac:dyDescent="0.25">
      <c r="B58" s="59" t="s">
        <v>18</v>
      </c>
      <c r="C58" s="16">
        <f t="shared" ref="C58:P58" si="21">SUM(C10:C57)</f>
        <v>822</v>
      </c>
      <c r="D58" s="16">
        <f t="shared" si="21"/>
        <v>978</v>
      </c>
      <c r="E58" s="16">
        <f t="shared" si="21"/>
        <v>157</v>
      </c>
      <c r="F58" s="16">
        <f t="shared" si="21"/>
        <v>418</v>
      </c>
      <c r="G58" s="16">
        <f t="shared" si="21"/>
        <v>14</v>
      </c>
      <c r="H58" s="16">
        <f t="shared" si="21"/>
        <v>5</v>
      </c>
      <c r="I58" s="16">
        <f t="shared" si="21"/>
        <v>107</v>
      </c>
      <c r="J58" s="16">
        <f t="shared" si="21"/>
        <v>40</v>
      </c>
      <c r="K58" s="16">
        <f t="shared" si="21"/>
        <v>16</v>
      </c>
      <c r="L58" s="16">
        <f t="shared" si="21"/>
        <v>2</v>
      </c>
      <c r="M58" s="16">
        <f t="shared" si="21"/>
        <v>1585</v>
      </c>
      <c r="N58" s="16">
        <f t="shared" si="21"/>
        <v>0</v>
      </c>
      <c r="O58" s="16">
        <f t="shared" si="21"/>
        <v>2559</v>
      </c>
      <c r="P58" s="16">
        <f t="shared" si="21"/>
        <v>4144</v>
      </c>
      <c r="R58" s="19"/>
      <c r="S58" s="19"/>
      <c r="T58"/>
    </row>
    <row r="59" spans="2:20" ht="23.1" customHeight="1" x14ac:dyDescent="0.25">
      <c r="B59" s="59" t="s">
        <v>93</v>
      </c>
      <c r="C59" s="43">
        <f t="shared" ref="C59:N59" si="22">C58/$P$58</f>
        <v>0.19835907335907335</v>
      </c>
      <c r="D59" s="43">
        <f t="shared" si="22"/>
        <v>0.236003861003861</v>
      </c>
      <c r="E59" s="43">
        <f t="shared" si="22"/>
        <v>3.7886100386100387E-2</v>
      </c>
      <c r="F59" s="43">
        <f t="shared" si="22"/>
        <v>0.10086872586872588</v>
      </c>
      <c r="G59" s="43">
        <f t="shared" si="22"/>
        <v>3.3783783783783786E-3</v>
      </c>
      <c r="H59" s="43">
        <f t="shared" si="22"/>
        <v>1.2065637065637065E-3</v>
      </c>
      <c r="I59" s="43">
        <f t="shared" si="22"/>
        <v>2.5820463320463321E-2</v>
      </c>
      <c r="J59" s="43">
        <f t="shared" si="22"/>
        <v>9.6525096525096523E-3</v>
      </c>
      <c r="K59" s="43">
        <f t="shared" si="22"/>
        <v>3.8610038610038611E-3</v>
      </c>
      <c r="L59" s="43">
        <f t="shared" si="22"/>
        <v>4.8262548262548264E-4</v>
      </c>
      <c r="M59" s="43">
        <f t="shared" si="22"/>
        <v>0.38248069498069498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60" t="s">
        <v>94</v>
      </c>
      <c r="C60" s="44">
        <f>C58/$O$58</f>
        <v>0.3212192262602579</v>
      </c>
      <c r="D60" s="44">
        <f t="shared" ref="D60:N60" si="23">D58/$O$58</f>
        <v>0.3821805392731536</v>
      </c>
      <c r="E60" s="44">
        <f t="shared" si="23"/>
        <v>6.1352090660414221E-2</v>
      </c>
      <c r="F60" s="44">
        <f t="shared" si="23"/>
        <v>0.16334505666275889</v>
      </c>
      <c r="G60" s="44">
        <f t="shared" si="23"/>
        <v>5.4708870652598668E-3</v>
      </c>
      <c r="H60" s="44">
        <f t="shared" si="23"/>
        <v>1.9538882375928096E-3</v>
      </c>
      <c r="I60" s="44">
        <f t="shared" si="23"/>
        <v>4.1813208284486127E-2</v>
      </c>
      <c r="J60" s="44">
        <f t="shared" si="23"/>
        <v>1.5631105900742476E-2</v>
      </c>
      <c r="K60" s="44">
        <f t="shared" si="23"/>
        <v>6.2524423602969914E-3</v>
      </c>
      <c r="L60" s="44">
        <f t="shared" si="23"/>
        <v>7.8155529503712393E-4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N13" zoomScale="60" workbookViewId="0">
      <selection activeCell="AD95" sqref="AD9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'29.09 Munyonyo-Gaba'!C3:G3</f>
        <v>MCC-C2-STNO 52-Wavamuno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9" t="s">
        <v>162</v>
      </c>
      <c r="E5" s="80"/>
      <c r="F5" s="41" t="s">
        <v>1</v>
      </c>
      <c r="G5" s="76" t="str">
        <f>'29.09 Gaba-Munyonyo'!G5:H5</f>
        <v>Wavamuno</v>
      </c>
      <c r="H5" s="77"/>
      <c r="I5" s="14"/>
      <c r="J5" s="2" t="s">
        <v>5</v>
      </c>
      <c r="K5" s="76" t="str">
        <f>'29.09 Gaba-Munyonyo'!K5:L5</f>
        <v>Kasoma John Paul / Akello Rosette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'29.09 Gaba-Munyonyo'!D6:E6</f>
        <v>GABA</v>
      </c>
      <c r="E6" s="77"/>
      <c r="F6" s="2" t="s">
        <v>2</v>
      </c>
      <c r="G6" s="76" t="str">
        <f>'29.09 Gaba-Munyonyo'!G6:H6</f>
        <v>MUNYONYO</v>
      </c>
      <c r="H6" s="77"/>
      <c r="J6" s="2" t="s">
        <v>21</v>
      </c>
      <c r="K6" s="76" t="str">
        <f>'29.09 Gaba-Munyonyo'!K6:L6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AVERAGE('23.09.19 Gaba -Munyonyo'!C10,'24.09 Gaba-Munyonyo'!C10,'25.09 Gaba-Munyonyo'!C10,'27.09 Gaba-Munyonyo'!C10,'26.09 Gaba-Munyonyo-24Hrs'!C10,'28.09 Gaba-Munyonyo-24h'!C10,'29.09 Gaba-Munyonyo'!C10)</f>
        <v>22.142857142857142</v>
      </c>
      <c r="D10" s="49">
        <f>AVERAGE('23.09.19 Gaba -Munyonyo'!D10,'24.09 Gaba-Munyonyo'!D10,'25.09 Gaba-Munyonyo'!D10,'27.09 Gaba-Munyonyo'!D10,'26.09 Gaba-Munyonyo-24Hrs'!D10,'28.09 Gaba-Munyonyo-24h'!D10,'29.09 Gaba-Munyonyo'!D10)</f>
        <v>4.7142857142857144</v>
      </c>
      <c r="E10" s="49">
        <f>AVERAGE('23.09.19 Gaba -Munyonyo'!E10,'24.09 Gaba-Munyonyo'!E10,'25.09 Gaba-Munyonyo'!E10,'27.09 Gaba-Munyonyo'!E10,'26.09 Gaba-Munyonyo-24Hrs'!E10,'28.09 Gaba-Munyonyo-24h'!E10,'29.09 Gaba-Munyonyo'!E10)</f>
        <v>2.7142857142857144</v>
      </c>
      <c r="F10" s="49">
        <f>AVERAGE('23.09.19 Gaba -Munyonyo'!F10,'24.09 Gaba-Munyonyo'!F10,'25.09 Gaba-Munyonyo'!F10,'27.09 Gaba-Munyonyo'!F10,'26.09 Gaba-Munyonyo-24Hrs'!F10,'28.09 Gaba-Munyonyo-24h'!F10,'29.09 Gaba-Munyonyo'!F10)</f>
        <v>12.857142857142858</v>
      </c>
      <c r="G10" s="49">
        <f>AVERAGE('23.09.19 Gaba -Munyonyo'!G10,'24.09 Gaba-Munyonyo'!G10,'25.09 Gaba-Munyonyo'!G10,'27.09 Gaba-Munyonyo'!G10,'26.09 Gaba-Munyonyo-24Hrs'!G10,'28.09 Gaba-Munyonyo-24h'!G10,'29.09 Gaba-Munyonyo'!G10)</f>
        <v>0.5714285714285714</v>
      </c>
      <c r="H10" s="49">
        <f>AVERAGE('23.09.19 Gaba -Munyonyo'!H10,'24.09 Gaba-Munyonyo'!H10,'25.09 Gaba-Munyonyo'!H10,'27.09 Gaba-Munyonyo'!H10,'26.09 Gaba-Munyonyo-24Hrs'!H10,'28.09 Gaba-Munyonyo-24h'!H10,'29.09 Gaba-Munyonyo'!H10)</f>
        <v>0</v>
      </c>
      <c r="I10" s="49">
        <f>AVERAGE('23.09.19 Gaba -Munyonyo'!I10,'24.09 Gaba-Munyonyo'!I10,'25.09 Gaba-Munyonyo'!I10,'27.09 Gaba-Munyonyo'!I10,'26.09 Gaba-Munyonyo-24Hrs'!I10,'28.09 Gaba-Munyonyo-24h'!I10,'29.09 Gaba-Munyonyo'!I10)</f>
        <v>1.4285714285714286</v>
      </c>
      <c r="J10" s="49">
        <f>AVERAGE('23.09.19 Gaba -Munyonyo'!J10,'24.09 Gaba-Munyonyo'!J10,'25.09 Gaba-Munyonyo'!J10,'27.09 Gaba-Munyonyo'!J10,'26.09 Gaba-Munyonyo-24Hrs'!J10,'28.09 Gaba-Munyonyo-24h'!J10,'29.09 Gaba-Munyonyo'!J10)</f>
        <v>0.7142857142857143</v>
      </c>
      <c r="K10" s="49">
        <f>AVERAGE('23.09.19 Gaba -Munyonyo'!K10,'24.09 Gaba-Munyonyo'!K10,'25.09 Gaba-Munyonyo'!K10,'27.09 Gaba-Munyonyo'!K10,'26.09 Gaba-Munyonyo-24Hrs'!K10,'28.09 Gaba-Munyonyo-24h'!K10,'29.09 Gaba-Munyonyo'!K10)</f>
        <v>0.14285714285714285</v>
      </c>
      <c r="L10" s="49">
        <f>AVERAGE('23.09.19 Gaba -Munyonyo'!L10,'24.09 Gaba-Munyonyo'!L10,'25.09 Gaba-Munyonyo'!L10,'27.09 Gaba-Munyonyo'!L10,'26.09 Gaba-Munyonyo-24Hrs'!L10,'28.09 Gaba-Munyonyo-24h'!L10,'29.09 Gaba-Munyonyo'!L10)</f>
        <v>0</v>
      </c>
      <c r="M10" s="49">
        <f>AVERAGE('23.09.19 Gaba -Munyonyo'!M10,'24.09 Gaba-Munyonyo'!M10,'25.09 Gaba-Munyonyo'!M10,'27.09 Gaba-Munyonyo'!M10,'26.09 Gaba-Munyonyo-24Hrs'!M10,'28.09 Gaba-Munyonyo-24h'!M10,'29.09 Gaba-Munyonyo'!M10)</f>
        <v>23.714285714285715</v>
      </c>
      <c r="N10" s="49">
        <f>AVERAGE('23.09.19 Gaba -Munyonyo'!N10,'24.09 Gaba-Munyonyo'!N10,'25.09 Gaba-Munyonyo'!N10,'27.09 Gaba-Munyonyo'!N10,'26.09 Gaba-Munyonyo-24Hrs'!N10,'28.09 Gaba-Munyonyo-24h'!N10,'29.09 Gaba-Munyonyo'!N10)</f>
        <v>0</v>
      </c>
      <c r="O10" s="15">
        <f t="shared" ref="O10:O73" si="0">SUM(C10:L10,N10)</f>
        <v>45.285714285714292</v>
      </c>
      <c r="P10" s="15">
        <f t="shared" ref="P10:P73" si="1">SUM(C10:N10)</f>
        <v>69</v>
      </c>
      <c r="R10" s="1" t="s">
        <v>6</v>
      </c>
      <c r="S10" s="17">
        <f t="shared" ref="S10:AF10" si="2">SUM(C10:C13)</f>
        <v>117.14285714285714</v>
      </c>
      <c r="T10" s="17">
        <f t="shared" si="2"/>
        <v>36.714285714285715</v>
      </c>
      <c r="U10" s="17">
        <f t="shared" si="2"/>
        <v>13.714285714285715</v>
      </c>
      <c r="V10" s="17">
        <f t="shared" si="2"/>
        <v>57.428571428571431</v>
      </c>
      <c r="W10" s="17">
        <f t="shared" si="2"/>
        <v>2.2857142857142856</v>
      </c>
      <c r="X10" s="17">
        <f t="shared" si="2"/>
        <v>0.2857142857142857</v>
      </c>
      <c r="Y10" s="17">
        <f t="shared" si="2"/>
        <v>6.4285714285714288</v>
      </c>
      <c r="Z10" s="17">
        <f t="shared" si="2"/>
        <v>5.4285714285714288</v>
      </c>
      <c r="AA10" s="17">
        <f t="shared" si="2"/>
        <v>1.1428571428571428</v>
      </c>
      <c r="AB10" s="17">
        <f t="shared" si="2"/>
        <v>0</v>
      </c>
      <c r="AC10" s="17">
        <f t="shared" si="2"/>
        <v>128.14285714285714</v>
      </c>
      <c r="AD10" s="17">
        <f t="shared" si="2"/>
        <v>0</v>
      </c>
      <c r="AE10" s="31">
        <f t="shared" si="2"/>
        <v>240.57142857142856</v>
      </c>
      <c r="AF10" s="31">
        <f t="shared" si="2"/>
        <v>368.71428571428578</v>
      </c>
    </row>
    <row r="11" spans="2:32" s="6" customFormat="1" ht="23.1" customHeight="1" x14ac:dyDescent="0.25">
      <c r="B11" s="23" t="s">
        <v>38</v>
      </c>
      <c r="C11" s="49">
        <f>AVERAGE('23.09.19 Gaba -Munyonyo'!C11,'24.09 Gaba-Munyonyo'!C11,'25.09 Gaba-Munyonyo'!C11,'27.09 Gaba-Munyonyo'!C11,'26.09 Gaba-Munyonyo-24Hrs'!C11,'28.09 Gaba-Munyonyo-24h'!C11,'29.09 Gaba-Munyonyo'!C11)</f>
        <v>31</v>
      </c>
      <c r="D11" s="49">
        <f>AVERAGE('23.09.19 Gaba -Munyonyo'!D11,'24.09 Gaba-Munyonyo'!D11,'25.09 Gaba-Munyonyo'!D11,'27.09 Gaba-Munyonyo'!D11,'26.09 Gaba-Munyonyo-24Hrs'!D11,'28.09 Gaba-Munyonyo-24h'!D11,'29.09 Gaba-Munyonyo'!D11)</f>
        <v>8</v>
      </c>
      <c r="E11" s="49">
        <f>AVERAGE('23.09.19 Gaba -Munyonyo'!E11,'24.09 Gaba-Munyonyo'!E11,'25.09 Gaba-Munyonyo'!E11,'27.09 Gaba-Munyonyo'!E11,'26.09 Gaba-Munyonyo-24Hrs'!E11,'28.09 Gaba-Munyonyo-24h'!E11,'29.09 Gaba-Munyonyo'!E11)</f>
        <v>2.7142857142857144</v>
      </c>
      <c r="F11" s="49">
        <f>AVERAGE('23.09.19 Gaba -Munyonyo'!F11,'24.09 Gaba-Munyonyo'!F11,'25.09 Gaba-Munyonyo'!F11,'27.09 Gaba-Munyonyo'!F11,'26.09 Gaba-Munyonyo-24Hrs'!F11,'28.09 Gaba-Munyonyo-24h'!F11,'29.09 Gaba-Munyonyo'!F11)</f>
        <v>12.857142857142858</v>
      </c>
      <c r="G11" s="49">
        <f>AVERAGE('23.09.19 Gaba -Munyonyo'!G11,'24.09 Gaba-Munyonyo'!G11,'25.09 Gaba-Munyonyo'!G11,'27.09 Gaba-Munyonyo'!G11,'26.09 Gaba-Munyonyo-24Hrs'!G11,'28.09 Gaba-Munyonyo-24h'!G11,'29.09 Gaba-Munyonyo'!G11)</f>
        <v>0.7142857142857143</v>
      </c>
      <c r="H11" s="49">
        <f>AVERAGE('23.09.19 Gaba -Munyonyo'!H11,'24.09 Gaba-Munyonyo'!H11,'25.09 Gaba-Munyonyo'!H11,'27.09 Gaba-Munyonyo'!H11,'26.09 Gaba-Munyonyo-24Hrs'!H11,'28.09 Gaba-Munyonyo-24h'!H11,'29.09 Gaba-Munyonyo'!H11)</f>
        <v>0</v>
      </c>
      <c r="I11" s="49">
        <f>AVERAGE('23.09.19 Gaba -Munyonyo'!I11,'24.09 Gaba-Munyonyo'!I11,'25.09 Gaba-Munyonyo'!I11,'27.09 Gaba-Munyonyo'!I11,'26.09 Gaba-Munyonyo-24Hrs'!I11,'28.09 Gaba-Munyonyo-24h'!I11,'29.09 Gaba-Munyonyo'!I11)</f>
        <v>2.1428571428571428</v>
      </c>
      <c r="J11" s="49">
        <f>AVERAGE('23.09.19 Gaba -Munyonyo'!J11,'24.09 Gaba-Munyonyo'!J11,'25.09 Gaba-Munyonyo'!J11,'27.09 Gaba-Munyonyo'!J11,'26.09 Gaba-Munyonyo-24Hrs'!J11,'28.09 Gaba-Munyonyo-24h'!J11,'29.09 Gaba-Munyonyo'!J11)</f>
        <v>1.8571428571428572</v>
      </c>
      <c r="K11" s="49">
        <f>AVERAGE('23.09.19 Gaba -Munyonyo'!K11,'24.09 Gaba-Munyonyo'!K11,'25.09 Gaba-Munyonyo'!K11,'27.09 Gaba-Munyonyo'!K11,'26.09 Gaba-Munyonyo-24Hrs'!K11,'28.09 Gaba-Munyonyo-24h'!K11,'29.09 Gaba-Munyonyo'!K11)</f>
        <v>0.2857142857142857</v>
      </c>
      <c r="L11" s="49">
        <f>AVERAGE('23.09.19 Gaba -Munyonyo'!L11,'24.09 Gaba-Munyonyo'!L11,'25.09 Gaba-Munyonyo'!L11,'27.09 Gaba-Munyonyo'!L11,'26.09 Gaba-Munyonyo-24Hrs'!L11,'28.09 Gaba-Munyonyo-24h'!L11,'29.09 Gaba-Munyonyo'!L11)</f>
        <v>0</v>
      </c>
      <c r="M11" s="49">
        <f>AVERAGE('23.09.19 Gaba -Munyonyo'!M11,'24.09 Gaba-Munyonyo'!M11,'25.09 Gaba-Munyonyo'!M11,'27.09 Gaba-Munyonyo'!M11,'26.09 Gaba-Munyonyo-24Hrs'!M11,'28.09 Gaba-Munyonyo-24h'!M11,'29.09 Gaba-Munyonyo'!M11)</f>
        <v>30.857142857142858</v>
      </c>
      <c r="N11" s="49">
        <f>AVERAGE('23.09.19 Gaba -Munyonyo'!N11,'24.09 Gaba-Munyonyo'!N11,'25.09 Gaba-Munyonyo'!N11,'27.09 Gaba-Munyonyo'!N11,'26.09 Gaba-Munyonyo-24Hrs'!N11,'28.09 Gaba-Munyonyo-24h'!N11,'29.09 Gaba-Munyonyo'!N11)</f>
        <v>0</v>
      </c>
      <c r="O11" s="15">
        <f t="shared" si="0"/>
        <v>59.571428571428569</v>
      </c>
      <c r="P11" s="15">
        <f t="shared" si="1"/>
        <v>90.428571428571431</v>
      </c>
      <c r="R11" s="1" t="s">
        <v>7</v>
      </c>
      <c r="S11" s="17">
        <f t="shared" ref="S11:AF11" si="3">SUM(C14:C17)</f>
        <v>119.14285714285715</v>
      </c>
      <c r="T11" s="17">
        <f t="shared" si="3"/>
        <v>51.714285714285708</v>
      </c>
      <c r="U11" s="17">
        <f t="shared" si="3"/>
        <v>26.428571428571427</v>
      </c>
      <c r="V11" s="17">
        <f t="shared" si="3"/>
        <v>64.428571428571431</v>
      </c>
      <c r="W11" s="17">
        <f t="shared" si="3"/>
        <v>4.1428571428571432</v>
      </c>
      <c r="X11" s="17">
        <f t="shared" si="3"/>
        <v>1</v>
      </c>
      <c r="Y11" s="17">
        <f t="shared" si="3"/>
        <v>6.1428571428571432</v>
      </c>
      <c r="Z11" s="17">
        <f t="shared" si="3"/>
        <v>7.5714285714285712</v>
      </c>
      <c r="AA11" s="17">
        <f t="shared" si="3"/>
        <v>0.42857142857142855</v>
      </c>
      <c r="AB11" s="17">
        <f t="shared" si="3"/>
        <v>0</v>
      </c>
      <c r="AC11" s="17">
        <f t="shared" si="3"/>
        <v>150.42857142857144</v>
      </c>
      <c r="AD11" s="17">
        <f t="shared" si="3"/>
        <v>0</v>
      </c>
      <c r="AE11" s="31">
        <f t="shared" si="3"/>
        <v>281</v>
      </c>
      <c r="AF11" s="31">
        <f t="shared" si="3"/>
        <v>431.42857142857144</v>
      </c>
    </row>
    <row r="12" spans="2:32" ht="23.1" customHeight="1" x14ac:dyDescent="0.25">
      <c r="B12" s="23" t="s">
        <v>39</v>
      </c>
      <c r="C12" s="49">
        <f>AVERAGE('23.09.19 Gaba -Munyonyo'!C12,'24.09 Gaba-Munyonyo'!C12,'25.09 Gaba-Munyonyo'!C12,'27.09 Gaba-Munyonyo'!C12,'26.09 Gaba-Munyonyo-24Hrs'!C12,'28.09 Gaba-Munyonyo-24h'!C12,'29.09 Gaba-Munyonyo'!C12)</f>
        <v>30</v>
      </c>
      <c r="D12" s="49">
        <f>AVERAGE('23.09.19 Gaba -Munyonyo'!D12,'24.09 Gaba-Munyonyo'!D12,'25.09 Gaba-Munyonyo'!D12,'27.09 Gaba-Munyonyo'!D12,'26.09 Gaba-Munyonyo-24Hrs'!D12,'28.09 Gaba-Munyonyo-24h'!D12,'29.09 Gaba-Munyonyo'!D12)</f>
        <v>12.142857142857142</v>
      </c>
      <c r="E12" s="49">
        <f>AVERAGE('23.09.19 Gaba -Munyonyo'!E12,'24.09 Gaba-Munyonyo'!E12,'25.09 Gaba-Munyonyo'!E12,'27.09 Gaba-Munyonyo'!E12,'26.09 Gaba-Munyonyo-24Hrs'!E12,'28.09 Gaba-Munyonyo-24h'!E12,'29.09 Gaba-Munyonyo'!E12)</f>
        <v>2.8571428571428572</v>
      </c>
      <c r="F12" s="49">
        <f>AVERAGE('23.09.19 Gaba -Munyonyo'!F12,'24.09 Gaba-Munyonyo'!F12,'25.09 Gaba-Munyonyo'!F12,'27.09 Gaba-Munyonyo'!F12,'26.09 Gaba-Munyonyo-24Hrs'!F12,'28.09 Gaba-Munyonyo-24h'!F12,'29.09 Gaba-Munyonyo'!F12)</f>
        <v>14.714285714285714</v>
      </c>
      <c r="G12" s="49">
        <f>AVERAGE('23.09.19 Gaba -Munyonyo'!G12,'24.09 Gaba-Munyonyo'!G12,'25.09 Gaba-Munyonyo'!G12,'27.09 Gaba-Munyonyo'!G12,'26.09 Gaba-Munyonyo-24Hrs'!G12,'28.09 Gaba-Munyonyo-24h'!G12,'29.09 Gaba-Munyonyo'!G12)</f>
        <v>0.7142857142857143</v>
      </c>
      <c r="H12" s="49">
        <f>AVERAGE('23.09.19 Gaba -Munyonyo'!H12,'24.09 Gaba-Munyonyo'!H12,'25.09 Gaba-Munyonyo'!H12,'27.09 Gaba-Munyonyo'!H12,'26.09 Gaba-Munyonyo-24Hrs'!H12,'28.09 Gaba-Munyonyo-24h'!H12,'29.09 Gaba-Munyonyo'!H12)</f>
        <v>0.14285714285714285</v>
      </c>
      <c r="I12" s="49">
        <f>AVERAGE('23.09.19 Gaba -Munyonyo'!I12,'24.09 Gaba-Munyonyo'!I12,'25.09 Gaba-Munyonyo'!I12,'27.09 Gaba-Munyonyo'!I12,'26.09 Gaba-Munyonyo-24Hrs'!I12,'28.09 Gaba-Munyonyo-24h'!I12,'29.09 Gaba-Munyonyo'!I12)</f>
        <v>1</v>
      </c>
      <c r="J12" s="49">
        <f>AVERAGE('23.09.19 Gaba -Munyonyo'!J12,'24.09 Gaba-Munyonyo'!J12,'25.09 Gaba-Munyonyo'!J12,'27.09 Gaba-Munyonyo'!J12,'26.09 Gaba-Munyonyo-24Hrs'!J12,'28.09 Gaba-Munyonyo-24h'!J12,'29.09 Gaba-Munyonyo'!J12)</f>
        <v>1.2857142857142858</v>
      </c>
      <c r="K12" s="49">
        <f>AVERAGE('23.09.19 Gaba -Munyonyo'!K12,'24.09 Gaba-Munyonyo'!K12,'25.09 Gaba-Munyonyo'!K12,'27.09 Gaba-Munyonyo'!K12,'26.09 Gaba-Munyonyo-24Hrs'!K12,'28.09 Gaba-Munyonyo-24h'!K12,'29.09 Gaba-Munyonyo'!K12)</f>
        <v>0.5714285714285714</v>
      </c>
      <c r="L12" s="49">
        <f>AVERAGE('23.09.19 Gaba -Munyonyo'!L12,'24.09 Gaba-Munyonyo'!L12,'25.09 Gaba-Munyonyo'!L12,'27.09 Gaba-Munyonyo'!L12,'26.09 Gaba-Munyonyo-24Hrs'!L12,'28.09 Gaba-Munyonyo-24h'!L12,'29.09 Gaba-Munyonyo'!L12)</f>
        <v>0</v>
      </c>
      <c r="M12" s="49">
        <f>AVERAGE('23.09.19 Gaba -Munyonyo'!M12,'24.09 Gaba-Munyonyo'!M12,'25.09 Gaba-Munyonyo'!M12,'27.09 Gaba-Munyonyo'!M12,'26.09 Gaba-Munyonyo-24Hrs'!M12,'28.09 Gaba-Munyonyo-24h'!M12,'29.09 Gaba-Munyonyo'!M12)</f>
        <v>32.285714285714285</v>
      </c>
      <c r="N12" s="49">
        <f>AVERAGE('23.09.19 Gaba -Munyonyo'!N12,'24.09 Gaba-Munyonyo'!N12,'25.09 Gaba-Munyonyo'!N12,'27.09 Gaba-Munyonyo'!N12,'26.09 Gaba-Munyonyo-24Hrs'!N12,'28.09 Gaba-Munyonyo-24h'!N12,'29.09 Gaba-Munyonyo'!N12)</f>
        <v>0</v>
      </c>
      <c r="O12" s="15">
        <f t="shared" si="0"/>
        <v>63.428571428571423</v>
      </c>
      <c r="P12" s="15">
        <f t="shared" si="1"/>
        <v>95.714285714285708</v>
      </c>
      <c r="R12" s="1" t="s">
        <v>8</v>
      </c>
      <c r="S12" s="17">
        <f t="shared" ref="S12:AF12" si="4">SUM(C18:C21)</f>
        <v>111</v>
      </c>
      <c r="T12" s="17">
        <f t="shared" si="4"/>
        <v>45.428571428571431</v>
      </c>
      <c r="U12" s="17">
        <f t="shared" si="4"/>
        <v>26.571428571428569</v>
      </c>
      <c r="V12" s="17">
        <f t="shared" si="4"/>
        <v>51.428571428571431</v>
      </c>
      <c r="W12" s="17">
        <f t="shared" si="4"/>
        <v>4.4285714285714288</v>
      </c>
      <c r="X12" s="17">
        <f t="shared" si="4"/>
        <v>0.5714285714285714</v>
      </c>
      <c r="Y12" s="17">
        <f t="shared" si="4"/>
        <v>9.7142857142857135</v>
      </c>
      <c r="Z12" s="17">
        <f t="shared" si="4"/>
        <v>6.5714285714285712</v>
      </c>
      <c r="AA12" s="17">
        <f t="shared" si="4"/>
        <v>0.42857142857142855</v>
      </c>
      <c r="AB12" s="17">
        <f t="shared" si="4"/>
        <v>0.14285714285714285</v>
      </c>
      <c r="AC12" s="17">
        <f t="shared" si="4"/>
        <v>165.57142857142858</v>
      </c>
      <c r="AD12" s="17">
        <f t="shared" si="4"/>
        <v>0</v>
      </c>
      <c r="AE12" s="31">
        <f t="shared" si="4"/>
        <v>256.28571428571428</v>
      </c>
      <c r="AF12" s="31">
        <f t="shared" si="4"/>
        <v>421.85714285714283</v>
      </c>
    </row>
    <row r="13" spans="2:32" ht="23.1" customHeight="1" x14ac:dyDescent="0.25">
      <c r="B13" s="23" t="s">
        <v>40</v>
      </c>
      <c r="C13" s="49">
        <f>AVERAGE('23.09.19 Gaba -Munyonyo'!C13,'24.09 Gaba-Munyonyo'!C13,'25.09 Gaba-Munyonyo'!C13,'27.09 Gaba-Munyonyo'!C13,'26.09 Gaba-Munyonyo-24Hrs'!C13,'28.09 Gaba-Munyonyo-24h'!C13,'29.09 Gaba-Munyonyo'!C13)</f>
        <v>34</v>
      </c>
      <c r="D13" s="49">
        <f>AVERAGE('23.09.19 Gaba -Munyonyo'!D13,'24.09 Gaba-Munyonyo'!D13,'25.09 Gaba-Munyonyo'!D13,'27.09 Gaba-Munyonyo'!D13,'26.09 Gaba-Munyonyo-24Hrs'!D13,'28.09 Gaba-Munyonyo-24h'!D13,'29.09 Gaba-Munyonyo'!D13)</f>
        <v>11.857142857142858</v>
      </c>
      <c r="E13" s="49">
        <f>AVERAGE('23.09.19 Gaba -Munyonyo'!E13,'24.09 Gaba-Munyonyo'!E13,'25.09 Gaba-Munyonyo'!E13,'27.09 Gaba-Munyonyo'!E13,'26.09 Gaba-Munyonyo-24Hrs'!E13,'28.09 Gaba-Munyonyo-24h'!E13,'29.09 Gaba-Munyonyo'!E13)</f>
        <v>5.4285714285714288</v>
      </c>
      <c r="F13" s="49">
        <f>AVERAGE('23.09.19 Gaba -Munyonyo'!F13,'24.09 Gaba-Munyonyo'!F13,'25.09 Gaba-Munyonyo'!F13,'27.09 Gaba-Munyonyo'!F13,'26.09 Gaba-Munyonyo-24Hrs'!F13,'28.09 Gaba-Munyonyo-24h'!F13,'29.09 Gaba-Munyonyo'!F13)</f>
        <v>17</v>
      </c>
      <c r="G13" s="49">
        <f>AVERAGE('23.09.19 Gaba -Munyonyo'!G13,'24.09 Gaba-Munyonyo'!G13,'25.09 Gaba-Munyonyo'!G13,'27.09 Gaba-Munyonyo'!G13,'26.09 Gaba-Munyonyo-24Hrs'!G13,'28.09 Gaba-Munyonyo-24h'!G13,'29.09 Gaba-Munyonyo'!G13)</f>
        <v>0.2857142857142857</v>
      </c>
      <c r="H13" s="49">
        <f>AVERAGE('23.09.19 Gaba -Munyonyo'!H13,'24.09 Gaba-Munyonyo'!H13,'25.09 Gaba-Munyonyo'!H13,'27.09 Gaba-Munyonyo'!H13,'26.09 Gaba-Munyonyo-24Hrs'!H13,'28.09 Gaba-Munyonyo-24h'!H13,'29.09 Gaba-Munyonyo'!H13)</f>
        <v>0.14285714285714285</v>
      </c>
      <c r="I13" s="49">
        <f>AVERAGE('23.09.19 Gaba -Munyonyo'!I13,'24.09 Gaba-Munyonyo'!I13,'25.09 Gaba-Munyonyo'!I13,'27.09 Gaba-Munyonyo'!I13,'26.09 Gaba-Munyonyo-24Hrs'!I13,'28.09 Gaba-Munyonyo-24h'!I13,'29.09 Gaba-Munyonyo'!I13)</f>
        <v>1.8571428571428572</v>
      </c>
      <c r="J13" s="49">
        <f>AVERAGE('23.09.19 Gaba -Munyonyo'!J13,'24.09 Gaba-Munyonyo'!J13,'25.09 Gaba-Munyonyo'!J13,'27.09 Gaba-Munyonyo'!J13,'26.09 Gaba-Munyonyo-24Hrs'!J13,'28.09 Gaba-Munyonyo-24h'!J13,'29.09 Gaba-Munyonyo'!J13)</f>
        <v>1.5714285714285714</v>
      </c>
      <c r="K13" s="49">
        <f>AVERAGE('23.09.19 Gaba -Munyonyo'!K13,'24.09 Gaba-Munyonyo'!K13,'25.09 Gaba-Munyonyo'!K13,'27.09 Gaba-Munyonyo'!K13,'26.09 Gaba-Munyonyo-24Hrs'!K13,'28.09 Gaba-Munyonyo-24h'!K13,'29.09 Gaba-Munyonyo'!K13)</f>
        <v>0.14285714285714285</v>
      </c>
      <c r="L13" s="49">
        <f>AVERAGE('23.09.19 Gaba -Munyonyo'!L13,'24.09 Gaba-Munyonyo'!L13,'25.09 Gaba-Munyonyo'!L13,'27.09 Gaba-Munyonyo'!L13,'26.09 Gaba-Munyonyo-24Hrs'!L13,'28.09 Gaba-Munyonyo-24h'!L13,'29.09 Gaba-Munyonyo'!L13)</f>
        <v>0</v>
      </c>
      <c r="M13" s="49">
        <f>AVERAGE('23.09.19 Gaba -Munyonyo'!M13,'24.09 Gaba-Munyonyo'!M13,'25.09 Gaba-Munyonyo'!M13,'27.09 Gaba-Munyonyo'!M13,'26.09 Gaba-Munyonyo-24Hrs'!M13,'28.09 Gaba-Munyonyo-24h'!M13,'29.09 Gaba-Munyonyo'!M13)</f>
        <v>41.285714285714285</v>
      </c>
      <c r="N13" s="49">
        <f>AVERAGE('23.09.19 Gaba -Munyonyo'!N13,'24.09 Gaba-Munyonyo'!N13,'25.09 Gaba-Munyonyo'!N13,'27.09 Gaba-Munyonyo'!N13,'26.09 Gaba-Munyonyo-24Hrs'!N13,'28.09 Gaba-Munyonyo-24h'!N13,'29.09 Gaba-Munyonyo'!N13)</f>
        <v>0</v>
      </c>
      <c r="O13" s="15">
        <f t="shared" si="0"/>
        <v>72.285714285714292</v>
      </c>
      <c r="P13" s="15">
        <f t="shared" si="1"/>
        <v>113.57142857142858</v>
      </c>
      <c r="R13" s="1" t="s">
        <v>9</v>
      </c>
      <c r="S13" s="17">
        <f t="shared" ref="S13:AF13" si="5">SUM(C22:C25)</f>
        <v>127.85714285714286</v>
      </c>
      <c r="T13" s="17">
        <f t="shared" si="5"/>
        <v>50.714285714285708</v>
      </c>
      <c r="U13" s="17">
        <f t="shared" si="5"/>
        <v>23.428571428571431</v>
      </c>
      <c r="V13" s="17">
        <f t="shared" si="5"/>
        <v>45.571428571428569</v>
      </c>
      <c r="W13" s="17">
        <f t="shared" si="5"/>
        <v>5.5714285714285712</v>
      </c>
      <c r="X13" s="17">
        <f t="shared" si="5"/>
        <v>0.2857142857142857</v>
      </c>
      <c r="Y13" s="17">
        <f t="shared" si="5"/>
        <v>11.285714285714286</v>
      </c>
      <c r="Z13" s="17">
        <f t="shared" si="5"/>
        <v>8</v>
      </c>
      <c r="AA13" s="17">
        <f t="shared" si="5"/>
        <v>0.2857142857142857</v>
      </c>
      <c r="AB13" s="17">
        <f t="shared" si="5"/>
        <v>0.14285714285714285</v>
      </c>
      <c r="AC13" s="17">
        <f t="shared" si="5"/>
        <v>191</v>
      </c>
      <c r="AD13" s="17">
        <f t="shared" si="5"/>
        <v>0</v>
      </c>
      <c r="AE13" s="31">
        <f t="shared" si="5"/>
        <v>273.14285714285717</v>
      </c>
      <c r="AF13" s="31">
        <f t="shared" si="5"/>
        <v>464.14285714285717</v>
      </c>
    </row>
    <row r="14" spans="2:32" ht="23.1" customHeight="1" x14ac:dyDescent="0.25">
      <c r="B14" s="23" t="s">
        <v>41</v>
      </c>
      <c r="C14" s="49">
        <f>AVERAGE('23.09.19 Gaba -Munyonyo'!C14,'24.09 Gaba-Munyonyo'!C14,'25.09 Gaba-Munyonyo'!C14,'27.09 Gaba-Munyonyo'!C14,'26.09 Gaba-Munyonyo-24Hrs'!C14,'28.09 Gaba-Munyonyo-24h'!C14,'29.09 Gaba-Munyonyo'!C14)</f>
        <v>34.142857142857146</v>
      </c>
      <c r="D14" s="49">
        <f>AVERAGE('23.09.19 Gaba -Munyonyo'!D14,'24.09 Gaba-Munyonyo'!D14,'25.09 Gaba-Munyonyo'!D14,'27.09 Gaba-Munyonyo'!D14,'26.09 Gaba-Munyonyo-24Hrs'!D14,'28.09 Gaba-Munyonyo-24h'!D14,'29.09 Gaba-Munyonyo'!D14)</f>
        <v>13.142857142857142</v>
      </c>
      <c r="E14" s="49">
        <f>AVERAGE('23.09.19 Gaba -Munyonyo'!E14,'24.09 Gaba-Munyonyo'!E14,'25.09 Gaba-Munyonyo'!E14,'27.09 Gaba-Munyonyo'!E14,'26.09 Gaba-Munyonyo-24Hrs'!E14,'28.09 Gaba-Munyonyo-24h'!E14,'29.09 Gaba-Munyonyo'!E14)</f>
        <v>6</v>
      </c>
      <c r="F14" s="49">
        <f>AVERAGE('23.09.19 Gaba -Munyonyo'!F14,'24.09 Gaba-Munyonyo'!F14,'25.09 Gaba-Munyonyo'!F14,'27.09 Gaba-Munyonyo'!F14,'26.09 Gaba-Munyonyo-24Hrs'!F14,'28.09 Gaba-Munyonyo-24h'!F14,'29.09 Gaba-Munyonyo'!F14)</f>
        <v>17.571428571428573</v>
      </c>
      <c r="G14" s="49">
        <f>AVERAGE('23.09.19 Gaba -Munyonyo'!G14,'24.09 Gaba-Munyonyo'!G14,'25.09 Gaba-Munyonyo'!G14,'27.09 Gaba-Munyonyo'!G14,'26.09 Gaba-Munyonyo-24Hrs'!G14,'28.09 Gaba-Munyonyo-24h'!G14,'29.09 Gaba-Munyonyo'!G14)</f>
        <v>0.7142857142857143</v>
      </c>
      <c r="H14" s="49">
        <f>AVERAGE('23.09.19 Gaba -Munyonyo'!H14,'24.09 Gaba-Munyonyo'!H14,'25.09 Gaba-Munyonyo'!H14,'27.09 Gaba-Munyonyo'!H14,'26.09 Gaba-Munyonyo-24Hrs'!H14,'28.09 Gaba-Munyonyo-24h'!H14,'29.09 Gaba-Munyonyo'!H14)</f>
        <v>0</v>
      </c>
      <c r="I14" s="49">
        <f>AVERAGE('23.09.19 Gaba -Munyonyo'!I14,'24.09 Gaba-Munyonyo'!I14,'25.09 Gaba-Munyonyo'!I14,'27.09 Gaba-Munyonyo'!I14,'26.09 Gaba-Munyonyo-24Hrs'!I14,'28.09 Gaba-Munyonyo-24h'!I14,'29.09 Gaba-Munyonyo'!I14)</f>
        <v>1.8571428571428572</v>
      </c>
      <c r="J14" s="49">
        <f>AVERAGE('23.09.19 Gaba -Munyonyo'!J14,'24.09 Gaba-Munyonyo'!J14,'25.09 Gaba-Munyonyo'!J14,'27.09 Gaba-Munyonyo'!J14,'26.09 Gaba-Munyonyo-24Hrs'!J14,'28.09 Gaba-Munyonyo-24h'!J14,'29.09 Gaba-Munyonyo'!J14)</f>
        <v>1.2857142857142858</v>
      </c>
      <c r="K14" s="49">
        <f>AVERAGE('23.09.19 Gaba -Munyonyo'!K14,'24.09 Gaba-Munyonyo'!K14,'25.09 Gaba-Munyonyo'!K14,'27.09 Gaba-Munyonyo'!K14,'26.09 Gaba-Munyonyo-24Hrs'!K14,'28.09 Gaba-Munyonyo-24h'!K14,'29.09 Gaba-Munyonyo'!K14)</f>
        <v>0</v>
      </c>
      <c r="L14" s="49">
        <f>AVERAGE('23.09.19 Gaba -Munyonyo'!L14,'24.09 Gaba-Munyonyo'!L14,'25.09 Gaba-Munyonyo'!L14,'27.09 Gaba-Munyonyo'!L14,'26.09 Gaba-Munyonyo-24Hrs'!L14,'28.09 Gaba-Munyonyo-24h'!L14,'29.09 Gaba-Munyonyo'!L14)</f>
        <v>0</v>
      </c>
      <c r="M14" s="49">
        <f>AVERAGE('23.09.19 Gaba -Munyonyo'!M14,'24.09 Gaba-Munyonyo'!M14,'25.09 Gaba-Munyonyo'!M14,'27.09 Gaba-Munyonyo'!M14,'26.09 Gaba-Munyonyo-24Hrs'!M14,'28.09 Gaba-Munyonyo-24h'!M14,'29.09 Gaba-Munyonyo'!M14)</f>
        <v>32.714285714285715</v>
      </c>
      <c r="N14" s="49">
        <f>AVERAGE('23.09.19 Gaba -Munyonyo'!N14,'24.09 Gaba-Munyonyo'!N14,'25.09 Gaba-Munyonyo'!N14,'27.09 Gaba-Munyonyo'!N14,'26.09 Gaba-Munyonyo-24Hrs'!N14,'28.09 Gaba-Munyonyo-24h'!N14,'29.09 Gaba-Munyonyo'!N14)</f>
        <v>0</v>
      </c>
      <c r="O14" s="15">
        <f t="shared" si="0"/>
        <v>74.714285714285722</v>
      </c>
      <c r="P14" s="15">
        <f t="shared" si="1"/>
        <v>107.42857142857144</v>
      </c>
      <c r="R14" s="1" t="s">
        <v>10</v>
      </c>
      <c r="S14" s="17">
        <f t="shared" ref="S14:AF14" si="6">SUM(C26:C29)</f>
        <v>135.71428571428572</v>
      </c>
      <c r="T14" s="17">
        <f t="shared" si="6"/>
        <v>55.571428571428569</v>
      </c>
      <c r="U14" s="17">
        <f t="shared" si="6"/>
        <v>22</v>
      </c>
      <c r="V14" s="17">
        <f t="shared" si="6"/>
        <v>46.571428571428569</v>
      </c>
      <c r="W14" s="17">
        <f t="shared" si="6"/>
        <v>2</v>
      </c>
      <c r="X14" s="17">
        <f t="shared" si="6"/>
        <v>0.2857142857142857</v>
      </c>
      <c r="Y14" s="17">
        <f t="shared" si="6"/>
        <v>10.285714285714285</v>
      </c>
      <c r="Z14" s="17">
        <f t="shared" si="6"/>
        <v>6.8571428571428577</v>
      </c>
      <c r="AA14" s="17">
        <f t="shared" si="6"/>
        <v>1.4285714285714284</v>
      </c>
      <c r="AB14" s="17">
        <f t="shared" si="6"/>
        <v>0.14285714285714285</v>
      </c>
      <c r="AC14" s="17">
        <f t="shared" si="6"/>
        <v>203.57142857142858</v>
      </c>
      <c r="AD14" s="17">
        <f t="shared" si="6"/>
        <v>0</v>
      </c>
      <c r="AE14" s="31">
        <f t="shared" si="6"/>
        <v>280.85714285714289</v>
      </c>
      <c r="AF14" s="31">
        <f t="shared" si="6"/>
        <v>484.42857142857144</v>
      </c>
    </row>
    <row r="15" spans="2:32" ht="23.1" customHeight="1" x14ac:dyDescent="0.25">
      <c r="B15" s="23" t="s">
        <v>42</v>
      </c>
      <c r="C15" s="49">
        <f>AVERAGE('23.09.19 Gaba -Munyonyo'!C15,'24.09 Gaba-Munyonyo'!C15,'25.09 Gaba-Munyonyo'!C15,'27.09 Gaba-Munyonyo'!C15,'26.09 Gaba-Munyonyo-24Hrs'!C15,'28.09 Gaba-Munyonyo-24h'!C15,'29.09 Gaba-Munyonyo'!C15)</f>
        <v>27.285714285714285</v>
      </c>
      <c r="D15" s="49">
        <f>AVERAGE('23.09.19 Gaba -Munyonyo'!D15,'24.09 Gaba-Munyonyo'!D15,'25.09 Gaba-Munyonyo'!D15,'27.09 Gaba-Munyonyo'!D15,'26.09 Gaba-Munyonyo-24Hrs'!D15,'28.09 Gaba-Munyonyo-24h'!D15,'29.09 Gaba-Munyonyo'!D15)</f>
        <v>11.857142857142858</v>
      </c>
      <c r="E15" s="49">
        <f>AVERAGE('23.09.19 Gaba -Munyonyo'!E15,'24.09 Gaba-Munyonyo'!E15,'25.09 Gaba-Munyonyo'!E15,'27.09 Gaba-Munyonyo'!E15,'26.09 Gaba-Munyonyo-24Hrs'!E15,'28.09 Gaba-Munyonyo-24h'!E15,'29.09 Gaba-Munyonyo'!E15)</f>
        <v>6</v>
      </c>
      <c r="F15" s="49">
        <f>AVERAGE('23.09.19 Gaba -Munyonyo'!F15,'24.09 Gaba-Munyonyo'!F15,'25.09 Gaba-Munyonyo'!F15,'27.09 Gaba-Munyonyo'!F15,'26.09 Gaba-Munyonyo-24Hrs'!F15,'28.09 Gaba-Munyonyo-24h'!F15,'29.09 Gaba-Munyonyo'!F15)</f>
        <v>17.571428571428573</v>
      </c>
      <c r="G15" s="49">
        <f>AVERAGE('23.09.19 Gaba -Munyonyo'!G15,'24.09 Gaba-Munyonyo'!G15,'25.09 Gaba-Munyonyo'!G15,'27.09 Gaba-Munyonyo'!G15,'26.09 Gaba-Munyonyo-24Hrs'!G15,'28.09 Gaba-Munyonyo-24h'!G15,'29.09 Gaba-Munyonyo'!G15)</f>
        <v>1.1428571428571428</v>
      </c>
      <c r="H15" s="49">
        <f>AVERAGE('23.09.19 Gaba -Munyonyo'!H15,'24.09 Gaba-Munyonyo'!H15,'25.09 Gaba-Munyonyo'!H15,'27.09 Gaba-Munyonyo'!H15,'26.09 Gaba-Munyonyo-24Hrs'!H15,'28.09 Gaba-Munyonyo-24h'!H15,'29.09 Gaba-Munyonyo'!H15)</f>
        <v>0.42857142857142855</v>
      </c>
      <c r="I15" s="49">
        <f>AVERAGE('23.09.19 Gaba -Munyonyo'!I15,'24.09 Gaba-Munyonyo'!I15,'25.09 Gaba-Munyonyo'!I15,'27.09 Gaba-Munyonyo'!I15,'26.09 Gaba-Munyonyo-24Hrs'!I15,'28.09 Gaba-Munyonyo-24h'!I15,'29.09 Gaba-Munyonyo'!I15)</f>
        <v>0.7142857142857143</v>
      </c>
      <c r="J15" s="49">
        <f>AVERAGE('23.09.19 Gaba -Munyonyo'!J15,'24.09 Gaba-Munyonyo'!J15,'25.09 Gaba-Munyonyo'!J15,'27.09 Gaba-Munyonyo'!J15,'26.09 Gaba-Munyonyo-24Hrs'!J15,'28.09 Gaba-Munyonyo-24h'!J15,'29.09 Gaba-Munyonyo'!J15)</f>
        <v>2.7142857142857144</v>
      </c>
      <c r="K15" s="49">
        <f>AVERAGE('23.09.19 Gaba -Munyonyo'!K15,'24.09 Gaba-Munyonyo'!K15,'25.09 Gaba-Munyonyo'!K15,'27.09 Gaba-Munyonyo'!K15,'26.09 Gaba-Munyonyo-24Hrs'!K15,'28.09 Gaba-Munyonyo-24h'!K15,'29.09 Gaba-Munyonyo'!K15)</f>
        <v>0</v>
      </c>
      <c r="L15" s="49">
        <f>AVERAGE('23.09.19 Gaba -Munyonyo'!L15,'24.09 Gaba-Munyonyo'!L15,'25.09 Gaba-Munyonyo'!L15,'27.09 Gaba-Munyonyo'!L15,'26.09 Gaba-Munyonyo-24Hrs'!L15,'28.09 Gaba-Munyonyo-24h'!L15,'29.09 Gaba-Munyonyo'!L15)</f>
        <v>0</v>
      </c>
      <c r="M15" s="49">
        <f>AVERAGE('23.09.19 Gaba -Munyonyo'!M15,'24.09 Gaba-Munyonyo'!M15,'25.09 Gaba-Munyonyo'!M15,'27.09 Gaba-Munyonyo'!M15,'26.09 Gaba-Munyonyo-24Hrs'!M15,'28.09 Gaba-Munyonyo-24h'!M15,'29.09 Gaba-Munyonyo'!M15)</f>
        <v>37</v>
      </c>
      <c r="N15" s="49">
        <f>AVERAGE('23.09.19 Gaba -Munyonyo'!N15,'24.09 Gaba-Munyonyo'!N15,'25.09 Gaba-Munyonyo'!N15,'27.09 Gaba-Munyonyo'!N15,'26.09 Gaba-Munyonyo-24Hrs'!N15,'28.09 Gaba-Munyonyo-24h'!N15,'29.09 Gaba-Munyonyo'!N15)</f>
        <v>0</v>
      </c>
      <c r="O15" s="15">
        <f t="shared" si="0"/>
        <v>67.714285714285694</v>
      </c>
      <c r="P15" s="15">
        <f t="shared" si="1"/>
        <v>104.71428571428569</v>
      </c>
      <c r="R15" s="1" t="s">
        <v>11</v>
      </c>
      <c r="S15" s="17">
        <f t="shared" ref="S15:AF15" si="7">SUM(C30:C33)</f>
        <v>158.14285714285714</v>
      </c>
      <c r="T15" s="17">
        <f t="shared" si="7"/>
        <v>53.142857142857146</v>
      </c>
      <c r="U15" s="17">
        <f t="shared" si="7"/>
        <v>23.428571428571431</v>
      </c>
      <c r="V15" s="17">
        <f t="shared" si="7"/>
        <v>44.142857142857146</v>
      </c>
      <c r="W15" s="17">
        <f t="shared" si="7"/>
        <v>1.8571428571428572</v>
      </c>
      <c r="X15" s="17">
        <f t="shared" si="7"/>
        <v>0.14285714285714285</v>
      </c>
      <c r="Y15" s="17">
        <f t="shared" si="7"/>
        <v>11.714285714285714</v>
      </c>
      <c r="Z15" s="17">
        <f t="shared" si="7"/>
        <v>8.2857142857142847</v>
      </c>
      <c r="AA15" s="17">
        <f t="shared" si="7"/>
        <v>0.99999999999999989</v>
      </c>
      <c r="AB15" s="17">
        <f t="shared" si="7"/>
        <v>0</v>
      </c>
      <c r="AC15" s="17">
        <f t="shared" si="7"/>
        <v>173.71428571428572</v>
      </c>
      <c r="AD15" s="17">
        <f t="shared" si="7"/>
        <v>0</v>
      </c>
      <c r="AE15" s="31">
        <f t="shared" si="7"/>
        <v>301.85714285714289</v>
      </c>
      <c r="AF15" s="31">
        <f t="shared" si="7"/>
        <v>475.57142857142861</v>
      </c>
    </row>
    <row r="16" spans="2:32" ht="23.1" customHeight="1" x14ac:dyDescent="0.25">
      <c r="B16" s="23" t="s">
        <v>43</v>
      </c>
      <c r="C16" s="49">
        <f>AVERAGE('23.09.19 Gaba -Munyonyo'!C16,'24.09 Gaba-Munyonyo'!C16,'25.09 Gaba-Munyonyo'!C16,'27.09 Gaba-Munyonyo'!C16,'26.09 Gaba-Munyonyo-24Hrs'!C16,'28.09 Gaba-Munyonyo-24h'!C16,'29.09 Gaba-Munyonyo'!C16)</f>
        <v>27.857142857142858</v>
      </c>
      <c r="D16" s="49">
        <f>AVERAGE('23.09.19 Gaba -Munyonyo'!D16,'24.09 Gaba-Munyonyo'!D16,'25.09 Gaba-Munyonyo'!D16,'27.09 Gaba-Munyonyo'!D16,'26.09 Gaba-Munyonyo-24Hrs'!D16,'28.09 Gaba-Munyonyo-24h'!D16,'29.09 Gaba-Munyonyo'!D16)</f>
        <v>12.142857142857142</v>
      </c>
      <c r="E16" s="49">
        <f>AVERAGE('23.09.19 Gaba -Munyonyo'!E16,'24.09 Gaba-Munyonyo'!E16,'25.09 Gaba-Munyonyo'!E16,'27.09 Gaba-Munyonyo'!E16,'26.09 Gaba-Munyonyo-24Hrs'!E16,'28.09 Gaba-Munyonyo-24h'!E16,'29.09 Gaba-Munyonyo'!E16)</f>
        <v>6.2857142857142856</v>
      </c>
      <c r="F16" s="49">
        <f>AVERAGE('23.09.19 Gaba -Munyonyo'!F16,'24.09 Gaba-Munyonyo'!F16,'25.09 Gaba-Munyonyo'!F16,'27.09 Gaba-Munyonyo'!F16,'26.09 Gaba-Munyonyo-24Hrs'!F16,'28.09 Gaba-Munyonyo-24h'!F16,'29.09 Gaba-Munyonyo'!F16)</f>
        <v>13.857142857142858</v>
      </c>
      <c r="G16" s="49">
        <f>AVERAGE('23.09.19 Gaba -Munyonyo'!G16,'24.09 Gaba-Munyonyo'!G16,'25.09 Gaba-Munyonyo'!G16,'27.09 Gaba-Munyonyo'!G16,'26.09 Gaba-Munyonyo-24Hrs'!G16,'28.09 Gaba-Munyonyo-24h'!G16,'29.09 Gaba-Munyonyo'!G16)</f>
        <v>0.7142857142857143</v>
      </c>
      <c r="H16" s="49">
        <f>AVERAGE('23.09.19 Gaba -Munyonyo'!H16,'24.09 Gaba-Munyonyo'!H16,'25.09 Gaba-Munyonyo'!H16,'27.09 Gaba-Munyonyo'!H16,'26.09 Gaba-Munyonyo-24Hrs'!H16,'28.09 Gaba-Munyonyo-24h'!H16,'29.09 Gaba-Munyonyo'!H16)</f>
        <v>0.14285714285714285</v>
      </c>
      <c r="I16" s="49">
        <f>AVERAGE('23.09.19 Gaba -Munyonyo'!I16,'24.09 Gaba-Munyonyo'!I16,'25.09 Gaba-Munyonyo'!I16,'27.09 Gaba-Munyonyo'!I16,'26.09 Gaba-Munyonyo-24Hrs'!I16,'28.09 Gaba-Munyonyo-24h'!I16,'29.09 Gaba-Munyonyo'!I16)</f>
        <v>1.5714285714285714</v>
      </c>
      <c r="J16" s="49">
        <f>AVERAGE('23.09.19 Gaba -Munyonyo'!J16,'24.09 Gaba-Munyonyo'!J16,'25.09 Gaba-Munyonyo'!J16,'27.09 Gaba-Munyonyo'!J16,'26.09 Gaba-Munyonyo-24Hrs'!J16,'28.09 Gaba-Munyonyo-24h'!J16,'29.09 Gaba-Munyonyo'!J16)</f>
        <v>2.4285714285714284</v>
      </c>
      <c r="K16" s="49">
        <f>AVERAGE('23.09.19 Gaba -Munyonyo'!K16,'24.09 Gaba-Munyonyo'!K16,'25.09 Gaba-Munyonyo'!K16,'27.09 Gaba-Munyonyo'!K16,'26.09 Gaba-Munyonyo-24Hrs'!K16,'28.09 Gaba-Munyonyo-24h'!K16,'29.09 Gaba-Munyonyo'!K16)</f>
        <v>0.42857142857142855</v>
      </c>
      <c r="L16" s="49">
        <f>AVERAGE('23.09.19 Gaba -Munyonyo'!L16,'24.09 Gaba-Munyonyo'!L16,'25.09 Gaba-Munyonyo'!L16,'27.09 Gaba-Munyonyo'!L16,'26.09 Gaba-Munyonyo-24Hrs'!L16,'28.09 Gaba-Munyonyo-24h'!L16,'29.09 Gaba-Munyonyo'!L16)</f>
        <v>0</v>
      </c>
      <c r="M16" s="49">
        <f>AVERAGE('23.09.19 Gaba -Munyonyo'!M16,'24.09 Gaba-Munyonyo'!M16,'25.09 Gaba-Munyonyo'!M16,'27.09 Gaba-Munyonyo'!M16,'26.09 Gaba-Munyonyo-24Hrs'!M16,'28.09 Gaba-Munyonyo-24h'!M16,'29.09 Gaba-Munyonyo'!M16)</f>
        <v>41.142857142857146</v>
      </c>
      <c r="N16" s="49">
        <f>AVERAGE('23.09.19 Gaba -Munyonyo'!N16,'24.09 Gaba-Munyonyo'!N16,'25.09 Gaba-Munyonyo'!N16,'27.09 Gaba-Munyonyo'!N16,'26.09 Gaba-Munyonyo-24Hrs'!N16,'28.09 Gaba-Munyonyo-24h'!N16,'29.09 Gaba-Munyonyo'!N16)</f>
        <v>0</v>
      </c>
      <c r="O16" s="15">
        <f t="shared" si="0"/>
        <v>65.428571428571431</v>
      </c>
      <c r="P16" s="15">
        <f t="shared" si="1"/>
        <v>106.57142857142858</v>
      </c>
      <c r="R16" s="1" t="s">
        <v>12</v>
      </c>
      <c r="S16" s="17">
        <f t="shared" ref="S16:AF16" si="8">SUM(C34:C37)</f>
        <v>157</v>
      </c>
      <c r="T16" s="17">
        <f t="shared" si="8"/>
        <v>49.571428571428577</v>
      </c>
      <c r="U16" s="17">
        <f t="shared" si="8"/>
        <v>23.714285714285715</v>
      </c>
      <c r="V16" s="17">
        <f t="shared" si="8"/>
        <v>38.857142857142861</v>
      </c>
      <c r="W16" s="17">
        <f t="shared" si="8"/>
        <v>1.857142857142857</v>
      </c>
      <c r="X16" s="17">
        <f t="shared" si="8"/>
        <v>0.2857142857142857</v>
      </c>
      <c r="Y16" s="17">
        <f t="shared" si="8"/>
        <v>10.714285714285714</v>
      </c>
      <c r="Z16" s="17">
        <f t="shared" si="8"/>
        <v>8.1428571428571423</v>
      </c>
      <c r="AA16" s="17">
        <f t="shared" si="8"/>
        <v>0.85714285714285698</v>
      </c>
      <c r="AB16" s="17">
        <f t="shared" si="8"/>
        <v>0.14285714285714285</v>
      </c>
      <c r="AC16" s="17">
        <f t="shared" si="8"/>
        <v>168.85714285714286</v>
      </c>
      <c r="AD16" s="17">
        <f t="shared" si="8"/>
        <v>0</v>
      </c>
      <c r="AE16" s="31">
        <f t="shared" si="8"/>
        <v>291.14285714285717</v>
      </c>
      <c r="AF16" s="31">
        <f t="shared" si="8"/>
        <v>460</v>
      </c>
    </row>
    <row r="17" spans="2:32" ht="23.1" customHeight="1" x14ac:dyDescent="0.25">
      <c r="B17" s="23" t="s">
        <v>44</v>
      </c>
      <c r="C17" s="49">
        <f>AVERAGE('23.09.19 Gaba -Munyonyo'!C17,'24.09 Gaba-Munyonyo'!C17,'25.09 Gaba-Munyonyo'!C17,'27.09 Gaba-Munyonyo'!C17,'26.09 Gaba-Munyonyo-24Hrs'!C17,'28.09 Gaba-Munyonyo-24h'!C17,'29.09 Gaba-Munyonyo'!C17)</f>
        <v>29.857142857142858</v>
      </c>
      <c r="D17" s="49">
        <f>AVERAGE('23.09.19 Gaba -Munyonyo'!D17,'24.09 Gaba-Munyonyo'!D17,'25.09 Gaba-Munyonyo'!D17,'27.09 Gaba-Munyonyo'!D17,'26.09 Gaba-Munyonyo-24Hrs'!D17,'28.09 Gaba-Munyonyo-24h'!D17,'29.09 Gaba-Munyonyo'!D17)</f>
        <v>14.571428571428571</v>
      </c>
      <c r="E17" s="49">
        <f>AVERAGE('23.09.19 Gaba -Munyonyo'!E17,'24.09 Gaba-Munyonyo'!E17,'25.09 Gaba-Munyonyo'!E17,'27.09 Gaba-Munyonyo'!E17,'26.09 Gaba-Munyonyo-24Hrs'!E17,'28.09 Gaba-Munyonyo-24h'!E17,'29.09 Gaba-Munyonyo'!E17)</f>
        <v>8.1428571428571423</v>
      </c>
      <c r="F17" s="49">
        <f>AVERAGE('23.09.19 Gaba -Munyonyo'!F17,'24.09 Gaba-Munyonyo'!F17,'25.09 Gaba-Munyonyo'!F17,'27.09 Gaba-Munyonyo'!F17,'26.09 Gaba-Munyonyo-24Hrs'!F17,'28.09 Gaba-Munyonyo-24h'!F17,'29.09 Gaba-Munyonyo'!F17)</f>
        <v>15.428571428571429</v>
      </c>
      <c r="G17" s="49">
        <f>AVERAGE('23.09.19 Gaba -Munyonyo'!G17,'24.09 Gaba-Munyonyo'!G17,'25.09 Gaba-Munyonyo'!G17,'27.09 Gaba-Munyonyo'!G17,'26.09 Gaba-Munyonyo-24Hrs'!G17,'28.09 Gaba-Munyonyo-24h'!G17,'29.09 Gaba-Munyonyo'!G17)</f>
        <v>1.5714285714285714</v>
      </c>
      <c r="H17" s="49">
        <f>AVERAGE('23.09.19 Gaba -Munyonyo'!H17,'24.09 Gaba-Munyonyo'!H17,'25.09 Gaba-Munyonyo'!H17,'27.09 Gaba-Munyonyo'!H17,'26.09 Gaba-Munyonyo-24Hrs'!H17,'28.09 Gaba-Munyonyo-24h'!H17,'29.09 Gaba-Munyonyo'!H17)</f>
        <v>0.42857142857142855</v>
      </c>
      <c r="I17" s="49">
        <f>AVERAGE('23.09.19 Gaba -Munyonyo'!I17,'24.09 Gaba-Munyonyo'!I17,'25.09 Gaba-Munyonyo'!I17,'27.09 Gaba-Munyonyo'!I17,'26.09 Gaba-Munyonyo-24Hrs'!I17,'28.09 Gaba-Munyonyo-24h'!I17,'29.09 Gaba-Munyonyo'!I17)</f>
        <v>2</v>
      </c>
      <c r="J17" s="49">
        <f>AVERAGE('23.09.19 Gaba -Munyonyo'!J17,'24.09 Gaba-Munyonyo'!J17,'25.09 Gaba-Munyonyo'!J17,'27.09 Gaba-Munyonyo'!J17,'26.09 Gaba-Munyonyo-24Hrs'!J17,'28.09 Gaba-Munyonyo-24h'!J17,'29.09 Gaba-Munyonyo'!J17)</f>
        <v>1.1428571428571428</v>
      </c>
      <c r="K17" s="49">
        <f>AVERAGE('23.09.19 Gaba -Munyonyo'!K17,'24.09 Gaba-Munyonyo'!K17,'25.09 Gaba-Munyonyo'!K17,'27.09 Gaba-Munyonyo'!K17,'26.09 Gaba-Munyonyo-24Hrs'!K17,'28.09 Gaba-Munyonyo-24h'!K17,'29.09 Gaba-Munyonyo'!K17)</f>
        <v>0</v>
      </c>
      <c r="L17" s="49">
        <f>AVERAGE('23.09.19 Gaba -Munyonyo'!L17,'24.09 Gaba-Munyonyo'!L17,'25.09 Gaba-Munyonyo'!L17,'27.09 Gaba-Munyonyo'!L17,'26.09 Gaba-Munyonyo-24Hrs'!L17,'28.09 Gaba-Munyonyo-24h'!L17,'29.09 Gaba-Munyonyo'!L17)</f>
        <v>0</v>
      </c>
      <c r="M17" s="49">
        <f>AVERAGE('23.09.19 Gaba -Munyonyo'!M17,'24.09 Gaba-Munyonyo'!M17,'25.09 Gaba-Munyonyo'!M17,'27.09 Gaba-Munyonyo'!M17,'26.09 Gaba-Munyonyo-24Hrs'!M17,'28.09 Gaba-Munyonyo-24h'!M17,'29.09 Gaba-Munyonyo'!M17)</f>
        <v>39.571428571428569</v>
      </c>
      <c r="N17" s="49">
        <f>AVERAGE('23.09.19 Gaba -Munyonyo'!N17,'24.09 Gaba-Munyonyo'!N17,'25.09 Gaba-Munyonyo'!N17,'27.09 Gaba-Munyonyo'!N17,'26.09 Gaba-Munyonyo-24Hrs'!N17,'28.09 Gaba-Munyonyo-24h'!N17,'29.09 Gaba-Munyonyo'!N17)</f>
        <v>0</v>
      </c>
      <c r="O17" s="15">
        <f t="shared" si="0"/>
        <v>73.142857142857139</v>
      </c>
      <c r="P17" s="15">
        <f t="shared" si="1"/>
        <v>112.71428571428571</v>
      </c>
      <c r="R17" s="1" t="s">
        <v>13</v>
      </c>
      <c r="S17" s="17">
        <f t="shared" ref="S17:AF17" si="9">SUM(C38:C41)</f>
        <v>156.57142857142858</v>
      </c>
      <c r="T17" s="17">
        <f t="shared" si="9"/>
        <v>50.571428571428569</v>
      </c>
      <c r="U17" s="17">
        <f t="shared" si="9"/>
        <v>18.714285714285715</v>
      </c>
      <c r="V17" s="17">
        <f t="shared" si="9"/>
        <v>42</v>
      </c>
      <c r="W17" s="17">
        <f t="shared" si="9"/>
        <v>2.4285714285714284</v>
      </c>
      <c r="X17" s="17">
        <f t="shared" si="9"/>
        <v>0.14285714285714285</v>
      </c>
      <c r="Y17" s="17">
        <f t="shared" si="9"/>
        <v>9.7142857142857135</v>
      </c>
      <c r="Z17" s="17">
        <f t="shared" si="9"/>
        <v>8</v>
      </c>
      <c r="AA17" s="17">
        <f t="shared" si="9"/>
        <v>0.71428571428571419</v>
      </c>
      <c r="AB17" s="17">
        <f t="shared" si="9"/>
        <v>0.2857142857142857</v>
      </c>
      <c r="AC17" s="17">
        <f t="shared" si="9"/>
        <v>176.71428571428572</v>
      </c>
      <c r="AD17" s="17">
        <f t="shared" si="9"/>
        <v>0.42857142857142855</v>
      </c>
      <c r="AE17" s="31">
        <f t="shared" si="9"/>
        <v>289.57142857142856</v>
      </c>
      <c r="AF17" s="31">
        <f t="shared" si="9"/>
        <v>466.28571428571428</v>
      </c>
    </row>
    <row r="18" spans="2:32" ht="23.1" customHeight="1" x14ac:dyDescent="0.25">
      <c r="B18" s="23" t="s">
        <v>45</v>
      </c>
      <c r="C18" s="49">
        <f>AVERAGE('23.09.19 Gaba -Munyonyo'!C18,'24.09 Gaba-Munyonyo'!C18,'25.09 Gaba-Munyonyo'!C18,'27.09 Gaba-Munyonyo'!C18,'26.09 Gaba-Munyonyo-24Hrs'!C18,'28.09 Gaba-Munyonyo-24h'!C18,'29.09 Gaba-Munyonyo'!C18)</f>
        <v>28.714285714285715</v>
      </c>
      <c r="D18" s="49">
        <f>AVERAGE('23.09.19 Gaba -Munyonyo'!D18,'24.09 Gaba-Munyonyo'!D18,'25.09 Gaba-Munyonyo'!D18,'27.09 Gaba-Munyonyo'!D18,'26.09 Gaba-Munyonyo-24Hrs'!D18,'28.09 Gaba-Munyonyo-24h'!D18,'29.09 Gaba-Munyonyo'!D18)</f>
        <v>12.142857142857142</v>
      </c>
      <c r="E18" s="49">
        <f>AVERAGE('23.09.19 Gaba -Munyonyo'!E18,'24.09 Gaba-Munyonyo'!E18,'25.09 Gaba-Munyonyo'!E18,'27.09 Gaba-Munyonyo'!E18,'26.09 Gaba-Munyonyo-24Hrs'!E18,'28.09 Gaba-Munyonyo-24h'!E18,'29.09 Gaba-Munyonyo'!E18)</f>
        <v>8.5714285714285712</v>
      </c>
      <c r="F18" s="49">
        <f>AVERAGE('23.09.19 Gaba -Munyonyo'!F18,'24.09 Gaba-Munyonyo'!F18,'25.09 Gaba-Munyonyo'!F18,'27.09 Gaba-Munyonyo'!F18,'26.09 Gaba-Munyonyo-24Hrs'!F18,'28.09 Gaba-Munyonyo-24h'!F18,'29.09 Gaba-Munyonyo'!F18)</f>
        <v>15.285714285714286</v>
      </c>
      <c r="G18" s="49">
        <f>AVERAGE('23.09.19 Gaba -Munyonyo'!G18,'24.09 Gaba-Munyonyo'!G18,'25.09 Gaba-Munyonyo'!G18,'27.09 Gaba-Munyonyo'!G18,'26.09 Gaba-Munyonyo-24Hrs'!G18,'28.09 Gaba-Munyonyo-24h'!G18,'29.09 Gaba-Munyonyo'!G18)</f>
        <v>1.4285714285714286</v>
      </c>
      <c r="H18" s="49">
        <f>AVERAGE('23.09.19 Gaba -Munyonyo'!H18,'24.09 Gaba-Munyonyo'!H18,'25.09 Gaba-Munyonyo'!H18,'27.09 Gaba-Munyonyo'!H18,'26.09 Gaba-Munyonyo-24Hrs'!H18,'28.09 Gaba-Munyonyo-24h'!H18,'29.09 Gaba-Munyonyo'!H18)</f>
        <v>0</v>
      </c>
      <c r="I18" s="49">
        <f>AVERAGE('23.09.19 Gaba -Munyonyo'!I18,'24.09 Gaba-Munyonyo'!I18,'25.09 Gaba-Munyonyo'!I18,'27.09 Gaba-Munyonyo'!I18,'26.09 Gaba-Munyonyo-24Hrs'!I18,'28.09 Gaba-Munyonyo-24h'!I18,'29.09 Gaba-Munyonyo'!I18)</f>
        <v>2.1428571428571428</v>
      </c>
      <c r="J18" s="49">
        <f>AVERAGE('23.09.19 Gaba -Munyonyo'!J18,'24.09 Gaba-Munyonyo'!J18,'25.09 Gaba-Munyonyo'!J18,'27.09 Gaba-Munyonyo'!J18,'26.09 Gaba-Munyonyo-24Hrs'!J18,'28.09 Gaba-Munyonyo-24h'!J18,'29.09 Gaba-Munyonyo'!J18)</f>
        <v>2.2857142857142856</v>
      </c>
      <c r="K18" s="49">
        <f>AVERAGE('23.09.19 Gaba -Munyonyo'!K18,'24.09 Gaba-Munyonyo'!K18,'25.09 Gaba-Munyonyo'!K18,'27.09 Gaba-Munyonyo'!K18,'26.09 Gaba-Munyonyo-24Hrs'!K18,'28.09 Gaba-Munyonyo-24h'!K18,'29.09 Gaba-Munyonyo'!K18)</f>
        <v>0</v>
      </c>
      <c r="L18" s="49">
        <f>AVERAGE('23.09.19 Gaba -Munyonyo'!L18,'24.09 Gaba-Munyonyo'!L18,'25.09 Gaba-Munyonyo'!L18,'27.09 Gaba-Munyonyo'!L18,'26.09 Gaba-Munyonyo-24Hrs'!L18,'28.09 Gaba-Munyonyo-24h'!L18,'29.09 Gaba-Munyonyo'!L18)</f>
        <v>0</v>
      </c>
      <c r="M18" s="49">
        <f>AVERAGE('23.09.19 Gaba -Munyonyo'!M18,'24.09 Gaba-Munyonyo'!M18,'25.09 Gaba-Munyonyo'!M18,'27.09 Gaba-Munyonyo'!M18,'26.09 Gaba-Munyonyo-24Hrs'!M18,'28.09 Gaba-Munyonyo-24h'!M18,'29.09 Gaba-Munyonyo'!M18)</f>
        <v>44.142857142857146</v>
      </c>
      <c r="N18" s="49">
        <f>AVERAGE('23.09.19 Gaba -Munyonyo'!N18,'24.09 Gaba-Munyonyo'!N18,'25.09 Gaba-Munyonyo'!N18,'27.09 Gaba-Munyonyo'!N18,'26.09 Gaba-Munyonyo-24Hrs'!N18,'28.09 Gaba-Munyonyo-24h'!N18,'29.09 Gaba-Munyonyo'!N18)</f>
        <v>0</v>
      </c>
      <c r="O18" s="15">
        <f t="shared" si="0"/>
        <v>70.571428571428584</v>
      </c>
      <c r="P18" s="15">
        <f t="shared" si="1"/>
        <v>114.71428571428572</v>
      </c>
      <c r="R18" s="1" t="s">
        <v>14</v>
      </c>
      <c r="S18" s="17">
        <f t="shared" ref="S18:AF18" si="10">SUM(C42:C45)</f>
        <v>182.71428571428572</v>
      </c>
      <c r="T18" s="17">
        <f t="shared" si="10"/>
        <v>55.142857142857146</v>
      </c>
      <c r="U18" s="17">
        <f t="shared" si="10"/>
        <v>17.285714285714285</v>
      </c>
      <c r="V18" s="17">
        <f t="shared" si="10"/>
        <v>44.571428571428569</v>
      </c>
      <c r="W18" s="17">
        <f t="shared" si="10"/>
        <v>1.4285714285714284</v>
      </c>
      <c r="X18" s="17">
        <f t="shared" si="10"/>
        <v>0</v>
      </c>
      <c r="Y18" s="17">
        <f t="shared" si="10"/>
        <v>10.428571428571429</v>
      </c>
      <c r="Z18" s="17">
        <f t="shared" si="10"/>
        <v>7.5714285714285712</v>
      </c>
      <c r="AA18" s="17">
        <f t="shared" si="10"/>
        <v>0.88095238095238093</v>
      </c>
      <c r="AB18" s="17">
        <f t="shared" si="10"/>
        <v>0.14285714285714285</v>
      </c>
      <c r="AC18" s="17">
        <f t="shared" si="10"/>
        <v>164.57142857142858</v>
      </c>
      <c r="AD18" s="17">
        <f t="shared" si="10"/>
        <v>0</v>
      </c>
      <c r="AE18" s="31">
        <f t="shared" si="10"/>
        <v>320.16666666666674</v>
      </c>
      <c r="AF18" s="31">
        <f t="shared" si="10"/>
        <v>484.7380952380953</v>
      </c>
    </row>
    <row r="19" spans="2:32" ht="23.1" customHeight="1" x14ac:dyDescent="0.25">
      <c r="B19" s="23" t="s">
        <v>46</v>
      </c>
      <c r="C19" s="49">
        <f>AVERAGE('23.09.19 Gaba -Munyonyo'!C19,'24.09 Gaba-Munyonyo'!C19,'25.09 Gaba-Munyonyo'!C19,'27.09 Gaba-Munyonyo'!C19,'26.09 Gaba-Munyonyo-24Hrs'!C19,'28.09 Gaba-Munyonyo-24h'!C19,'29.09 Gaba-Munyonyo'!C19)</f>
        <v>28</v>
      </c>
      <c r="D19" s="49">
        <f>AVERAGE('23.09.19 Gaba -Munyonyo'!D19,'24.09 Gaba-Munyonyo'!D19,'25.09 Gaba-Munyonyo'!D19,'27.09 Gaba-Munyonyo'!D19,'26.09 Gaba-Munyonyo-24Hrs'!D19,'28.09 Gaba-Munyonyo-24h'!D19,'29.09 Gaba-Munyonyo'!D19)</f>
        <v>12.571428571428571</v>
      </c>
      <c r="E19" s="49">
        <f>AVERAGE('23.09.19 Gaba -Munyonyo'!E19,'24.09 Gaba-Munyonyo'!E19,'25.09 Gaba-Munyonyo'!E19,'27.09 Gaba-Munyonyo'!E19,'26.09 Gaba-Munyonyo-24Hrs'!E19,'28.09 Gaba-Munyonyo-24h'!E19,'29.09 Gaba-Munyonyo'!E19)</f>
        <v>7.5714285714285712</v>
      </c>
      <c r="F19" s="49">
        <f>AVERAGE('23.09.19 Gaba -Munyonyo'!F19,'24.09 Gaba-Munyonyo'!F19,'25.09 Gaba-Munyonyo'!F19,'27.09 Gaba-Munyonyo'!F19,'26.09 Gaba-Munyonyo-24Hrs'!F19,'28.09 Gaba-Munyonyo-24h'!F19,'29.09 Gaba-Munyonyo'!F19)</f>
        <v>15.571428571428571</v>
      </c>
      <c r="G19" s="49">
        <f>AVERAGE('23.09.19 Gaba -Munyonyo'!G19,'24.09 Gaba-Munyonyo'!G19,'25.09 Gaba-Munyonyo'!G19,'27.09 Gaba-Munyonyo'!G19,'26.09 Gaba-Munyonyo-24Hrs'!G19,'28.09 Gaba-Munyonyo-24h'!G19,'29.09 Gaba-Munyonyo'!G19)</f>
        <v>0.7142857142857143</v>
      </c>
      <c r="H19" s="49">
        <f>AVERAGE('23.09.19 Gaba -Munyonyo'!H19,'24.09 Gaba-Munyonyo'!H19,'25.09 Gaba-Munyonyo'!H19,'27.09 Gaba-Munyonyo'!H19,'26.09 Gaba-Munyonyo-24Hrs'!H19,'28.09 Gaba-Munyonyo-24h'!H19,'29.09 Gaba-Munyonyo'!H19)</f>
        <v>0.14285714285714285</v>
      </c>
      <c r="I19" s="49">
        <f>AVERAGE('23.09.19 Gaba -Munyonyo'!I19,'24.09 Gaba-Munyonyo'!I19,'25.09 Gaba-Munyonyo'!I19,'27.09 Gaba-Munyonyo'!I19,'26.09 Gaba-Munyonyo-24Hrs'!I19,'28.09 Gaba-Munyonyo-24h'!I19,'29.09 Gaba-Munyonyo'!I19)</f>
        <v>3.4285714285714284</v>
      </c>
      <c r="J19" s="49">
        <f>AVERAGE('23.09.19 Gaba -Munyonyo'!J19,'24.09 Gaba-Munyonyo'!J19,'25.09 Gaba-Munyonyo'!J19,'27.09 Gaba-Munyonyo'!J19,'26.09 Gaba-Munyonyo-24Hrs'!J19,'28.09 Gaba-Munyonyo-24h'!J19,'29.09 Gaba-Munyonyo'!J19)</f>
        <v>1.4285714285714286</v>
      </c>
      <c r="K19" s="49">
        <f>AVERAGE('23.09.19 Gaba -Munyonyo'!K19,'24.09 Gaba-Munyonyo'!K19,'25.09 Gaba-Munyonyo'!K19,'27.09 Gaba-Munyonyo'!K19,'26.09 Gaba-Munyonyo-24Hrs'!K19,'28.09 Gaba-Munyonyo-24h'!K19,'29.09 Gaba-Munyonyo'!K19)</f>
        <v>0.2857142857142857</v>
      </c>
      <c r="L19" s="49">
        <f>AVERAGE('23.09.19 Gaba -Munyonyo'!L19,'24.09 Gaba-Munyonyo'!L19,'25.09 Gaba-Munyonyo'!L19,'27.09 Gaba-Munyonyo'!L19,'26.09 Gaba-Munyonyo-24Hrs'!L19,'28.09 Gaba-Munyonyo-24h'!L19,'29.09 Gaba-Munyonyo'!L19)</f>
        <v>0</v>
      </c>
      <c r="M19" s="49">
        <f>AVERAGE('23.09.19 Gaba -Munyonyo'!M19,'24.09 Gaba-Munyonyo'!M19,'25.09 Gaba-Munyonyo'!M19,'27.09 Gaba-Munyonyo'!M19,'26.09 Gaba-Munyonyo-24Hrs'!M19,'28.09 Gaba-Munyonyo-24h'!M19,'29.09 Gaba-Munyonyo'!M19)</f>
        <v>43.142857142857146</v>
      </c>
      <c r="N19" s="49">
        <f>AVERAGE('23.09.19 Gaba -Munyonyo'!N19,'24.09 Gaba-Munyonyo'!N19,'25.09 Gaba-Munyonyo'!N19,'27.09 Gaba-Munyonyo'!N19,'26.09 Gaba-Munyonyo-24Hrs'!N19,'28.09 Gaba-Munyonyo-24h'!N19,'29.09 Gaba-Munyonyo'!N19)</f>
        <v>0</v>
      </c>
      <c r="O19" s="15">
        <f t="shared" si="0"/>
        <v>69.714285714285708</v>
      </c>
      <c r="P19" s="15">
        <f t="shared" si="1"/>
        <v>112.85714285714286</v>
      </c>
      <c r="R19" s="1" t="s">
        <v>15</v>
      </c>
      <c r="S19" s="17">
        <f t="shared" ref="S19:AF19" si="11">SUM(C46:C49)</f>
        <v>183.28571428571428</v>
      </c>
      <c r="T19" s="17">
        <f t="shared" si="11"/>
        <v>48.571428571428577</v>
      </c>
      <c r="U19" s="17">
        <f t="shared" si="11"/>
        <v>18.428571428571431</v>
      </c>
      <c r="V19" s="17">
        <f t="shared" si="11"/>
        <v>56</v>
      </c>
      <c r="W19" s="17">
        <f t="shared" si="11"/>
        <v>1.4285714285714284</v>
      </c>
      <c r="X19" s="17">
        <f t="shared" si="11"/>
        <v>0.14285714285714285</v>
      </c>
      <c r="Y19" s="17">
        <f t="shared" si="11"/>
        <v>9</v>
      </c>
      <c r="Z19" s="17">
        <f t="shared" si="11"/>
        <v>7.1428571428571423</v>
      </c>
      <c r="AA19" s="17">
        <f t="shared" si="11"/>
        <v>0.8571428571428571</v>
      </c>
      <c r="AB19" s="17">
        <f t="shared" si="11"/>
        <v>0.14285714285714285</v>
      </c>
      <c r="AC19" s="17">
        <f t="shared" si="11"/>
        <v>176</v>
      </c>
      <c r="AD19" s="17">
        <f t="shared" si="11"/>
        <v>0</v>
      </c>
      <c r="AE19" s="31">
        <f t="shared" si="11"/>
        <v>325</v>
      </c>
      <c r="AF19" s="31">
        <f t="shared" si="11"/>
        <v>501</v>
      </c>
    </row>
    <row r="20" spans="2:32" ht="23.1" customHeight="1" x14ac:dyDescent="0.25">
      <c r="B20" s="23" t="s">
        <v>47</v>
      </c>
      <c r="C20" s="49">
        <f>AVERAGE('23.09.19 Gaba -Munyonyo'!C20,'24.09 Gaba-Munyonyo'!C20,'25.09 Gaba-Munyonyo'!C20,'27.09 Gaba-Munyonyo'!C20,'26.09 Gaba-Munyonyo-24Hrs'!C20,'28.09 Gaba-Munyonyo-24h'!C20,'29.09 Gaba-Munyonyo'!C20)</f>
        <v>30</v>
      </c>
      <c r="D20" s="49">
        <f>AVERAGE('23.09.19 Gaba -Munyonyo'!D20,'24.09 Gaba-Munyonyo'!D20,'25.09 Gaba-Munyonyo'!D20,'27.09 Gaba-Munyonyo'!D20,'26.09 Gaba-Munyonyo-24Hrs'!D20,'28.09 Gaba-Munyonyo-24h'!D20,'29.09 Gaba-Munyonyo'!D20)</f>
        <v>10.571428571428571</v>
      </c>
      <c r="E20" s="49">
        <f>AVERAGE('23.09.19 Gaba -Munyonyo'!E20,'24.09 Gaba-Munyonyo'!E20,'25.09 Gaba-Munyonyo'!E20,'27.09 Gaba-Munyonyo'!E20,'26.09 Gaba-Munyonyo-24Hrs'!E20,'28.09 Gaba-Munyonyo-24h'!E20,'29.09 Gaba-Munyonyo'!E20)</f>
        <v>5</v>
      </c>
      <c r="F20" s="49">
        <f>AVERAGE('23.09.19 Gaba -Munyonyo'!F20,'24.09 Gaba-Munyonyo'!F20,'25.09 Gaba-Munyonyo'!F20,'27.09 Gaba-Munyonyo'!F20,'26.09 Gaba-Munyonyo-24Hrs'!F20,'28.09 Gaba-Munyonyo-24h'!F20,'29.09 Gaba-Munyonyo'!F20)</f>
        <v>10.571428571428571</v>
      </c>
      <c r="G20" s="49">
        <f>AVERAGE('23.09.19 Gaba -Munyonyo'!G20,'24.09 Gaba-Munyonyo'!G20,'25.09 Gaba-Munyonyo'!G20,'27.09 Gaba-Munyonyo'!G20,'26.09 Gaba-Munyonyo-24Hrs'!G20,'28.09 Gaba-Munyonyo-24h'!G20,'29.09 Gaba-Munyonyo'!G20)</f>
        <v>1</v>
      </c>
      <c r="H20" s="49">
        <f>AVERAGE('23.09.19 Gaba -Munyonyo'!H20,'24.09 Gaba-Munyonyo'!H20,'25.09 Gaba-Munyonyo'!H20,'27.09 Gaba-Munyonyo'!H20,'26.09 Gaba-Munyonyo-24Hrs'!H20,'28.09 Gaba-Munyonyo-24h'!H20,'29.09 Gaba-Munyonyo'!H20)</f>
        <v>0.2857142857142857</v>
      </c>
      <c r="I20" s="49">
        <f>AVERAGE('23.09.19 Gaba -Munyonyo'!I20,'24.09 Gaba-Munyonyo'!I20,'25.09 Gaba-Munyonyo'!I20,'27.09 Gaba-Munyonyo'!I20,'26.09 Gaba-Munyonyo-24Hrs'!I20,'28.09 Gaba-Munyonyo-24h'!I20,'29.09 Gaba-Munyonyo'!I20)</f>
        <v>2.1428571428571428</v>
      </c>
      <c r="J20" s="49">
        <f>AVERAGE('23.09.19 Gaba -Munyonyo'!J20,'24.09 Gaba-Munyonyo'!J20,'25.09 Gaba-Munyonyo'!J20,'27.09 Gaba-Munyonyo'!J20,'26.09 Gaba-Munyonyo-24Hrs'!J20,'28.09 Gaba-Munyonyo-24h'!J20,'29.09 Gaba-Munyonyo'!J20)</f>
        <v>1.5714285714285714</v>
      </c>
      <c r="K20" s="49">
        <f>AVERAGE('23.09.19 Gaba -Munyonyo'!K20,'24.09 Gaba-Munyonyo'!K20,'25.09 Gaba-Munyonyo'!K20,'27.09 Gaba-Munyonyo'!K20,'26.09 Gaba-Munyonyo-24Hrs'!K20,'28.09 Gaba-Munyonyo-24h'!K20,'29.09 Gaba-Munyonyo'!K20)</f>
        <v>0.14285714285714285</v>
      </c>
      <c r="L20" s="49">
        <f>AVERAGE('23.09.19 Gaba -Munyonyo'!L20,'24.09 Gaba-Munyonyo'!L20,'25.09 Gaba-Munyonyo'!L20,'27.09 Gaba-Munyonyo'!L20,'26.09 Gaba-Munyonyo-24Hrs'!L20,'28.09 Gaba-Munyonyo-24h'!L20,'29.09 Gaba-Munyonyo'!L20)</f>
        <v>0.14285714285714285</v>
      </c>
      <c r="M20" s="49">
        <f>AVERAGE('23.09.19 Gaba -Munyonyo'!M20,'24.09 Gaba-Munyonyo'!M20,'25.09 Gaba-Munyonyo'!M20,'27.09 Gaba-Munyonyo'!M20,'26.09 Gaba-Munyonyo-24Hrs'!M20,'28.09 Gaba-Munyonyo-24h'!M20,'29.09 Gaba-Munyonyo'!M20)</f>
        <v>43.571428571428569</v>
      </c>
      <c r="N20" s="49">
        <f>AVERAGE('23.09.19 Gaba -Munyonyo'!N20,'24.09 Gaba-Munyonyo'!N20,'25.09 Gaba-Munyonyo'!N20,'27.09 Gaba-Munyonyo'!N20,'26.09 Gaba-Munyonyo-24Hrs'!N20,'28.09 Gaba-Munyonyo-24h'!N20,'29.09 Gaba-Munyonyo'!N20)</f>
        <v>0</v>
      </c>
      <c r="O20" s="15">
        <f t="shared" si="0"/>
        <v>61.428571428571431</v>
      </c>
      <c r="P20" s="15">
        <f t="shared" si="1"/>
        <v>105</v>
      </c>
      <c r="R20" s="1" t="s">
        <v>16</v>
      </c>
      <c r="S20" s="17">
        <f t="shared" ref="S20:AF20" si="12">SUM(C50:C53)</f>
        <v>199.57142857142858</v>
      </c>
      <c r="T20" s="17">
        <f t="shared" si="12"/>
        <v>67.714285714285708</v>
      </c>
      <c r="U20" s="17">
        <f t="shared" si="12"/>
        <v>20.714285714285715</v>
      </c>
      <c r="V20" s="17">
        <f t="shared" si="12"/>
        <v>49.142857142857139</v>
      </c>
      <c r="W20" s="17">
        <f t="shared" si="12"/>
        <v>1.714285714285714</v>
      </c>
      <c r="X20" s="17">
        <f t="shared" si="12"/>
        <v>0.2857142857142857</v>
      </c>
      <c r="Y20" s="17">
        <f t="shared" si="12"/>
        <v>10.857142857142858</v>
      </c>
      <c r="Z20" s="17">
        <f t="shared" si="12"/>
        <v>6.8571428571428577</v>
      </c>
      <c r="AA20" s="17">
        <f t="shared" si="12"/>
        <v>1.1428571428571428</v>
      </c>
      <c r="AB20" s="17">
        <f t="shared" si="12"/>
        <v>0</v>
      </c>
      <c r="AC20" s="17">
        <f t="shared" si="12"/>
        <v>204.42857142857142</v>
      </c>
      <c r="AD20" s="17">
        <f t="shared" si="12"/>
        <v>0</v>
      </c>
      <c r="AE20" s="31">
        <f t="shared" si="12"/>
        <v>358</v>
      </c>
      <c r="AF20" s="31">
        <f t="shared" si="12"/>
        <v>562.42857142857144</v>
      </c>
    </row>
    <row r="21" spans="2:32" ht="23.1" customHeight="1" x14ac:dyDescent="0.25">
      <c r="B21" s="23" t="s">
        <v>48</v>
      </c>
      <c r="C21" s="49">
        <f>AVERAGE('23.09.19 Gaba -Munyonyo'!C21,'24.09 Gaba-Munyonyo'!C21,'25.09 Gaba-Munyonyo'!C21,'27.09 Gaba-Munyonyo'!C21,'26.09 Gaba-Munyonyo-24Hrs'!C21,'28.09 Gaba-Munyonyo-24h'!C21,'29.09 Gaba-Munyonyo'!C21)</f>
        <v>24.285714285714285</v>
      </c>
      <c r="D21" s="49">
        <f>AVERAGE('23.09.19 Gaba -Munyonyo'!D21,'24.09 Gaba-Munyonyo'!D21,'25.09 Gaba-Munyonyo'!D21,'27.09 Gaba-Munyonyo'!D21,'26.09 Gaba-Munyonyo-24Hrs'!D21,'28.09 Gaba-Munyonyo-24h'!D21,'29.09 Gaba-Munyonyo'!D21)</f>
        <v>10.142857142857142</v>
      </c>
      <c r="E21" s="49">
        <f>AVERAGE('23.09.19 Gaba -Munyonyo'!E21,'24.09 Gaba-Munyonyo'!E21,'25.09 Gaba-Munyonyo'!E21,'27.09 Gaba-Munyonyo'!E21,'26.09 Gaba-Munyonyo-24Hrs'!E21,'28.09 Gaba-Munyonyo-24h'!E21,'29.09 Gaba-Munyonyo'!E21)</f>
        <v>5.4285714285714288</v>
      </c>
      <c r="F21" s="49">
        <f>AVERAGE('23.09.19 Gaba -Munyonyo'!F21,'24.09 Gaba-Munyonyo'!F21,'25.09 Gaba-Munyonyo'!F21,'27.09 Gaba-Munyonyo'!F21,'26.09 Gaba-Munyonyo-24Hrs'!F21,'28.09 Gaba-Munyonyo-24h'!F21,'29.09 Gaba-Munyonyo'!F21)</f>
        <v>10</v>
      </c>
      <c r="G21" s="49">
        <f>AVERAGE('23.09.19 Gaba -Munyonyo'!G21,'24.09 Gaba-Munyonyo'!G21,'25.09 Gaba-Munyonyo'!G21,'27.09 Gaba-Munyonyo'!G21,'26.09 Gaba-Munyonyo-24Hrs'!G21,'28.09 Gaba-Munyonyo-24h'!G21,'29.09 Gaba-Munyonyo'!G21)</f>
        <v>1.2857142857142858</v>
      </c>
      <c r="H21" s="49">
        <f>AVERAGE('23.09.19 Gaba -Munyonyo'!H21,'24.09 Gaba-Munyonyo'!H21,'25.09 Gaba-Munyonyo'!H21,'27.09 Gaba-Munyonyo'!H21,'26.09 Gaba-Munyonyo-24Hrs'!H21,'28.09 Gaba-Munyonyo-24h'!H21,'29.09 Gaba-Munyonyo'!H21)</f>
        <v>0.14285714285714285</v>
      </c>
      <c r="I21" s="49">
        <f>AVERAGE('23.09.19 Gaba -Munyonyo'!I21,'24.09 Gaba-Munyonyo'!I21,'25.09 Gaba-Munyonyo'!I21,'27.09 Gaba-Munyonyo'!I21,'26.09 Gaba-Munyonyo-24Hrs'!I21,'28.09 Gaba-Munyonyo-24h'!I21,'29.09 Gaba-Munyonyo'!I21)</f>
        <v>2</v>
      </c>
      <c r="J21" s="49">
        <f>AVERAGE('23.09.19 Gaba -Munyonyo'!J21,'24.09 Gaba-Munyonyo'!J21,'25.09 Gaba-Munyonyo'!J21,'27.09 Gaba-Munyonyo'!J21,'26.09 Gaba-Munyonyo-24Hrs'!J21,'28.09 Gaba-Munyonyo-24h'!J21,'29.09 Gaba-Munyonyo'!J21)</f>
        <v>1.2857142857142858</v>
      </c>
      <c r="K21" s="49">
        <f>AVERAGE('23.09.19 Gaba -Munyonyo'!K21,'24.09 Gaba-Munyonyo'!K21,'25.09 Gaba-Munyonyo'!K21,'27.09 Gaba-Munyonyo'!K21,'26.09 Gaba-Munyonyo-24Hrs'!K21,'28.09 Gaba-Munyonyo-24h'!K21,'29.09 Gaba-Munyonyo'!K21)</f>
        <v>0</v>
      </c>
      <c r="L21" s="49">
        <f>AVERAGE('23.09.19 Gaba -Munyonyo'!L21,'24.09 Gaba-Munyonyo'!L21,'25.09 Gaba-Munyonyo'!L21,'27.09 Gaba-Munyonyo'!L21,'26.09 Gaba-Munyonyo-24Hrs'!L21,'28.09 Gaba-Munyonyo-24h'!L21,'29.09 Gaba-Munyonyo'!L21)</f>
        <v>0</v>
      </c>
      <c r="M21" s="49">
        <f>AVERAGE('23.09.19 Gaba -Munyonyo'!M21,'24.09 Gaba-Munyonyo'!M21,'25.09 Gaba-Munyonyo'!M21,'27.09 Gaba-Munyonyo'!M21,'26.09 Gaba-Munyonyo-24Hrs'!M21,'28.09 Gaba-Munyonyo-24h'!M21,'29.09 Gaba-Munyonyo'!M21)</f>
        <v>34.714285714285715</v>
      </c>
      <c r="N21" s="49">
        <f>AVERAGE('23.09.19 Gaba -Munyonyo'!N21,'24.09 Gaba-Munyonyo'!N21,'25.09 Gaba-Munyonyo'!N21,'27.09 Gaba-Munyonyo'!N21,'26.09 Gaba-Munyonyo-24Hrs'!N21,'28.09 Gaba-Munyonyo-24h'!N21,'29.09 Gaba-Munyonyo'!N21)</f>
        <v>0</v>
      </c>
      <c r="O21" s="15">
        <f t="shared" si="0"/>
        <v>54.571428571428577</v>
      </c>
      <c r="P21" s="15">
        <f t="shared" si="1"/>
        <v>89.285714285714292</v>
      </c>
      <c r="R21" s="36" t="s">
        <v>20</v>
      </c>
      <c r="S21" s="34">
        <f t="shared" ref="S21:AF21" si="13">SUM(C54:C57)</f>
        <v>176.57142857142856</v>
      </c>
      <c r="T21" s="17">
        <f t="shared" si="13"/>
        <v>71.142857142857139</v>
      </c>
      <c r="U21" s="17">
        <f t="shared" si="13"/>
        <v>23.285714285714285</v>
      </c>
      <c r="V21" s="17">
        <f t="shared" si="13"/>
        <v>52.428571428571431</v>
      </c>
      <c r="W21" s="17">
        <f t="shared" si="13"/>
        <v>1.5714285714285714</v>
      </c>
      <c r="X21" s="17">
        <f t="shared" si="13"/>
        <v>0.14285714285714285</v>
      </c>
      <c r="Y21" s="17">
        <f t="shared" si="13"/>
        <v>7.5714285714285712</v>
      </c>
      <c r="Z21" s="17">
        <f t="shared" si="13"/>
        <v>6.7142857142857144</v>
      </c>
      <c r="AA21" s="17">
        <f t="shared" si="13"/>
        <v>0.5714285714285714</v>
      </c>
      <c r="AB21" s="17">
        <f t="shared" si="13"/>
        <v>0.14285714285714285</v>
      </c>
      <c r="AC21" s="17">
        <f t="shared" si="13"/>
        <v>235.14285714285711</v>
      </c>
      <c r="AD21" s="17">
        <f t="shared" si="13"/>
        <v>0</v>
      </c>
      <c r="AE21" s="31">
        <f t="shared" si="13"/>
        <v>340.14285714285717</v>
      </c>
      <c r="AF21" s="31">
        <f t="shared" si="13"/>
        <v>575.28571428571422</v>
      </c>
    </row>
    <row r="22" spans="2:32" ht="23.1" customHeight="1" x14ac:dyDescent="0.25">
      <c r="B22" s="23" t="s">
        <v>49</v>
      </c>
      <c r="C22" s="49">
        <f>AVERAGE('23.09.19 Gaba -Munyonyo'!C22,'24.09 Gaba-Munyonyo'!C22,'25.09 Gaba-Munyonyo'!C22,'27.09 Gaba-Munyonyo'!C22,'26.09 Gaba-Munyonyo-24Hrs'!C22,'28.09 Gaba-Munyonyo-24h'!C22,'29.09 Gaba-Munyonyo'!C22)</f>
        <v>27.142857142857142</v>
      </c>
      <c r="D22" s="49">
        <f>AVERAGE('23.09.19 Gaba -Munyonyo'!D22,'24.09 Gaba-Munyonyo'!D22,'25.09 Gaba-Munyonyo'!D22,'27.09 Gaba-Munyonyo'!D22,'26.09 Gaba-Munyonyo-24Hrs'!D22,'28.09 Gaba-Munyonyo-24h'!D22,'29.09 Gaba-Munyonyo'!D22)</f>
        <v>10.714285714285714</v>
      </c>
      <c r="E22" s="49">
        <f>AVERAGE('23.09.19 Gaba -Munyonyo'!E22,'24.09 Gaba-Munyonyo'!E22,'25.09 Gaba-Munyonyo'!E22,'27.09 Gaba-Munyonyo'!E22,'26.09 Gaba-Munyonyo-24Hrs'!E22,'28.09 Gaba-Munyonyo-24h'!E22,'29.09 Gaba-Munyonyo'!E22)</f>
        <v>6.5714285714285712</v>
      </c>
      <c r="F22" s="49">
        <f>AVERAGE('23.09.19 Gaba -Munyonyo'!F22,'24.09 Gaba-Munyonyo'!F22,'25.09 Gaba-Munyonyo'!F22,'27.09 Gaba-Munyonyo'!F22,'26.09 Gaba-Munyonyo-24Hrs'!F22,'28.09 Gaba-Munyonyo-24h'!F22,'29.09 Gaba-Munyonyo'!F22)</f>
        <v>11.142857142857142</v>
      </c>
      <c r="G22" s="49">
        <f>AVERAGE('23.09.19 Gaba -Munyonyo'!G22,'24.09 Gaba-Munyonyo'!G22,'25.09 Gaba-Munyonyo'!G22,'27.09 Gaba-Munyonyo'!G22,'26.09 Gaba-Munyonyo-24Hrs'!G22,'28.09 Gaba-Munyonyo-24h'!G22,'29.09 Gaba-Munyonyo'!G22)</f>
        <v>1.7142857142857142</v>
      </c>
      <c r="H22" s="49">
        <f>AVERAGE('23.09.19 Gaba -Munyonyo'!H22,'24.09 Gaba-Munyonyo'!H22,'25.09 Gaba-Munyonyo'!H22,'27.09 Gaba-Munyonyo'!H22,'26.09 Gaba-Munyonyo-24Hrs'!H22,'28.09 Gaba-Munyonyo-24h'!H22,'29.09 Gaba-Munyonyo'!H22)</f>
        <v>0.14285714285714285</v>
      </c>
      <c r="I22" s="49">
        <f>AVERAGE('23.09.19 Gaba -Munyonyo'!I22,'24.09 Gaba-Munyonyo'!I22,'25.09 Gaba-Munyonyo'!I22,'27.09 Gaba-Munyonyo'!I22,'26.09 Gaba-Munyonyo-24Hrs'!I22,'28.09 Gaba-Munyonyo-24h'!I22,'29.09 Gaba-Munyonyo'!I22)</f>
        <v>2.7142857142857144</v>
      </c>
      <c r="J22" s="49">
        <f>AVERAGE('23.09.19 Gaba -Munyonyo'!J22,'24.09 Gaba-Munyonyo'!J22,'25.09 Gaba-Munyonyo'!J22,'27.09 Gaba-Munyonyo'!J22,'26.09 Gaba-Munyonyo-24Hrs'!J22,'28.09 Gaba-Munyonyo-24h'!J22,'29.09 Gaba-Munyonyo'!J22)</f>
        <v>2</v>
      </c>
      <c r="K22" s="49">
        <f>AVERAGE('23.09.19 Gaba -Munyonyo'!K22,'24.09 Gaba-Munyonyo'!K22,'25.09 Gaba-Munyonyo'!K22,'27.09 Gaba-Munyonyo'!K22,'26.09 Gaba-Munyonyo-24Hrs'!K22,'28.09 Gaba-Munyonyo-24h'!K22,'29.09 Gaba-Munyonyo'!K22)</f>
        <v>0.14285714285714285</v>
      </c>
      <c r="L22" s="49">
        <f>AVERAGE('23.09.19 Gaba -Munyonyo'!L22,'24.09 Gaba-Munyonyo'!L22,'25.09 Gaba-Munyonyo'!L22,'27.09 Gaba-Munyonyo'!L22,'26.09 Gaba-Munyonyo-24Hrs'!L22,'28.09 Gaba-Munyonyo-24h'!L22,'29.09 Gaba-Munyonyo'!L22)</f>
        <v>0.14285714285714285</v>
      </c>
      <c r="M22" s="49">
        <f>AVERAGE('23.09.19 Gaba -Munyonyo'!M22,'24.09 Gaba-Munyonyo'!M22,'25.09 Gaba-Munyonyo'!M22,'27.09 Gaba-Munyonyo'!M22,'26.09 Gaba-Munyonyo-24Hrs'!M22,'28.09 Gaba-Munyonyo-24h'!M22,'29.09 Gaba-Munyonyo'!M22)</f>
        <v>44.428571428571431</v>
      </c>
      <c r="N22" s="49">
        <f>AVERAGE('23.09.19 Gaba -Munyonyo'!N22,'24.09 Gaba-Munyonyo'!N22,'25.09 Gaba-Munyonyo'!N22,'27.09 Gaba-Munyonyo'!N22,'26.09 Gaba-Munyonyo-24Hrs'!N22,'28.09 Gaba-Munyonyo-24h'!N22,'29.09 Gaba-Munyonyo'!N22)</f>
        <v>0</v>
      </c>
      <c r="O22" s="15">
        <f t="shared" si="0"/>
        <v>62.428571428571438</v>
      </c>
      <c r="P22" s="15">
        <f t="shared" si="1"/>
        <v>106.85714285714286</v>
      </c>
      <c r="R22" s="1" t="s">
        <v>146</v>
      </c>
      <c r="S22" s="34">
        <f>SUM(C58:C61)</f>
        <v>104.5</v>
      </c>
      <c r="T22" s="34">
        <f t="shared" ref="T22:AF22" si="14">SUM(D58:D61)</f>
        <v>82</v>
      </c>
      <c r="U22" s="34">
        <f t="shared" si="14"/>
        <v>16</v>
      </c>
      <c r="V22" s="34">
        <f t="shared" si="14"/>
        <v>37</v>
      </c>
      <c r="W22" s="34">
        <f t="shared" si="14"/>
        <v>1</v>
      </c>
      <c r="X22" s="34">
        <f t="shared" si="14"/>
        <v>1</v>
      </c>
      <c r="Y22" s="34">
        <f t="shared" si="14"/>
        <v>11</v>
      </c>
      <c r="Z22" s="34">
        <f t="shared" si="14"/>
        <v>5</v>
      </c>
      <c r="AA22" s="34">
        <f t="shared" si="14"/>
        <v>0</v>
      </c>
      <c r="AB22" s="34">
        <f t="shared" si="14"/>
        <v>0</v>
      </c>
      <c r="AC22" s="34">
        <f t="shared" si="14"/>
        <v>260.5</v>
      </c>
      <c r="AD22" s="34">
        <f t="shared" si="14"/>
        <v>0</v>
      </c>
      <c r="AE22" s="31">
        <f t="shared" si="14"/>
        <v>257.5</v>
      </c>
      <c r="AF22" s="31">
        <f t="shared" si="14"/>
        <v>518</v>
      </c>
    </row>
    <row r="23" spans="2:32" ht="23.1" customHeight="1" x14ac:dyDescent="0.25">
      <c r="B23" s="23" t="s">
        <v>50</v>
      </c>
      <c r="C23" s="49">
        <f>AVERAGE('23.09.19 Gaba -Munyonyo'!C23,'24.09 Gaba-Munyonyo'!C23,'25.09 Gaba-Munyonyo'!C23,'27.09 Gaba-Munyonyo'!C23,'26.09 Gaba-Munyonyo-24Hrs'!C23,'28.09 Gaba-Munyonyo-24h'!C23,'29.09 Gaba-Munyonyo'!C23)</f>
        <v>28.857142857142858</v>
      </c>
      <c r="D23" s="49">
        <f>AVERAGE('23.09.19 Gaba -Munyonyo'!D23,'24.09 Gaba-Munyonyo'!D23,'25.09 Gaba-Munyonyo'!D23,'27.09 Gaba-Munyonyo'!D23,'26.09 Gaba-Munyonyo-24Hrs'!D23,'28.09 Gaba-Munyonyo-24h'!D23,'29.09 Gaba-Munyonyo'!D23)</f>
        <v>14.142857142857142</v>
      </c>
      <c r="E23" s="49">
        <f>AVERAGE('23.09.19 Gaba -Munyonyo'!E23,'24.09 Gaba-Munyonyo'!E23,'25.09 Gaba-Munyonyo'!E23,'27.09 Gaba-Munyonyo'!E23,'26.09 Gaba-Munyonyo-24Hrs'!E23,'28.09 Gaba-Munyonyo-24h'!E23,'29.09 Gaba-Munyonyo'!E23)</f>
        <v>6.1428571428571432</v>
      </c>
      <c r="F23" s="49">
        <f>AVERAGE('23.09.19 Gaba -Munyonyo'!F23,'24.09 Gaba-Munyonyo'!F23,'25.09 Gaba-Munyonyo'!F23,'27.09 Gaba-Munyonyo'!F23,'26.09 Gaba-Munyonyo-24Hrs'!F23,'28.09 Gaba-Munyonyo-24h'!F23,'29.09 Gaba-Munyonyo'!F23)</f>
        <v>10.857142857142858</v>
      </c>
      <c r="G23" s="49">
        <f>AVERAGE('23.09.19 Gaba -Munyonyo'!G23,'24.09 Gaba-Munyonyo'!G23,'25.09 Gaba-Munyonyo'!G23,'27.09 Gaba-Munyonyo'!G23,'26.09 Gaba-Munyonyo-24Hrs'!G23,'28.09 Gaba-Munyonyo-24h'!G23,'29.09 Gaba-Munyonyo'!G23)</f>
        <v>1.4285714285714286</v>
      </c>
      <c r="H23" s="49">
        <f>AVERAGE('23.09.19 Gaba -Munyonyo'!H23,'24.09 Gaba-Munyonyo'!H23,'25.09 Gaba-Munyonyo'!H23,'27.09 Gaba-Munyonyo'!H23,'26.09 Gaba-Munyonyo-24Hrs'!H23,'28.09 Gaba-Munyonyo-24h'!H23,'29.09 Gaba-Munyonyo'!H23)</f>
        <v>0</v>
      </c>
      <c r="I23" s="49">
        <f>AVERAGE('23.09.19 Gaba -Munyonyo'!I23,'24.09 Gaba-Munyonyo'!I23,'25.09 Gaba-Munyonyo'!I23,'27.09 Gaba-Munyonyo'!I23,'26.09 Gaba-Munyonyo-24Hrs'!I23,'28.09 Gaba-Munyonyo-24h'!I23,'29.09 Gaba-Munyonyo'!I23)</f>
        <v>2.5714285714285716</v>
      </c>
      <c r="J23" s="49">
        <f>AVERAGE('23.09.19 Gaba -Munyonyo'!J23,'24.09 Gaba-Munyonyo'!J23,'25.09 Gaba-Munyonyo'!J23,'27.09 Gaba-Munyonyo'!J23,'26.09 Gaba-Munyonyo-24Hrs'!J23,'28.09 Gaba-Munyonyo-24h'!J23,'29.09 Gaba-Munyonyo'!J23)</f>
        <v>1.8571428571428572</v>
      </c>
      <c r="K23" s="49">
        <f>AVERAGE('23.09.19 Gaba -Munyonyo'!K23,'24.09 Gaba-Munyonyo'!K23,'25.09 Gaba-Munyonyo'!K23,'27.09 Gaba-Munyonyo'!K23,'26.09 Gaba-Munyonyo-24Hrs'!K23,'28.09 Gaba-Munyonyo-24h'!K23,'29.09 Gaba-Munyonyo'!K23)</f>
        <v>0</v>
      </c>
      <c r="L23" s="49">
        <f>AVERAGE('23.09.19 Gaba -Munyonyo'!L23,'24.09 Gaba-Munyonyo'!L23,'25.09 Gaba-Munyonyo'!L23,'27.09 Gaba-Munyonyo'!L23,'26.09 Gaba-Munyonyo-24Hrs'!L23,'28.09 Gaba-Munyonyo-24h'!L23,'29.09 Gaba-Munyonyo'!L23)</f>
        <v>0</v>
      </c>
      <c r="M23" s="49">
        <f>AVERAGE('23.09.19 Gaba -Munyonyo'!M23,'24.09 Gaba-Munyonyo'!M23,'25.09 Gaba-Munyonyo'!M23,'27.09 Gaba-Munyonyo'!M23,'26.09 Gaba-Munyonyo-24Hrs'!M23,'28.09 Gaba-Munyonyo-24h'!M23,'29.09 Gaba-Munyonyo'!M23)</f>
        <v>49.571428571428569</v>
      </c>
      <c r="N23" s="49">
        <f>AVERAGE('23.09.19 Gaba -Munyonyo'!N23,'24.09 Gaba-Munyonyo'!N23,'25.09 Gaba-Munyonyo'!N23,'27.09 Gaba-Munyonyo'!N23,'26.09 Gaba-Munyonyo-24Hrs'!N23,'28.09 Gaba-Munyonyo-24h'!N23,'29.09 Gaba-Munyonyo'!N23)</f>
        <v>0</v>
      </c>
      <c r="O23" s="15">
        <f t="shared" si="0"/>
        <v>65.857142857142861</v>
      </c>
      <c r="P23" s="15">
        <f t="shared" si="1"/>
        <v>115.42857142857143</v>
      </c>
      <c r="R23" s="1" t="s">
        <v>147</v>
      </c>
      <c r="S23" s="34">
        <f>SUM(C62:C65)</f>
        <v>117</v>
      </c>
      <c r="T23" s="34">
        <f t="shared" ref="T23:AF23" si="15">SUM(D62:D65)</f>
        <v>75</v>
      </c>
      <c r="U23" s="34">
        <f t="shared" si="15"/>
        <v>14.5</v>
      </c>
      <c r="V23" s="34">
        <f t="shared" si="15"/>
        <v>43.5</v>
      </c>
      <c r="W23" s="34">
        <f t="shared" si="15"/>
        <v>1</v>
      </c>
      <c r="X23" s="34">
        <f t="shared" si="15"/>
        <v>0.5</v>
      </c>
      <c r="Y23" s="34">
        <f t="shared" si="15"/>
        <v>7.5</v>
      </c>
      <c r="Z23" s="34">
        <f t="shared" si="15"/>
        <v>1.5</v>
      </c>
      <c r="AA23" s="34">
        <f t="shared" si="15"/>
        <v>0.5</v>
      </c>
      <c r="AB23" s="34">
        <f t="shared" si="15"/>
        <v>0.5</v>
      </c>
      <c r="AC23" s="34">
        <f t="shared" si="15"/>
        <v>246</v>
      </c>
      <c r="AD23" s="34">
        <f t="shared" si="15"/>
        <v>0</v>
      </c>
      <c r="AE23" s="31">
        <f t="shared" si="15"/>
        <v>261.5</v>
      </c>
      <c r="AF23" s="31">
        <f t="shared" si="15"/>
        <v>507.5</v>
      </c>
    </row>
    <row r="24" spans="2:32" ht="23.1" customHeight="1" x14ac:dyDescent="0.25">
      <c r="B24" s="23" t="s">
        <v>51</v>
      </c>
      <c r="C24" s="49">
        <f>AVERAGE('23.09.19 Gaba -Munyonyo'!C24,'24.09 Gaba-Munyonyo'!C24,'25.09 Gaba-Munyonyo'!C24,'27.09 Gaba-Munyonyo'!C24,'26.09 Gaba-Munyonyo-24Hrs'!C24,'28.09 Gaba-Munyonyo-24h'!C24,'29.09 Gaba-Munyonyo'!C24)</f>
        <v>37</v>
      </c>
      <c r="D24" s="49">
        <f>AVERAGE('23.09.19 Gaba -Munyonyo'!D24,'24.09 Gaba-Munyonyo'!D24,'25.09 Gaba-Munyonyo'!D24,'27.09 Gaba-Munyonyo'!D24,'26.09 Gaba-Munyonyo-24Hrs'!D24,'28.09 Gaba-Munyonyo-24h'!D24,'29.09 Gaba-Munyonyo'!D24)</f>
        <v>15.857142857142858</v>
      </c>
      <c r="E24" s="49">
        <f>AVERAGE('23.09.19 Gaba -Munyonyo'!E24,'24.09 Gaba-Munyonyo'!E24,'25.09 Gaba-Munyonyo'!E24,'27.09 Gaba-Munyonyo'!E24,'26.09 Gaba-Munyonyo-24Hrs'!E24,'28.09 Gaba-Munyonyo-24h'!E24,'29.09 Gaba-Munyonyo'!E24)</f>
        <v>4.4285714285714288</v>
      </c>
      <c r="F24" s="49">
        <f>AVERAGE('23.09.19 Gaba -Munyonyo'!F24,'24.09 Gaba-Munyonyo'!F24,'25.09 Gaba-Munyonyo'!F24,'27.09 Gaba-Munyonyo'!F24,'26.09 Gaba-Munyonyo-24Hrs'!F24,'28.09 Gaba-Munyonyo-24h'!F24,'29.09 Gaba-Munyonyo'!F24)</f>
        <v>12.428571428571429</v>
      </c>
      <c r="G24" s="49">
        <f>AVERAGE('23.09.19 Gaba -Munyonyo'!G24,'24.09 Gaba-Munyonyo'!G24,'25.09 Gaba-Munyonyo'!G24,'27.09 Gaba-Munyonyo'!G24,'26.09 Gaba-Munyonyo-24Hrs'!G24,'28.09 Gaba-Munyonyo-24h'!G24,'29.09 Gaba-Munyonyo'!G24)</f>
        <v>1.4285714285714286</v>
      </c>
      <c r="H24" s="49">
        <f>AVERAGE('23.09.19 Gaba -Munyonyo'!H24,'24.09 Gaba-Munyonyo'!H24,'25.09 Gaba-Munyonyo'!H24,'27.09 Gaba-Munyonyo'!H24,'26.09 Gaba-Munyonyo-24Hrs'!H24,'28.09 Gaba-Munyonyo-24h'!H24,'29.09 Gaba-Munyonyo'!H24)</f>
        <v>0.14285714285714285</v>
      </c>
      <c r="I24" s="49">
        <f>AVERAGE('23.09.19 Gaba -Munyonyo'!I24,'24.09 Gaba-Munyonyo'!I24,'25.09 Gaba-Munyonyo'!I24,'27.09 Gaba-Munyonyo'!I24,'26.09 Gaba-Munyonyo-24Hrs'!I24,'28.09 Gaba-Munyonyo-24h'!I24,'29.09 Gaba-Munyonyo'!I24)</f>
        <v>2.5714285714285716</v>
      </c>
      <c r="J24" s="49">
        <f>AVERAGE('23.09.19 Gaba -Munyonyo'!J24,'24.09 Gaba-Munyonyo'!J24,'25.09 Gaba-Munyonyo'!J24,'27.09 Gaba-Munyonyo'!J24,'26.09 Gaba-Munyonyo-24Hrs'!J24,'28.09 Gaba-Munyonyo-24h'!J24,'29.09 Gaba-Munyonyo'!J24)</f>
        <v>2.2857142857142856</v>
      </c>
      <c r="K24" s="49">
        <f>AVERAGE('23.09.19 Gaba -Munyonyo'!K24,'24.09 Gaba-Munyonyo'!K24,'25.09 Gaba-Munyonyo'!K24,'27.09 Gaba-Munyonyo'!K24,'26.09 Gaba-Munyonyo-24Hrs'!K24,'28.09 Gaba-Munyonyo-24h'!K24,'29.09 Gaba-Munyonyo'!K24)</f>
        <v>0</v>
      </c>
      <c r="L24" s="49">
        <f>AVERAGE('23.09.19 Gaba -Munyonyo'!L24,'24.09 Gaba-Munyonyo'!L24,'25.09 Gaba-Munyonyo'!L24,'27.09 Gaba-Munyonyo'!L24,'26.09 Gaba-Munyonyo-24Hrs'!L24,'28.09 Gaba-Munyonyo-24h'!L24,'29.09 Gaba-Munyonyo'!L24)</f>
        <v>0</v>
      </c>
      <c r="M24" s="49">
        <f>AVERAGE('23.09.19 Gaba -Munyonyo'!M24,'24.09 Gaba-Munyonyo'!M24,'25.09 Gaba-Munyonyo'!M24,'27.09 Gaba-Munyonyo'!M24,'26.09 Gaba-Munyonyo-24Hrs'!M24,'28.09 Gaba-Munyonyo-24h'!M24,'29.09 Gaba-Munyonyo'!M24)</f>
        <v>46</v>
      </c>
      <c r="N24" s="49">
        <f>AVERAGE('23.09.19 Gaba -Munyonyo'!N24,'24.09 Gaba-Munyonyo'!N24,'25.09 Gaba-Munyonyo'!N24,'27.09 Gaba-Munyonyo'!N24,'26.09 Gaba-Munyonyo-24Hrs'!N24,'28.09 Gaba-Munyonyo-24h'!N24,'29.09 Gaba-Munyonyo'!N24)</f>
        <v>0</v>
      </c>
      <c r="O24" s="15">
        <f t="shared" si="0"/>
        <v>76.142857142857153</v>
      </c>
      <c r="P24" s="15">
        <f t="shared" si="1"/>
        <v>122.14285714285715</v>
      </c>
      <c r="R24" s="1" t="s">
        <v>148</v>
      </c>
      <c r="S24" s="34">
        <f>SUM(C66:C69)</f>
        <v>128</v>
      </c>
      <c r="T24" s="34">
        <f t="shared" ref="T24:AF24" si="16">SUM(D66:D69)</f>
        <v>88</v>
      </c>
      <c r="U24" s="34">
        <f t="shared" si="16"/>
        <v>15</v>
      </c>
      <c r="V24" s="34">
        <f t="shared" si="16"/>
        <v>32.5</v>
      </c>
      <c r="W24" s="34">
        <f t="shared" si="16"/>
        <v>0</v>
      </c>
      <c r="X24" s="34">
        <f t="shared" si="16"/>
        <v>0</v>
      </c>
      <c r="Y24" s="34">
        <f t="shared" si="16"/>
        <v>9.5</v>
      </c>
      <c r="Z24" s="34">
        <f t="shared" si="16"/>
        <v>2.5</v>
      </c>
      <c r="AA24" s="34">
        <f t="shared" si="16"/>
        <v>0</v>
      </c>
      <c r="AB24" s="34">
        <f t="shared" si="16"/>
        <v>0</v>
      </c>
      <c r="AC24" s="34">
        <f t="shared" si="16"/>
        <v>272</v>
      </c>
      <c r="AD24" s="34">
        <f t="shared" si="16"/>
        <v>0</v>
      </c>
      <c r="AE24" s="31">
        <f t="shared" si="16"/>
        <v>275.5</v>
      </c>
      <c r="AF24" s="31">
        <f t="shared" si="16"/>
        <v>547.5</v>
      </c>
    </row>
    <row r="25" spans="2:32" ht="23.1" customHeight="1" x14ac:dyDescent="0.25">
      <c r="B25" s="23" t="s">
        <v>52</v>
      </c>
      <c r="C25" s="49">
        <f>AVERAGE('23.09.19 Gaba -Munyonyo'!C25,'24.09 Gaba-Munyonyo'!C25,'25.09 Gaba-Munyonyo'!C25,'27.09 Gaba-Munyonyo'!C25,'26.09 Gaba-Munyonyo-24Hrs'!C25,'28.09 Gaba-Munyonyo-24h'!C25,'29.09 Gaba-Munyonyo'!C25)</f>
        <v>34.857142857142854</v>
      </c>
      <c r="D25" s="49">
        <f>AVERAGE('23.09.19 Gaba -Munyonyo'!D25,'24.09 Gaba-Munyonyo'!D25,'25.09 Gaba-Munyonyo'!D25,'27.09 Gaba-Munyonyo'!D25,'26.09 Gaba-Munyonyo-24Hrs'!D25,'28.09 Gaba-Munyonyo-24h'!D25,'29.09 Gaba-Munyonyo'!D25)</f>
        <v>10</v>
      </c>
      <c r="E25" s="49">
        <f>AVERAGE('23.09.19 Gaba -Munyonyo'!E25,'24.09 Gaba-Munyonyo'!E25,'25.09 Gaba-Munyonyo'!E25,'27.09 Gaba-Munyonyo'!E25,'26.09 Gaba-Munyonyo-24Hrs'!E25,'28.09 Gaba-Munyonyo-24h'!E25,'29.09 Gaba-Munyonyo'!E25)</f>
        <v>6.2857142857142856</v>
      </c>
      <c r="F25" s="49">
        <f>AVERAGE('23.09.19 Gaba -Munyonyo'!F25,'24.09 Gaba-Munyonyo'!F25,'25.09 Gaba-Munyonyo'!F25,'27.09 Gaba-Munyonyo'!F25,'26.09 Gaba-Munyonyo-24Hrs'!F25,'28.09 Gaba-Munyonyo-24h'!F25,'29.09 Gaba-Munyonyo'!F25)</f>
        <v>11.142857142857142</v>
      </c>
      <c r="G25" s="49">
        <f>AVERAGE('23.09.19 Gaba -Munyonyo'!G25,'24.09 Gaba-Munyonyo'!G25,'25.09 Gaba-Munyonyo'!G25,'27.09 Gaba-Munyonyo'!G25,'26.09 Gaba-Munyonyo-24Hrs'!G25,'28.09 Gaba-Munyonyo-24h'!G25,'29.09 Gaba-Munyonyo'!G25)</f>
        <v>1</v>
      </c>
      <c r="H25" s="49">
        <f>AVERAGE('23.09.19 Gaba -Munyonyo'!H25,'24.09 Gaba-Munyonyo'!H25,'25.09 Gaba-Munyonyo'!H25,'27.09 Gaba-Munyonyo'!H25,'26.09 Gaba-Munyonyo-24Hrs'!H25,'28.09 Gaba-Munyonyo-24h'!H25,'29.09 Gaba-Munyonyo'!H25)</f>
        <v>0</v>
      </c>
      <c r="I25" s="49">
        <f>AVERAGE('23.09.19 Gaba -Munyonyo'!I25,'24.09 Gaba-Munyonyo'!I25,'25.09 Gaba-Munyonyo'!I25,'27.09 Gaba-Munyonyo'!I25,'26.09 Gaba-Munyonyo-24Hrs'!I25,'28.09 Gaba-Munyonyo-24h'!I25,'29.09 Gaba-Munyonyo'!I25)</f>
        <v>3.4285714285714284</v>
      </c>
      <c r="J25" s="49">
        <f>AVERAGE('23.09.19 Gaba -Munyonyo'!J25,'24.09 Gaba-Munyonyo'!J25,'25.09 Gaba-Munyonyo'!J25,'27.09 Gaba-Munyonyo'!J25,'26.09 Gaba-Munyonyo-24Hrs'!J25,'28.09 Gaba-Munyonyo-24h'!J25,'29.09 Gaba-Munyonyo'!J25)</f>
        <v>1.8571428571428572</v>
      </c>
      <c r="K25" s="49">
        <f>AVERAGE('23.09.19 Gaba -Munyonyo'!K25,'24.09 Gaba-Munyonyo'!K25,'25.09 Gaba-Munyonyo'!K25,'27.09 Gaba-Munyonyo'!K25,'26.09 Gaba-Munyonyo-24Hrs'!K25,'28.09 Gaba-Munyonyo-24h'!K25,'29.09 Gaba-Munyonyo'!K25)</f>
        <v>0.14285714285714285</v>
      </c>
      <c r="L25" s="49">
        <f>AVERAGE('23.09.19 Gaba -Munyonyo'!L25,'24.09 Gaba-Munyonyo'!L25,'25.09 Gaba-Munyonyo'!L25,'27.09 Gaba-Munyonyo'!L25,'26.09 Gaba-Munyonyo-24Hrs'!L25,'28.09 Gaba-Munyonyo-24h'!L25,'29.09 Gaba-Munyonyo'!L25)</f>
        <v>0</v>
      </c>
      <c r="M25" s="49">
        <f>AVERAGE('23.09.19 Gaba -Munyonyo'!M25,'24.09 Gaba-Munyonyo'!M25,'25.09 Gaba-Munyonyo'!M25,'27.09 Gaba-Munyonyo'!M25,'26.09 Gaba-Munyonyo-24Hrs'!M25,'28.09 Gaba-Munyonyo-24h'!M25,'29.09 Gaba-Munyonyo'!M25)</f>
        <v>51</v>
      </c>
      <c r="N25" s="49">
        <f>AVERAGE('23.09.19 Gaba -Munyonyo'!N25,'24.09 Gaba-Munyonyo'!N25,'25.09 Gaba-Munyonyo'!N25,'27.09 Gaba-Munyonyo'!N25,'26.09 Gaba-Munyonyo-24Hrs'!N25,'28.09 Gaba-Munyonyo-24h'!N25,'29.09 Gaba-Munyonyo'!N25)</f>
        <v>0</v>
      </c>
      <c r="O25" s="15">
        <f t="shared" si="0"/>
        <v>68.714285714285708</v>
      </c>
      <c r="P25" s="15">
        <f t="shared" si="1"/>
        <v>119.71428571428571</v>
      </c>
      <c r="R25" s="1" t="s">
        <v>149</v>
      </c>
      <c r="S25" s="34">
        <f>SUM(C70:C73)</f>
        <v>98</v>
      </c>
      <c r="T25" s="34">
        <f t="shared" ref="T25:AF25" si="17">SUM(D70:D73)</f>
        <v>53.5</v>
      </c>
      <c r="U25" s="34">
        <f t="shared" si="17"/>
        <v>13.5</v>
      </c>
      <c r="V25" s="34">
        <f t="shared" si="17"/>
        <v>30.5</v>
      </c>
      <c r="W25" s="34">
        <f t="shared" si="17"/>
        <v>0</v>
      </c>
      <c r="X25" s="34">
        <f t="shared" si="17"/>
        <v>1.5</v>
      </c>
      <c r="Y25" s="34">
        <f t="shared" si="17"/>
        <v>3.5</v>
      </c>
      <c r="Z25" s="34">
        <f t="shared" si="17"/>
        <v>1</v>
      </c>
      <c r="AA25" s="34">
        <f t="shared" si="17"/>
        <v>0.5</v>
      </c>
      <c r="AB25" s="34">
        <f t="shared" si="17"/>
        <v>0</v>
      </c>
      <c r="AC25" s="34">
        <f t="shared" si="17"/>
        <v>191.5</v>
      </c>
      <c r="AD25" s="34">
        <f t="shared" si="17"/>
        <v>0</v>
      </c>
      <c r="AE25" s="31">
        <f t="shared" si="17"/>
        <v>202</v>
      </c>
      <c r="AF25" s="31">
        <f t="shared" si="17"/>
        <v>393.5</v>
      </c>
    </row>
    <row r="26" spans="2:32" ht="23.1" customHeight="1" x14ac:dyDescent="0.25">
      <c r="B26" s="23" t="s">
        <v>53</v>
      </c>
      <c r="C26" s="49">
        <f>AVERAGE('23.09.19 Gaba -Munyonyo'!C26,'24.09 Gaba-Munyonyo'!C26,'25.09 Gaba-Munyonyo'!C26,'27.09 Gaba-Munyonyo'!C26,'26.09 Gaba-Munyonyo-24Hrs'!C26,'28.09 Gaba-Munyonyo-24h'!C26,'29.09 Gaba-Munyonyo'!C26)</f>
        <v>37</v>
      </c>
      <c r="D26" s="49">
        <f>AVERAGE('23.09.19 Gaba -Munyonyo'!D26,'24.09 Gaba-Munyonyo'!D26,'25.09 Gaba-Munyonyo'!D26,'27.09 Gaba-Munyonyo'!D26,'26.09 Gaba-Munyonyo-24Hrs'!D26,'28.09 Gaba-Munyonyo-24h'!D26,'29.09 Gaba-Munyonyo'!D26)</f>
        <v>15.857142857142858</v>
      </c>
      <c r="E26" s="49">
        <f>AVERAGE('23.09.19 Gaba -Munyonyo'!E26,'24.09 Gaba-Munyonyo'!E26,'25.09 Gaba-Munyonyo'!E26,'27.09 Gaba-Munyonyo'!E26,'26.09 Gaba-Munyonyo-24Hrs'!E26,'28.09 Gaba-Munyonyo-24h'!E26,'29.09 Gaba-Munyonyo'!E26)</f>
        <v>6</v>
      </c>
      <c r="F26" s="49">
        <f>AVERAGE('23.09.19 Gaba -Munyonyo'!F26,'24.09 Gaba-Munyonyo'!F26,'25.09 Gaba-Munyonyo'!F26,'27.09 Gaba-Munyonyo'!F26,'26.09 Gaba-Munyonyo-24Hrs'!F26,'28.09 Gaba-Munyonyo-24h'!F26,'29.09 Gaba-Munyonyo'!F26)</f>
        <v>10.285714285714286</v>
      </c>
      <c r="G26" s="49">
        <f>AVERAGE('23.09.19 Gaba -Munyonyo'!G26,'24.09 Gaba-Munyonyo'!G26,'25.09 Gaba-Munyonyo'!G26,'27.09 Gaba-Munyonyo'!G26,'26.09 Gaba-Munyonyo-24Hrs'!G26,'28.09 Gaba-Munyonyo-24h'!G26,'29.09 Gaba-Munyonyo'!G26)</f>
        <v>0.42857142857142855</v>
      </c>
      <c r="H26" s="49">
        <f>AVERAGE('23.09.19 Gaba -Munyonyo'!H26,'24.09 Gaba-Munyonyo'!H26,'25.09 Gaba-Munyonyo'!H26,'27.09 Gaba-Munyonyo'!H26,'26.09 Gaba-Munyonyo-24Hrs'!H26,'28.09 Gaba-Munyonyo-24h'!H26,'29.09 Gaba-Munyonyo'!H26)</f>
        <v>0.2857142857142857</v>
      </c>
      <c r="I26" s="49">
        <f>AVERAGE('23.09.19 Gaba -Munyonyo'!I26,'24.09 Gaba-Munyonyo'!I26,'25.09 Gaba-Munyonyo'!I26,'27.09 Gaba-Munyonyo'!I26,'26.09 Gaba-Munyonyo-24Hrs'!I26,'28.09 Gaba-Munyonyo-24h'!I26,'29.09 Gaba-Munyonyo'!I26)</f>
        <v>3.7142857142857144</v>
      </c>
      <c r="J26" s="49">
        <f>AVERAGE('23.09.19 Gaba -Munyonyo'!J26,'24.09 Gaba-Munyonyo'!J26,'25.09 Gaba-Munyonyo'!J26,'27.09 Gaba-Munyonyo'!J26,'26.09 Gaba-Munyonyo-24Hrs'!J26,'28.09 Gaba-Munyonyo-24h'!J26,'29.09 Gaba-Munyonyo'!J26)</f>
        <v>2.2857142857142856</v>
      </c>
      <c r="K26" s="49">
        <f>AVERAGE('23.09.19 Gaba -Munyonyo'!K26,'24.09 Gaba-Munyonyo'!K26,'25.09 Gaba-Munyonyo'!K26,'27.09 Gaba-Munyonyo'!K26,'26.09 Gaba-Munyonyo-24Hrs'!K26,'28.09 Gaba-Munyonyo-24h'!K26,'29.09 Gaba-Munyonyo'!K26)</f>
        <v>0.2857142857142857</v>
      </c>
      <c r="L26" s="49">
        <f>AVERAGE('23.09.19 Gaba -Munyonyo'!L26,'24.09 Gaba-Munyonyo'!L26,'25.09 Gaba-Munyonyo'!L26,'27.09 Gaba-Munyonyo'!L26,'26.09 Gaba-Munyonyo-24Hrs'!L26,'28.09 Gaba-Munyonyo-24h'!L26,'29.09 Gaba-Munyonyo'!L26)</f>
        <v>0</v>
      </c>
      <c r="M26" s="49">
        <f>AVERAGE('23.09.19 Gaba -Munyonyo'!M26,'24.09 Gaba-Munyonyo'!M26,'25.09 Gaba-Munyonyo'!M26,'27.09 Gaba-Munyonyo'!M26,'26.09 Gaba-Munyonyo-24Hrs'!M26,'28.09 Gaba-Munyonyo-24h'!M26,'29.09 Gaba-Munyonyo'!M26)</f>
        <v>46.142857142857146</v>
      </c>
      <c r="N26" s="49">
        <f>AVERAGE('23.09.19 Gaba -Munyonyo'!N26,'24.09 Gaba-Munyonyo'!N26,'25.09 Gaba-Munyonyo'!N26,'27.09 Gaba-Munyonyo'!N26,'26.09 Gaba-Munyonyo-24Hrs'!N26,'28.09 Gaba-Munyonyo-24h'!N26,'29.09 Gaba-Munyonyo'!N26)</f>
        <v>0</v>
      </c>
      <c r="O26" s="15">
        <f t="shared" si="0"/>
        <v>76.142857142857167</v>
      </c>
      <c r="P26" s="15">
        <f t="shared" si="1"/>
        <v>122.28571428571431</v>
      </c>
      <c r="R26" s="1" t="s">
        <v>150</v>
      </c>
      <c r="S26" s="34">
        <f>SUM(C74:C77)</f>
        <v>48</v>
      </c>
      <c r="T26" s="34">
        <f t="shared" ref="T26:AF26" si="18">SUM(D74:D77)</f>
        <v>36</v>
      </c>
      <c r="U26" s="34">
        <f t="shared" si="18"/>
        <v>7</v>
      </c>
      <c r="V26" s="34">
        <f t="shared" si="18"/>
        <v>16</v>
      </c>
      <c r="W26" s="34">
        <f t="shared" si="18"/>
        <v>1</v>
      </c>
      <c r="X26" s="34">
        <f t="shared" si="18"/>
        <v>0</v>
      </c>
      <c r="Y26" s="34">
        <f t="shared" si="18"/>
        <v>0.5</v>
      </c>
      <c r="Z26" s="34">
        <f t="shared" si="18"/>
        <v>0.5</v>
      </c>
      <c r="AA26" s="34">
        <f t="shared" si="18"/>
        <v>0.5</v>
      </c>
      <c r="AB26" s="34">
        <f t="shared" si="18"/>
        <v>0.5</v>
      </c>
      <c r="AC26" s="34">
        <f t="shared" si="18"/>
        <v>120.5</v>
      </c>
      <c r="AD26" s="34">
        <f t="shared" si="18"/>
        <v>0</v>
      </c>
      <c r="AE26" s="31">
        <f t="shared" si="18"/>
        <v>110</v>
      </c>
      <c r="AF26" s="31">
        <f t="shared" si="18"/>
        <v>230.5</v>
      </c>
    </row>
    <row r="27" spans="2:32" ht="23.1" customHeight="1" x14ac:dyDescent="0.25">
      <c r="B27" s="23" t="s">
        <v>54</v>
      </c>
      <c r="C27" s="49">
        <f>AVERAGE('23.09.19 Gaba -Munyonyo'!C27,'24.09 Gaba-Munyonyo'!C27,'25.09 Gaba-Munyonyo'!C27,'27.09 Gaba-Munyonyo'!C27,'26.09 Gaba-Munyonyo-24Hrs'!C27,'28.09 Gaba-Munyonyo-24h'!C27,'29.09 Gaba-Munyonyo'!C27)</f>
        <v>30.714285714285715</v>
      </c>
      <c r="D27" s="49">
        <f>AVERAGE('23.09.19 Gaba -Munyonyo'!D27,'24.09 Gaba-Munyonyo'!D27,'25.09 Gaba-Munyonyo'!D27,'27.09 Gaba-Munyonyo'!D27,'26.09 Gaba-Munyonyo-24Hrs'!D27,'28.09 Gaba-Munyonyo-24h'!D27,'29.09 Gaba-Munyonyo'!D27)</f>
        <v>12.857142857142858</v>
      </c>
      <c r="E27" s="49">
        <f>AVERAGE('23.09.19 Gaba -Munyonyo'!E27,'24.09 Gaba-Munyonyo'!E27,'25.09 Gaba-Munyonyo'!E27,'27.09 Gaba-Munyonyo'!E27,'26.09 Gaba-Munyonyo-24Hrs'!E27,'28.09 Gaba-Munyonyo-24h'!E27,'29.09 Gaba-Munyonyo'!E27)</f>
        <v>4.5714285714285712</v>
      </c>
      <c r="F27" s="49">
        <f>AVERAGE('23.09.19 Gaba -Munyonyo'!F27,'24.09 Gaba-Munyonyo'!F27,'25.09 Gaba-Munyonyo'!F27,'27.09 Gaba-Munyonyo'!F27,'26.09 Gaba-Munyonyo-24Hrs'!F27,'28.09 Gaba-Munyonyo-24h'!F27,'29.09 Gaba-Munyonyo'!F27)</f>
        <v>10.857142857142858</v>
      </c>
      <c r="G27" s="49">
        <f>AVERAGE('23.09.19 Gaba -Munyonyo'!G27,'24.09 Gaba-Munyonyo'!G27,'25.09 Gaba-Munyonyo'!G27,'27.09 Gaba-Munyonyo'!G27,'26.09 Gaba-Munyonyo-24Hrs'!G27,'28.09 Gaba-Munyonyo-24h'!G27,'29.09 Gaba-Munyonyo'!G27)</f>
        <v>0.5714285714285714</v>
      </c>
      <c r="H27" s="49">
        <f>AVERAGE('23.09.19 Gaba -Munyonyo'!H27,'24.09 Gaba-Munyonyo'!H27,'25.09 Gaba-Munyonyo'!H27,'27.09 Gaba-Munyonyo'!H27,'26.09 Gaba-Munyonyo-24Hrs'!H27,'28.09 Gaba-Munyonyo-24h'!H27,'29.09 Gaba-Munyonyo'!H27)</f>
        <v>0</v>
      </c>
      <c r="I27" s="49">
        <f>AVERAGE('23.09.19 Gaba -Munyonyo'!I27,'24.09 Gaba-Munyonyo'!I27,'25.09 Gaba-Munyonyo'!I27,'27.09 Gaba-Munyonyo'!I27,'26.09 Gaba-Munyonyo-24Hrs'!I27,'28.09 Gaba-Munyonyo-24h'!I27,'29.09 Gaba-Munyonyo'!I27)</f>
        <v>1.2857142857142858</v>
      </c>
      <c r="J27" s="49">
        <f>AVERAGE('23.09.19 Gaba -Munyonyo'!J27,'24.09 Gaba-Munyonyo'!J27,'25.09 Gaba-Munyonyo'!J27,'27.09 Gaba-Munyonyo'!J27,'26.09 Gaba-Munyonyo-24Hrs'!J27,'28.09 Gaba-Munyonyo-24h'!J27,'29.09 Gaba-Munyonyo'!J27)</f>
        <v>2</v>
      </c>
      <c r="K27" s="49">
        <f>AVERAGE('23.09.19 Gaba -Munyonyo'!K27,'24.09 Gaba-Munyonyo'!K27,'25.09 Gaba-Munyonyo'!K27,'27.09 Gaba-Munyonyo'!K27,'26.09 Gaba-Munyonyo-24Hrs'!K27,'28.09 Gaba-Munyonyo-24h'!K27,'29.09 Gaba-Munyonyo'!K27)</f>
        <v>0.42857142857142855</v>
      </c>
      <c r="L27" s="49">
        <f>AVERAGE('23.09.19 Gaba -Munyonyo'!L27,'24.09 Gaba-Munyonyo'!L27,'25.09 Gaba-Munyonyo'!L27,'27.09 Gaba-Munyonyo'!L27,'26.09 Gaba-Munyonyo-24Hrs'!L27,'28.09 Gaba-Munyonyo-24h'!L27,'29.09 Gaba-Munyonyo'!L27)</f>
        <v>0</v>
      </c>
      <c r="M27" s="49">
        <f>AVERAGE('23.09.19 Gaba -Munyonyo'!M27,'24.09 Gaba-Munyonyo'!M27,'25.09 Gaba-Munyonyo'!M27,'27.09 Gaba-Munyonyo'!M27,'26.09 Gaba-Munyonyo-24Hrs'!M27,'28.09 Gaba-Munyonyo-24h'!M27,'29.09 Gaba-Munyonyo'!M27)</f>
        <v>53.857142857142854</v>
      </c>
      <c r="N27" s="49">
        <f>AVERAGE('23.09.19 Gaba -Munyonyo'!N27,'24.09 Gaba-Munyonyo'!N27,'25.09 Gaba-Munyonyo'!N27,'27.09 Gaba-Munyonyo'!N27,'26.09 Gaba-Munyonyo-24Hrs'!N27,'28.09 Gaba-Munyonyo-24h'!N27,'29.09 Gaba-Munyonyo'!N27)</f>
        <v>0</v>
      </c>
      <c r="O27" s="15">
        <f t="shared" si="0"/>
        <v>63.285714285714285</v>
      </c>
      <c r="P27" s="15">
        <f t="shared" si="1"/>
        <v>117.14285714285714</v>
      </c>
      <c r="R27" s="1" t="s">
        <v>151</v>
      </c>
      <c r="S27" s="34">
        <f>SUM(C78:C81)</f>
        <v>47.5</v>
      </c>
      <c r="T27" s="34">
        <f t="shared" ref="T27:AF27" si="19">SUM(D78:D81)</f>
        <v>23.5</v>
      </c>
      <c r="U27" s="34">
        <f t="shared" si="19"/>
        <v>4</v>
      </c>
      <c r="V27" s="34">
        <f t="shared" si="19"/>
        <v>9.5</v>
      </c>
      <c r="W27" s="34">
        <f t="shared" si="19"/>
        <v>0.5</v>
      </c>
      <c r="X27" s="34">
        <f t="shared" si="19"/>
        <v>0</v>
      </c>
      <c r="Y27" s="34">
        <f t="shared" si="19"/>
        <v>2.5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81.5</v>
      </c>
      <c r="AD27" s="34">
        <f t="shared" si="19"/>
        <v>0</v>
      </c>
      <c r="AE27" s="31">
        <f t="shared" si="19"/>
        <v>87.5</v>
      </c>
      <c r="AF27" s="31">
        <f t="shared" si="19"/>
        <v>169</v>
      </c>
    </row>
    <row r="28" spans="2:32" ht="23.1" customHeight="1" x14ac:dyDescent="0.25">
      <c r="B28" s="23" t="s">
        <v>55</v>
      </c>
      <c r="C28" s="49">
        <f>AVERAGE('23.09.19 Gaba -Munyonyo'!C28,'24.09 Gaba-Munyonyo'!C28,'25.09 Gaba-Munyonyo'!C28,'27.09 Gaba-Munyonyo'!C28,'26.09 Gaba-Munyonyo-24Hrs'!C28,'28.09 Gaba-Munyonyo-24h'!C28,'29.09 Gaba-Munyonyo'!C28)</f>
        <v>29.142857142857142</v>
      </c>
      <c r="D28" s="49">
        <f>AVERAGE('23.09.19 Gaba -Munyonyo'!D28,'24.09 Gaba-Munyonyo'!D28,'25.09 Gaba-Munyonyo'!D28,'27.09 Gaba-Munyonyo'!D28,'26.09 Gaba-Munyonyo-24Hrs'!D28,'28.09 Gaba-Munyonyo-24h'!D28,'29.09 Gaba-Munyonyo'!D28)</f>
        <v>12.714285714285714</v>
      </c>
      <c r="E28" s="49">
        <f>AVERAGE('23.09.19 Gaba -Munyonyo'!E28,'24.09 Gaba-Munyonyo'!E28,'25.09 Gaba-Munyonyo'!E28,'27.09 Gaba-Munyonyo'!E28,'26.09 Gaba-Munyonyo-24Hrs'!E28,'28.09 Gaba-Munyonyo-24h'!E28,'29.09 Gaba-Munyonyo'!E28)</f>
        <v>6.4285714285714288</v>
      </c>
      <c r="F28" s="49">
        <f>AVERAGE('23.09.19 Gaba -Munyonyo'!F28,'24.09 Gaba-Munyonyo'!F28,'25.09 Gaba-Munyonyo'!F28,'27.09 Gaba-Munyonyo'!F28,'26.09 Gaba-Munyonyo-24Hrs'!F28,'28.09 Gaba-Munyonyo-24h'!F28,'29.09 Gaba-Munyonyo'!F28)</f>
        <v>12.285714285714286</v>
      </c>
      <c r="G28" s="49">
        <f>AVERAGE('23.09.19 Gaba -Munyonyo'!G28,'24.09 Gaba-Munyonyo'!G28,'25.09 Gaba-Munyonyo'!G28,'27.09 Gaba-Munyonyo'!G28,'26.09 Gaba-Munyonyo-24Hrs'!G28,'28.09 Gaba-Munyonyo-24h'!G28,'29.09 Gaba-Munyonyo'!G28)</f>
        <v>0.2857142857142857</v>
      </c>
      <c r="H28" s="49">
        <f>AVERAGE('23.09.19 Gaba -Munyonyo'!H28,'24.09 Gaba-Munyonyo'!H28,'25.09 Gaba-Munyonyo'!H28,'27.09 Gaba-Munyonyo'!H28,'26.09 Gaba-Munyonyo-24Hrs'!H28,'28.09 Gaba-Munyonyo-24h'!H28,'29.09 Gaba-Munyonyo'!H28)</f>
        <v>0</v>
      </c>
      <c r="I28" s="49">
        <f>AVERAGE('23.09.19 Gaba -Munyonyo'!I28,'24.09 Gaba-Munyonyo'!I28,'25.09 Gaba-Munyonyo'!I28,'27.09 Gaba-Munyonyo'!I28,'26.09 Gaba-Munyonyo-24Hrs'!I28,'28.09 Gaba-Munyonyo-24h'!I28,'29.09 Gaba-Munyonyo'!I28)</f>
        <v>2.2857142857142856</v>
      </c>
      <c r="J28" s="49">
        <f>AVERAGE('23.09.19 Gaba -Munyonyo'!J28,'24.09 Gaba-Munyonyo'!J28,'25.09 Gaba-Munyonyo'!J28,'27.09 Gaba-Munyonyo'!J28,'26.09 Gaba-Munyonyo-24Hrs'!J28,'28.09 Gaba-Munyonyo-24h'!J28,'29.09 Gaba-Munyonyo'!J28)</f>
        <v>1.1428571428571428</v>
      </c>
      <c r="K28" s="49">
        <f>AVERAGE('23.09.19 Gaba -Munyonyo'!K28,'24.09 Gaba-Munyonyo'!K28,'25.09 Gaba-Munyonyo'!K28,'27.09 Gaba-Munyonyo'!K28,'26.09 Gaba-Munyonyo-24Hrs'!K28,'28.09 Gaba-Munyonyo-24h'!K28,'29.09 Gaba-Munyonyo'!K28)</f>
        <v>0.42857142857142855</v>
      </c>
      <c r="L28" s="49">
        <f>AVERAGE('23.09.19 Gaba -Munyonyo'!L28,'24.09 Gaba-Munyonyo'!L28,'25.09 Gaba-Munyonyo'!L28,'27.09 Gaba-Munyonyo'!L28,'26.09 Gaba-Munyonyo-24Hrs'!L28,'28.09 Gaba-Munyonyo-24h'!L28,'29.09 Gaba-Munyonyo'!L28)</f>
        <v>0</v>
      </c>
      <c r="M28" s="49">
        <f>AVERAGE('23.09.19 Gaba -Munyonyo'!M28,'24.09 Gaba-Munyonyo'!M28,'25.09 Gaba-Munyonyo'!M28,'27.09 Gaba-Munyonyo'!M28,'26.09 Gaba-Munyonyo-24Hrs'!M28,'28.09 Gaba-Munyonyo-24h'!M28,'29.09 Gaba-Munyonyo'!M28)</f>
        <v>50.428571428571431</v>
      </c>
      <c r="N28" s="49">
        <f>AVERAGE('23.09.19 Gaba -Munyonyo'!N28,'24.09 Gaba-Munyonyo'!N28,'25.09 Gaba-Munyonyo'!N28,'27.09 Gaba-Munyonyo'!N28,'26.09 Gaba-Munyonyo-24Hrs'!N28,'28.09 Gaba-Munyonyo-24h'!N28,'29.09 Gaba-Munyonyo'!N28)</f>
        <v>0</v>
      </c>
      <c r="O28" s="15">
        <f t="shared" si="0"/>
        <v>64.714285714285708</v>
      </c>
      <c r="P28" s="15">
        <f t="shared" si="1"/>
        <v>115.14285714285714</v>
      </c>
      <c r="R28" s="1" t="s">
        <v>152</v>
      </c>
      <c r="S28" s="34">
        <f>SUM(C82:C85)</f>
        <v>61</v>
      </c>
      <c r="T28" s="34">
        <f t="shared" ref="T28:AF28" si="20">SUM(D82:D85)</f>
        <v>10.5</v>
      </c>
      <c r="U28" s="34">
        <f t="shared" si="20"/>
        <v>6.5</v>
      </c>
      <c r="V28" s="34">
        <f t="shared" si="20"/>
        <v>3</v>
      </c>
      <c r="W28" s="34">
        <f t="shared" si="20"/>
        <v>0.5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0.5</v>
      </c>
      <c r="AB28" s="34">
        <f t="shared" si="20"/>
        <v>0</v>
      </c>
      <c r="AC28" s="34">
        <f t="shared" si="20"/>
        <v>52</v>
      </c>
      <c r="AD28" s="34">
        <f t="shared" si="20"/>
        <v>0</v>
      </c>
      <c r="AE28" s="31">
        <f t="shared" si="20"/>
        <v>84</v>
      </c>
      <c r="AF28" s="31">
        <f t="shared" si="20"/>
        <v>136</v>
      </c>
    </row>
    <row r="29" spans="2:32" ht="23.1" customHeight="1" x14ac:dyDescent="0.25">
      <c r="B29" s="23" t="s">
        <v>56</v>
      </c>
      <c r="C29" s="49">
        <f>AVERAGE('23.09.19 Gaba -Munyonyo'!C29,'24.09 Gaba-Munyonyo'!C29,'25.09 Gaba-Munyonyo'!C29,'27.09 Gaba-Munyonyo'!C29,'26.09 Gaba-Munyonyo-24Hrs'!C29,'28.09 Gaba-Munyonyo-24h'!C29,'29.09 Gaba-Munyonyo'!C29)</f>
        <v>38.857142857142854</v>
      </c>
      <c r="D29" s="49">
        <f>AVERAGE('23.09.19 Gaba -Munyonyo'!D29,'24.09 Gaba-Munyonyo'!D29,'25.09 Gaba-Munyonyo'!D29,'27.09 Gaba-Munyonyo'!D29,'26.09 Gaba-Munyonyo-24Hrs'!D29,'28.09 Gaba-Munyonyo-24h'!D29,'29.09 Gaba-Munyonyo'!D29)</f>
        <v>14.142857142857142</v>
      </c>
      <c r="E29" s="49">
        <f>AVERAGE('23.09.19 Gaba -Munyonyo'!E29,'24.09 Gaba-Munyonyo'!E29,'25.09 Gaba-Munyonyo'!E29,'27.09 Gaba-Munyonyo'!E29,'26.09 Gaba-Munyonyo-24Hrs'!E29,'28.09 Gaba-Munyonyo-24h'!E29,'29.09 Gaba-Munyonyo'!E29)</f>
        <v>5</v>
      </c>
      <c r="F29" s="49">
        <f>AVERAGE('23.09.19 Gaba -Munyonyo'!F29,'24.09 Gaba-Munyonyo'!F29,'25.09 Gaba-Munyonyo'!F29,'27.09 Gaba-Munyonyo'!F29,'26.09 Gaba-Munyonyo-24Hrs'!F29,'28.09 Gaba-Munyonyo-24h'!F29,'29.09 Gaba-Munyonyo'!F29)</f>
        <v>13.142857142857142</v>
      </c>
      <c r="G29" s="49">
        <f>AVERAGE('23.09.19 Gaba -Munyonyo'!G29,'24.09 Gaba-Munyonyo'!G29,'25.09 Gaba-Munyonyo'!G29,'27.09 Gaba-Munyonyo'!G29,'26.09 Gaba-Munyonyo-24Hrs'!G29,'28.09 Gaba-Munyonyo-24h'!G29,'29.09 Gaba-Munyonyo'!G29)</f>
        <v>0.7142857142857143</v>
      </c>
      <c r="H29" s="49">
        <f>AVERAGE('23.09.19 Gaba -Munyonyo'!H29,'24.09 Gaba-Munyonyo'!H29,'25.09 Gaba-Munyonyo'!H29,'27.09 Gaba-Munyonyo'!H29,'26.09 Gaba-Munyonyo-24Hrs'!H29,'28.09 Gaba-Munyonyo-24h'!H29,'29.09 Gaba-Munyonyo'!H29)</f>
        <v>0</v>
      </c>
      <c r="I29" s="49">
        <f>AVERAGE('23.09.19 Gaba -Munyonyo'!I29,'24.09 Gaba-Munyonyo'!I29,'25.09 Gaba-Munyonyo'!I29,'27.09 Gaba-Munyonyo'!I29,'26.09 Gaba-Munyonyo-24Hrs'!I29,'28.09 Gaba-Munyonyo-24h'!I29,'29.09 Gaba-Munyonyo'!I29)</f>
        <v>3</v>
      </c>
      <c r="J29" s="49">
        <f>AVERAGE('23.09.19 Gaba -Munyonyo'!J29,'24.09 Gaba-Munyonyo'!J29,'25.09 Gaba-Munyonyo'!J29,'27.09 Gaba-Munyonyo'!J29,'26.09 Gaba-Munyonyo-24Hrs'!J29,'28.09 Gaba-Munyonyo-24h'!J29,'29.09 Gaba-Munyonyo'!J29)</f>
        <v>1.4285714285714286</v>
      </c>
      <c r="K29" s="49">
        <f>AVERAGE('23.09.19 Gaba -Munyonyo'!K29,'24.09 Gaba-Munyonyo'!K29,'25.09 Gaba-Munyonyo'!K29,'27.09 Gaba-Munyonyo'!K29,'26.09 Gaba-Munyonyo-24Hrs'!K29,'28.09 Gaba-Munyonyo-24h'!K29,'29.09 Gaba-Munyonyo'!K29)</f>
        <v>0.2857142857142857</v>
      </c>
      <c r="L29" s="49">
        <f>AVERAGE('23.09.19 Gaba -Munyonyo'!L29,'24.09 Gaba-Munyonyo'!L29,'25.09 Gaba-Munyonyo'!L29,'27.09 Gaba-Munyonyo'!L29,'26.09 Gaba-Munyonyo-24Hrs'!L29,'28.09 Gaba-Munyonyo-24h'!L29,'29.09 Gaba-Munyonyo'!L29)</f>
        <v>0.14285714285714285</v>
      </c>
      <c r="M29" s="49">
        <f>AVERAGE('23.09.19 Gaba -Munyonyo'!M29,'24.09 Gaba-Munyonyo'!M29,'25.09 Gaba-Munyonyo'!M29,'27.09 Gaba-Munyonyo'!M29,'26.09 Gaba-Munyonyo-24Hrs'!M29,'28.09 Gaba-Munyonyo-24h'!M29,'29.09 Gaba-Munyonyo'!M29)</f>
        <v>53.142857142857146</v>
      </c>
      <c r="N29" s="49">
        <f>AVERAGE('23.09.19 Gaba -Munyonyo'!N29,'24.09 Gaba-Munyonyo'!N29,'25.09 Gaba-Munyonyo'!N29,'27.09 Gaba-Munyonyo'!N29,'26.09 Gaba-Munyonyo-24Hrs'!N29,'28.09 Gaba-Munyonyo-24h'!N29,'29.09 Gaba-Munyonyo'!N29)</f>
        <v>0</v>
      </c>
      <c r="O29" s="15">
        <f t="shared" si="0"/>
        <v>76.714285714285708</v>
      </c>
      <c r="P29" s="15">
        <f t="shared" si="1"/>
        <v>129.85714285714286</v>
      </c>
      <c r="R29" s="1" t="s">
        <v>153</v>
      </c>
      <c r="S29" s="34">
        <f>SUM(C86:C89)</f>
        <v>37.5</v>
      </c>
      <c r="T29" s="34">
        <f t="shared" ref="T29:AF29" si="21">SUM(D86:D89)</f>
        <v>11.5</v>
      </c>
      <c r="U29" s="34">
        <f t="shared" si="21"/>
        <v>3</v>
      </c>
      <c r="V29" s="34">
        <f t="shared" si="21"/>
        <v>2.5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36</v>
      </c>
      <c r="AD29" s="34">
        <f t="shared" si="21"/>
        <v>0</v>
      </c>
      <c r="AE29" s="31">
        <f t="shared" si="21"/>
        <v>54.5</v>
      </c>
      <c r="AF29" s="31">
        <f t="shared" si="21"/>
        <v>90.5</v>
      </c>
    </row>
    <row r="30" spans="2:32" ht="23.1" customHeight="1" x14ac:dyDescent="0.25">
      <c r="B30" s="23" t="s">
        <v>57</v>
      </c>
      <c r="C30" s="49">
        <f>AVERAGE('23.09.19 Gaba -Munyonyo'!C30,'24.09 Gaba-Munyonyo'!C30,'25.09 Gaba-Munyonyo'!C30,'27.09 Gaba-Munyonyo'!C30,'26.09 Gaba-Munyonyo-24Hrs'!C30,'28.09 Gaba-Munyonyo-24h'!C30,'29.09 Gaba-Munyonyo'!C30)</f>
        <v>34.285714285714285</v>
      </c>
      <c r="D30" s="49">
        <f>AVERAGE('23.09.19 Gaba -Munyonyo'!D30,'24.09 Gaba-Munyonyo'!D30,'25.09 Gaba-Munyonyo'!D30,'27.09 Gaba-Munyonyo'!D30,'26.09 Gaba-Munyonyo-24Hrs'!D30,'28.09 Gaba-Munyonyo-24h'!D30,'29.09 Gaba-Munyonyo'!D30)</f>
        <v>13.285714285714286</v>
      </c>
      <c r="E30" s="49">
        <f>AVERAGE('23.09.19 Gaba -Munyonyo'!E30,'24.09 Gaba-Munyonyo'!E30,'25.09 Gaba-Munyonyo'!E30,'27.09 Gaba-Munyonyo'!E30,'26.09 Gaba-Munyonyo-24Hrs'!E30,'28.09 Gaba-Munyonyo-24h'!E30,'29.09 Gaba-Munyonyo'!E30)</f>
        <v>6.1428571428571432</v>
      </c>
      <c r="F30" s="49">
        <f>AVERAGE('23.09.19 Gaba -Munyonyo'!F30,'24.09 Gaba-Munyonyo'!F30,'25.09 Gaba-Munyonyo'!F30,'27.09 Gaba-Munyonyo'!F30,'26.09 Gaba-Munyonyo-24Hrs'!F30,'28.09 Gaba-Munyonyo-24h'!F30,'29.09 Gaba-Munyonyo'!F30)</f>
        <v>11.571428571428571</v>
      </c>
      <c r="G30" s="49">
        <f>AVERAGE('23.09.19 Gaba -Munyonyo'!G30,'24.09 Gaba-Munyonyo'!G30,'25.09 Gaba-Munyonyo'!G30,'27.09 Gaba-Munyonyo'!G30,'26.09 Gaba-Munyonyo-24Hrs'!G30,'28.09 Gaba-Munyonyo-24h'!G30,'29.09 Gaba-Munyonyo'!G30)</f>
        <v>0.2857142857142857</v>
      </c>
      <c r="H30" s="49">
        <f>AVERAGE('23.09.19 Gaba -Munyonyo'!H30,'24.09 Gaba-Munyonyo'!H30,'25.09 Gaba-Munyonyo'!H30,'27.09 Gaba-Munyonyo'!H30,'26.09 Gaba-Munyonyo-24Hrs'!H30,'28.09 Gaba-Munyonyo-24h'!H30,'29.09 Gaba-Munyonyo'!H30)</f>
        <v>0</v>
      </c>
      <c r="I30" s="49">
        <f>AVERAGE('23.09.19 Gaba -Munyonyo'!I30,'24.09 Gaba-Munyonyo'!I30,'25.09 Gaba-Munyonyo'!I30,'27.09 Gaba-Munyonyo'!I30,'26.09 Gaba-Munyonyo-24Hrs'!I30,'28.09 Gaba-Munyonyo-24h'!I30,'29.09 Gaba-Munyonyo'!I30)</f>
        <v>3.4285714285714284</v>
      </c>
      <c r="J30" s="49">
        <f>AVERAGE('23.09.19 Gaba -Munyonyo'!J30,'24.09 Gaba-Munyonyo'!J30,'25.09 Gaba-Munyonyo'!J30,'27.09 Gaba-Munyonyo'!J30,'26.09 Gaba-Munyonyo-24Hrs'!J30,'28.09 Gaba-Munyonyo-24h'!J30,'29.09 Gaba-Munyonyo'!J30)</f>
        <v>3</v>
      </c>
      <c r="K30" s="49">
        <f>AVERAGE('23.09.19 Gaba -Munyonyo'!K30,'24.09 Gaba-Munyonyo'!K30,'25.09 Gaba-Munyonyo'!K30,'27.09 Gaba-Munyonyo'!K30,'26.09 Gaba-Munyonyo-24Hrs'!K30,'28.09 Gaba-Munyonyo-24h'!K30,'29.09 Gaba-Munyonyo'!K30)</f>
        <v>0.14285714285714285</v>
      </c>
      <c r="L30" s="49">
        <f>AVERAGE('23.09.19 Gaba -Munyonyo'!L30,'24.09 Gaba-Munyonyo'!L30,'25.09 Gaba-Munyonyo'!L30,'27.09 Gaba-Munyonyo'!L30,'26.09 Gaba-Munyonyo-24Hrs'!L30,'28.09 Gaba-Munyonyo-24h'!L30,'29.09 Gaba-Munyonyo'!L30)</f>
        <v>0</v>
      </c>
      <c r="M30" s="49">
        <f>AVERAGE('23.09.19 Gaba -Munyonyo'!M30,'24.09 Gaba-Munyonyo'!M30,'25.09 Gaba-Munyonyo'!M30,'27.09 Gaba-Munyonyo'!M30,'26.09 Gaba-Munyonyo-24Hrs'!M30,'28.09 Gaba-Munyonyo-24h'!M30,'29.09 Gaba-Munyonyo'!M30)</f>
        <v>40</v>
      </c>
      <c r="N30" s="49">
        <f>AVERAGE('23.09.19 Gaba -Munyonyo'!N30,'24.09 Gaba-Munyonyo'!N30,'25.09 Gaba-Munyonyo'!N30,'27.09 Gaba-Munyonyo'!N30,'26.09 Gaba-Munyonyo-24Hrs'!N30,'28.09 Gaba-Munyonyo-24h'!N30,'29.09 Gaba-Munyonyo'!N30)</f>
        <v>0</v>
      </c>
      <c r="O30" s="15">
        <f t="shared" si="0"/>
        <v>72.142857142857153</v>
      </c>
      <c r="P30" s="15">
        <f t="shared" si="1"/>
        <v>112.14285714285715</v>
      </c>
      <c r="R30" s="1" t="s">
        <v>154</v>
      </c>
      <c r="S30" s="34">
        <f>SUM(C90:C93)</f>
        <v>31.5</v>
      </c>
      <c r="T30" s="34">
        <f t="shared" ref="T30:AF30" si="22">SUM(D90:D93)</f>
        <v>6.5</v>
      </c>
      <c r="U30" s="34">
        <f t="shared" si="22"/>
        <v>1.5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0.5</v>
      </c>
      <c r="AA30" s="34">
        <f t="shared" si="22"/>
        <v>0</v>
      </c>
      <c r="AB30" s="34">
        <f t="shared" si="22"/>
        <v>0</v>
      </c>
      <c r="AC30" s="34">
        <f t="shared" si="22"/>
        <v>31.5</v>
      </c>
      <c r="AD30" s="34">
        <f t="shared" si="22"/>
        <v>0</v>
      </c>
      <c r="AE30" s="31">
        <f t="shared" si="22"/>
        <v>42</v>
      </c>
      <c r="AF30" s="31">
        <f t="shared" si="22"/>
        <v>73.5</v>
      </c>
    </row>
    <row r="31" spans="2:32" ht="23.1" customHeight="1" x14ac:dyDescent="0.25">
      <c r="B31" s="24" t="s">
        <v>58</v>
      </c>
      <c r="C31" s="49">
        <f>AVERAGE('23.09.19 Gaba -Munyonyo'!C31,'24.09 Gaba-Munyonyo'!C31,'25.09 Gaba-Munyonyo'!C31,'27.09 Gaba-Munyonyo'!C31,'26.09 Gaba-Munyonyo-24Hrs'!C31,'28.09 Gaba-Munyonyo-24h'!C31,'29.09 Gaba-Munyonyo'!C31)</f>
        <v>39</v>
      </c>
      <c r="D31" s="49">
        <f>AVERAGE('23.09.19 Gaba -Munyonyo'!D31,'24.09 Gaba-Munyonyo'!D31,'25.09 Gaba-Munyonyo'!D31,'27.09 Gaba-Munyonyo'!D31,'26.09 Gaba-Munyonyo-24Hrs'!D31,'28.09 Gaba-Munyonyo-24h'!D31,'29.09 Gaba-Munyonyo'!D31)</f>
        <v>12.428571428571429</v>
      </c>
      <c r="E31" s="49">
        <f>AVERAGE('23.09.19 Gaba -Munyonyo'!E31,'24.09 Gaba-Munyonyo'!E31,'25.09 Gaba-Munyonyo'!E31,'27.09 Gaba-Munyonyo'!E31,'26.09 Gaba-Munyonyo-24Hrs'!E31,'28.09 Gaba-Munyonyo-24h'!E31,'29.09 Gaba-Munyonyo'!E31)</f>
        <v>6.8571428571428568</v>
      </c>
      <c r="F31" s="49">
        <f>AVERAGE('23.09.19 Gaba -Munyonyo'!F31,'24.09 Gaba-Munyonyo'!F31,'25.09 Gaba-Munyonyo'!F31,'27.09 Gaba-Munyonyo'!F31,'26.09 Gaba-Munyonyo-24Hrs'!F31,'28.09 Gaba-Munyonyo-24h'!F31,'29.09 Gaba-Munyonyo'!F31)</f>
        <v>9.4285714285714288</v>
      </c>
      <c r="G31" s="49">
        <f>AVERAGE('23.09.19 Gaba -Munyonyo'!G31,'24.09 Gaba-Munyonyo'!G31,'25.09 Gaba-Munyonyo'!G31,'27.09 Gaba-Munyonyo'!G31,'26.09 Gaba-Munyonyo-24Hrs'!G31,'28.09 Gaba-Munyonyo-24h'!G31,'29.09 Gaba-Munyonyo'!G31)</f>
        <v>0.2857142857142857</v>
      </c>
      <c r="H31" s="49">
        <f>AVERAGE('23.09.19 Gaba -Munyonyo'!H31,'24.09 Gaba-Munyonyo'!H31,'25.09 Gaba-Munyonyo'!H31,'27.09 Gaba-Munyonyo'!H31,'26.09 Gaba-Munyonyo-24Hrs'!H31,'28.09 Gaba-Munyonyo-24h'!H31,'29.09 Gaba-Munyonyo'!H31)</f>
        <v>0</v>
      </c>
      <c r="I31" s="49">
        <f>AVERAGE('23.09.19 Gaba -Munyonyo'!I31,'24.09 Gaba-Munyonyo'!I31,'25.09 Gaba-Munyonyo'!I31,'27.09 Gaba-Munyonyo'!I31,'26.09 Gaba-Munyonyo-24Hrs'!I31,'28.09 Gaba-Munyonyo-24h'!I31,'29.09 Gaba-Munyonyo'!I31)</f>
        <v>2.1428571428571428</v>
      </c>
      <c r="J31" s="49">
        <f>AVERAGE('23.09.19 Gaba -Munyonyo'!J31,'24.09 Gaba-Munyonyo'!J31,'25.09 Gaba-Munyonyo'!J31,'27.09 Gaba-Munyonyo'!J31,'26.09 Gaba-Munyonyo-24Hrs'!J31,'28.09 Gaba-Munyonyo-24h'!J31,'29.09 Gaba-Munyonyo'!J31)</f>
        <v>2</v>
      </c>
      <c r="K31" s="49">
        <f>AVERAGE('23.09.19 Gaba -Munyonyo'!K31,'24.09 Gaba-Munyonyo'!K31,'25.09 Gaba-Munyonyo'!K31,'27.09 Gaba-Munyonyo'!K31,'26.09 Gaba-Munyonyo-24Hrs'!K31,'28.09 Gaba-Munyonyo-24h'!K31,'29.09 Gaba-Munyonyo'!K31)</f>
        <v>0.2857142857142857</v>
      </c>
      <c r="L31" s="49">
        <f>AVERAGE('23.09.19 Gaba -Munyonyo'!L31,'24.09 Gaba-Munyonyo'!L31,'25.09 Gaba-Munyonyo'!L31,'27.09 Gaba-Munyonyo'!L31,'26.09 Gaba-Munyonyo-24Hrs'!L31,'28.09 Gaba-Munyonyo-24h'!L31,'29.09 Gaba-Munyonyo'!L31)</f>
        <v>0</v>
      </c>
      <c r="M31" s="49">
        <f>AVERAGE('23.09.19 Gaba -Munyonyo'!M31,'24.09 Gaba-Munyonyo'!M31,'25.09 Gaba-Munyonyo'!M31,'27.09 Gaba-Munyonyo'!M31,'26.09 Gaba-Munyonyo-24Hrs'!M31,'28.09 Gaba-Munyonyo-24h'!M31,'29.09 Gaba-Munyonyo'!M31)</f>
        <v>46.285714285714285</v>
      </c>
      <c r="N31" s="49">
        <f>AVERAGE('23.09.19 Gaba -Munyonyo'!N31,'24.09 Gaba-Munyonyo'!N31,'25.09 Gaba-Munyonyo'!N31,'27.09 Gaba-Munyonyo'!N31,'26.09 Gaba-Munyonyo-24Hrs'!N31,'28.09 Gaba-Munyonyo-24h'!N31,'29.09 Gaba-Munyonyo'!N31)</f>
        <v>0</v>
      </c>
      <c r="O31" s="15">
        <f t="shared" si="0"/>
        <v>72.428571428571431</v>
      </c>
      <c r="P31" s="15">
        <f t="shared" si="1"/>
        <v>118.71428571428572</v>
      </c>
      <c r="R31" s="1" t="s">
        <v>155</v>
      </c>
      <c r="S31" s="34">
        <f>SUM(C94:C97)</f>
        <v>33.5</v>
      </c>
      <c r="T31" s="34">
        <f t="shared" ref="T31:AF31" si="23">SUM(D94:D97)</f>
        <v>7</v>
      </c>
      <c r="U31" s="34">
        <f t="shared" si="23"/>
        <v>1.5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22.5</v>
      </c>
      <c r="AD31" s="34">
        <f t="shared" si="23"/>
        <v>0</v>
      </c>
      <c r="AE31" s="31">
        <f t="shared" si="23"/>
        <v>44.5</v>
      </c>
      <c r="AF31" s="31">
        <f t="shared" si="23"/>
        <v>67</v>
      </c>
    </row>
    <row r="32" spans="2:32" ht="23.1" customHeight="1" x14ac:dyDescent="0.25">
      <c r="B32" s="24" t="s">
        <v>59</v>
      </c>
      <c r="C32" s="49">
        <f>AVERAGE('23.09.19 Gaba -Munyonyo'!C32,'24.09 Gaba-Munyonyo'!C32,'25.09 Gaba-Munyonyo'!C32,'27.09 Gaba-Munyonyo'!C32,'26.09 Gaba-Munyonyo-24Hrs'!C32,'28.09 Gaba-Munyonyo-24h'!C32,'29.09 Gaba-Munyonyo'!C32)</f>
        <v>41.714285714285715</v>
      </c>
      <c r="D32" s="49">
        <f>AVERAGE('23.09.19 Gaba -Munyonyo'!D32,'24.09 Gaba-Munyonyo'!D32,'25.09 Gaba-Munyonyo'!D32,'27.09 Gaba-Munyonyo'!D32,'26.09 Gaba-Munyonyo-24Hrs'!D32,'28.09 Gaba-Munyonyo-24h'!D32,'29.09 Gaba-Munyonyo'!D32)</f>
        <v>12.142857142857142</v>
      </c>
      <c r="E32" s="49">
        <f>AVERAGE('23.09.19 Gaba -Munyonyo'!E32,'24.09 Gaba-Munyonyo'!E32,'25.09 Gaba-Munyonyo'!E32,'27.09 Gaba-Munyonyo'!E32,'26.09 Gaba-Munyonyo-24Hrs'!E32,'28.09 Gaba-Munyonyo-24h'!E32,'29.09 Gaba-Munyonyo'!E32)</f>
        <v>5.7142857142857144</v>
      </c>
      <c r="F32" s="49">
        <f>AVERAGE('23.09.19 Gaba -Munyonyo'!F32,'24.09 Gaba-Munyonyo'!F32,'25.09 Gaba-Munyonyo'!F32,'27.09 Gaba-Munyonyo'!F32,'26.09 Gaba-Munyonyo-24Hrs'!F32,'28.09 Gaba-Munyonyo-24h'!F32,'29.09 Gaba-Munyonyo'!F32)</f>
        <v>10.714285714285714</v>
      </c>
      <c r="G32" s="49">
        <f>AVERAGE('23.09.19 Gaba -Munyonyo'!G32,'24.09 Gaba-Munyonyo'!G32,'25.09 Gaba-Munyonyo'!G32,'27.09 Gaba-Munyonyo'!G32,'26.09 Gaba-Munyonyo-24Hrs'!G32,'28.09 Gaba-Munyonyo-24h'!G32,'29.09 Gaba-Munyonyo'!G32)</f>
        <v>0.5714285714285714</v>
      </c>
      <c r="H32" s="49">
        <f>AVERAGE('23.09.19 Gaba -Munyonyo'!H32,'24.09 Gaba-Munyonyo'!H32,'25.09 Gaba-Munyonyo'!H32,'27.09 Gaba-Munyonyo'!H32,'26.09 Gaba-Munyonyo-24Hrs'!H32,'28.09 Gaba-Munyonyo-24h'!H32,'29.09 Gaba-Munyonyo'!H32)</f>
        <v>0</v>
      </c>
      <c r="I32" s="49">
        <f>AVERAGE('23.09.19 Gaba -Munyonyo'!I32,'24.09 Gaba-Munyonyo'!I32,'25.09 Gaba-Munyonyo'!I32,'27.09 Gaba-Munyonyo'!I32,'26.09 Gaba-Munyonyo-24Hrs'!I32,'28.09 Gaba-Munyonyo-24h'!I32,'29.09 Gaba-Munyonyo'!I32)</f>
        <v>2.7142857142857144</v>
      </c>
      <c r="J32" s="49">
        <f>AVERAGE('23.09.19 Gaba -Munyonyo'!J32,'24.09 Gaba-Munyonyo'!J32,'25.09 Gaba-Munyonyo'!J32,'27.09 Gaba-Munyonyo'!J32,'26.09 Gaba-Munyonyo-24Hrs'!J32,'28.09 Gaba-Munyonyo-24h'!J32,'29.09 Gaba-Munyonyo'!J32)</f>
        <v>1.2857142857142858</v>
      </c>
      <c r="K32" s="49">
        <f>AVERAGE('23.09.19 Gaba -Munyonyo'!K32,'24.09 Gaba-Munyonyo'!K32,'25.09 Gaba-Munyonyo'!K32,'27.09 Gaba-Munyonyo'!K32,'26.09 Gaba-Munyonyo-24Hrs'!K32,'28.09 Gaba-Munyonyo-24h'!K32,'29.09 Gaba-Munyonyo'!K32)</f>
        <v>0.2857142857142857</v>
      </c>
      <c r="L32" s="49">
        <f>AVERAGE('23.09.19 Gaba -Munyonyo'!L32,'24.09 Gaba-Munyonyo'!L32,'25.09 Gaba-Munyonyo'!L32,'27.09 Gaba-Munyonyo'!L32,'26.09 Gaba-Munyonyo-24Hrs'!L32,'28.09 Gaba-Munyonyo-24h'!L32,'29.09 Gaba-Munyonyo'!L32)</f>
        <v>0</v>
      </c>
      <c r="M32" s="49">
        <f>AVERAGE('23.09.19 Gaba -Munyonyo'!M32,'24.09 Gaba-Munyonyo'!M32,'25.09 Gaba-Munyonyo'!M32,'27.09 Gaba-Munyonyo'!M32,'26.09 Gaba-Munyonyo-24Hrs'!M32,'28.09 Gaba-Munyonyo-24h'!M32,'29.09 Gaba-Munyonyo'!M32)</f>
        <v>48</v>
      </c>
      <c r="N32" s="49">
        <f>AVERAGE('23.09.19 Gaba -Munyonyo'!N32,'24.09 Gaba-Munyonyo'!N32,'25.09 Gaba-Munyonyo'!N32,'27.09 Gaba-Munyonyo'!N32,'26.09 Gaba-Munyonyo-24Hrs'!N32,'28.09 Gaba-Munyonyo-24h'!N32,'29.09 Gaba-Munyonyo'!N32)</f>
        <v>0</v>
      </c>
      <c r="O32" s="15">
        <f t="shared" si="0"/>
        <v>75.142857142857153</v>
      </c>
      <c r="P32" s="15">
        <f t="shared" si="1"/>
        <v>123.14285714285715</v>
      </c>
      <c r="R32" s="1" t="s">
        <v>156</v>
      </c>
      <c r="S32" s="34">
        <f>SUM(C98:C101)</f>
        <v>26.5</v>
      </c>
      <c r="T32" s="34">
        <f>SUM(D98:D101)</f>
        <v>6</v>
      </c>
      <c r="U32" s="34">
        <f t="shared" ref="U32:AF32" si="24">SUM(E98:E101)</f>
        <v>3.5</v>
      </c>
      <c r="V32" s="34">
        <f t="shared" si="24"/>
        <v>8.5</v>
      </c>
      <c r="W32" s="34">
        <f t="shared" si="24"/>
        <v>0</v>
      </c>
      <c r="X32" s="34">
        <f t="shared" si="24"/>
        <v>0.5</v>
      </c>
      <c r="Y32" s="34">
        <f t="shared" si="24"/>
        <v>1.5</v>
      </c>
      <c r="Z32" s="34">
        <f t="shared" si="24"/>
        <v>0.5</v>
      </c>
      <c r="AA32" s="34">
        <f t="shared" si="24"/>
        <v>0</v>
      </c>
      <c r="AB32" s="34">
        <f t="shared" si="24"/>
        <v>0</v>
      </c>
      <c r="AC32" s="34">
        <f t="shared" si="24"/>
        <v>36</v>
      </c>
      <c r="AD32" s="34">
        <f t="shared" si="24"/>
        <v>0</v>
      </c>
      <c r="AE32" s="31">
        <f t="shared" si="24"/>
        <v>47</v>
      </c>
      <c r="AF32" s="31">
        <f t="shared" si="24"/>
        <v>83</v>
      </c>
    </row>
    <row r="33" spans="2:32" ht="23.1" customHeight="1" x14ac:dyDescent="0.25">
      <c r="B33" s="23" t="s">
        <v>60</v>
      </c>
      <c r="C33" s="49">
        <f>AVERAGE('23.09.19 Gaba -Munyonyo'!C33,'24.09 Gaba-Munyonyo'!C33,'25.09 Gaba-Munyonyo'!C33,'27.09 Gaba-Munyonyo'!C33,'26.09 Gaba-Munyonyo-24Hrs'!C33,'28.09 Gaba-Munyonyo-24h'!C33,'29.09 Gaba-Munyonyo'!C33)</f>
        <v>43.142857142857146</v>
      </c>
      <c r="D33" s="49">
        <f>AVERAGE('23.09.19 Gaba -Munyonyo'!D33,'24.09 Gaba-Munyonyo'!D33,'25.09 Gaba-Munyonyo'!D33,'27.09 Gaba-Munyonyo'!D33,'26.09 Gaba-Munyonyo-24Hrs'!D33,'28.09 Gaba-Munyonyo-24h'!D33,'29.09 Gaba-Munyonyo'!D33)</f>
        <v>15.285714285714286</v>
      </c>
      <c r="E33" s="49">
        <f>AVERAGE('23.09.19 Gaba -Munyonyo'!E33,'24.09 Gaba-Munyonyo'!E33,'25.09 Gaba-Munyonyo'!E33,'27.09 Gaba-Munyonyo'!E33,'26.09 Gaba-Munyonyo-24Hrs'!E33,'28.09 Gaba-Munyonyo-24h'!E33,'29.09 Gaba-Munyonyo'!E33)</f>
        <v>4.7142857142857144</v>
      </c>
      <c r="F33" s="49">
        <f>AVERAGE('23.09.19 Gaba -Munyonyo'!F33,'24.09 Gaba-Munyonyo'!F33,'25.09 Gaba-Munyonyo'!F33,'27.09 Gaba-Munyonyo'!F33,'26.09 Gaba-Munyonyo-24Hrs'!F33,'28.09 Gaba-Munyonyo-24h'!F33,'29.09 Gaba-Munyonyo'!F33)</f>
        <v>12.428571428571429</v>
      </c>
      <c r="G33" s="49">
        <f>AVERAGE('23.09.19 Gaba -Munyonyo'!G33,'24.09 Gaba-Munyonyo'!G33,'25.09 Gaba-Munyonyo'!G33,'27.09 Gaba-Munyonyo'!G33,'26.09 Gaba-Munyonyo-24Hrs'!G33,'28.09 Gaba-Munyonyo-24h'!G33,'29.09 Gaba-Munyonyo'!G33)</f>
        <v>0.7142857142857143</v>
      </c>
      <c r="H33" s="49">
        <f>AVERAGE('23.09.19 Gaba -Munyonyo'!H33,'24.09 Gaba-Munyonyo'!H33,'25.09 Gaba-Munyonyo'!H33,'27.09 Gaba-Munyonyo'!H33,'26.09 Gaba-Munyonyo-24Hrs'!H33,'28.09 Gaba-Munyonyo-24h'!H33,'29.09 Gaba-Munyonyo'!H33)</f>
        <v>0.14285714285714285</v>
      </c>
      <c r="I33" s="49">
        <f>AVERAGE('23.09.19 Gaba -Munyonyo'!I33,'24.09 Gaba-Munyonyo'!I33,'25.09 Gaba-Munyonyo'!I33,'27.09 Gaba-Munyonyo'!I33,'26.09 Gaba-Munyonyo-24Hrs'!I33,'28.09 Gaba-Munyonyo-24h'!I33,'29.09 Gaba-Munyonyo'!I33)</f>
        <v>3.4285714285714284</v>
      </c>
      <c r="J33" s="49">
        <f>AVERAGE('23.09.19 Gaba -Munyonyo'!J33,'24.09 Gaba-Munyonyo'!J33,'25.09 Gaba-Munyonyo'!J33,'27.09 Gaba-Munyonyo'!J33,'26.09 Gaba-Munyonyo-24Hrs'!J33,'28.09 Gaba-Munyonyo-24h'!J33,'29.09 Gaba-Munyonyo'!J33)</f>
        <v>2</v>
      </c>
      <c r="K33" s="49">
        <f>AVERAGE('23.09.19 Gaba -Munyonyo'!K33,'24.09 Gaba-Munyonyo'!K33,'25.09 Gaba-Munyonyo'!K33,'27.09 Gaba-Munyonyo'!K33,'26.09 Gaba-Munyonyo-24Hrs'!K33,'28.09 Gaba-Munyonyo-24h'!K33,'29.09 Gaba-Munyonyo'!K33)</f>
        <v>0.2857142857142857</v>
      </c>
      <c r="L33" s="49">
        <f>AVERAGE('23.09.19 Gaba -Munyonyo'!L33,'24.09 Gaba-Munyonyo'!L33,'25.09 Gaba-Munyonyo'!L33,'27.09 Gaba-Munyonyo'!L33,'26.09 Gaba-Munyonyo-24Hrs'!L33,'28.09 Gaba-Munyonyo-24h'!L33,'29.09 Gaba-Munyonyo'!L33)</f>
        <v>0</v>
      </c>
      <c r="M33" s="49">
        <f>AVERAGE('23.09.19 Gaba -Munyonyo'!M33,'24.09 Gaba-Munyonyo'!M33,'25.09 Gaba-Munyonyo'!M33,'27.09 Gaba-Munyonyo'!M33,'26.09 Gaba-Munyonyo-24Hrs'!M33,'28.09 Gaba-Munyonyo-24h'!M33,'29.09 Gaba-Munyonyo'!M33)</f>
        <v>39.428571428571431</v>
      </c>
      <c r="N33" s="49">
        <f>AVERAGE('23.09.19 Gaba -Munyonyo'!N33,'24.09 Gaba-Munyonyo'!N33,'25.09 Gaba-Munyonyo'!N33,'27.09 Gaba-Munyonyo'!N33,'26.09 Gaba-Munyonyo-24Hrs'!N33,'28.09 Gaba-Munyonyo-24h'!N33,'29.09 Gaba-Munyonyo'!N33)</f>
        <v>0</v>
      </c>
      <c r="O33" s="15">
        <f t="shared" si="0"/>
        <v>82.142857142857139</v>
      </c>
      <c r="P33" s="15">
        <f t="shared" si="1"/>
        <v>121.57142857142857</v>
      </c>
      <c r="R33" s="1" t="s">
        <v>157</v>
      </c>
      <c r="S33" s="34">
        <f>SUM(C102:C105)</f>
        <v>48.5</v>
      </c>
      <c r="T33" s="34">
        <f t="shared" ref="T33:AF33" si="25">SUM(D102:D105)</f>
        <v>17</v>
      </c>
      <c r="U33" s="34">
        <f t="shared" si="25"/>
        <v>8.5</v>
      </c>
      <c r="V33" s="34">
        <f t="shared" si="25"/>
        <v>27</v>
      </c>
      <c r="W33" s="34">
        <f t="shared" si="25"/>
        <v>1</v>
      </c>
      <c r="X33" s="34">
        <f t="shared" si="25"/>
        <v>0.5</v>
      </c>
      <c r="Y33" s="34">
        <f t="shared" si="25"/>
        <v>6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53</v>
      </c>
      <c r="AD33" s="34">
        <f t="shared" si="25"/>
        <v>0</v>
      </c>
      <c r="AE33" s="31">
        <f t="shared" si="25"/>
        <v>108.5</v>
      </c>
      <c r="AF33" s="31">
        <f t="shared" si="25"/>
        <v>161.5</v>
      </c>
    </row>
    <row r="34" spans="2:32" ht="23.1" customHeight="1" x14ac:dyDescent="0.25">
      <c r="B34" s="24" t="s">
        <v>61</v>
      </c>
      <c r="C34" s="49">
        <f>AVERAGE('23.09.19 Gaba -Munyonyo'!C34,'24.09 Gaba-Munyonyo'!C34,'25.09 Gaba-Munyonyo'!C34,'27.09 Gaba-Munyonyo'!C34,'26.09 Gaba-Munyonyo-24Hrs'!C34,'28.09 Gaba-Munyonyo-24h'!C34,'29.09 Gaba-Munyonyo'!C34)</f>
        <v>45</v>
      </c>
      <c r="D34" s="49">
        <f>AVERAGE('23.09.19 Gaba -Munyonyo'!D34,'24.09 Gaba-Munyonyo'!D34,'25.09 Gaba-Munyonyo'!D34,'27.09 Gaba-Munyonyo'!D34,'26.09 Gaba-Munyonyo-24Hrs'!D34,'28.09 Gaba-Munyonyo-24h'!D34,'29.09 Gaba-Munyonyo'!D34)</f>
        <v>14.428571428571429</v>
      </c>
      <c r="E34" s="49">
        <f>AVERAGE('23.09.19 Gaba -Munyonyo'!E34,'24.09 Gaba-Munyonyo'!E34,'25.09 Gaba-Munyonyo'!E34,'27.09 Gaba-Munyonyo'!E34,'26.09 Gaba-Munyonyo-24Hrs'!E34,'28.09 Gaba-Munyonyo-24h'!E34,'29.09 Gaba-Munyonyo'!E34)</f>
        <v>6.4285714285714288</v>
      </c>
      <c r="F34" s="49">
        <f>AVERAGE('23.09.19 Gaba -Munyonyo'!F34,'24.09 Gaba-Munyonyo'!F34,'25.09 Gaba-Munyonyo'!F34,'27.09 Gaba-Munyonyo'!F34,'26.09 Gaba-Munyonyo-24Hrs'!F34,'28.09 Gaba-Munyonyo-24h'!F34,'29.09 Gaba-Munyonyo'!F34)</f>
        <v>11.142857142857142</v>
      </c>
      <c r="G34" s="49">
        <f>AVERAGE('23.09.19 Gaba -Munyonyo'!G34,'24.09 Gaba-Munyonyo'!G34,'25.09 Gaba-Munyonyo'!G34,'27.09 Gaba-Munyonyo'!G34,'26.09 Gaba-Munyonyo-24Hrs'!G34,'28.09 Gaba-Munyonyo-24h'!G34,'29.09 Gaba-Munyonyo'!G34)</f>
        <v>0.5714285714285714</v>
      </c>
      <c r="H34" s="49">
        <f>AVERAGE('23.09.19 Gaba -Munyonyo'!H34,'24.09 Gaba-Munyonyo'!H34,'25.09 Gaba-Munyonyo'!H34,'27.09 Gaba-Munyonyo'!H34,'26.09 Gaba-Munyonyo-24Hrs'!H34,'28.09 Gaba-Munyonyo-24h'!H34,'29.09 Gaba-Munyonyo'!H34)</f>
        <v>0</v>
      </c>
      <c r="I34" s="49">
        <f>AVERAGE('23.09.19 Gaba -Munyonyo'!I34,'24.09 Gaba-Munyonyo'!I34,'25.09 Gaba-Munyonyo'!I34,'27.09 Gaba-Munyonyo'!I34,'26.09 Gaba-Munyonyo-24Hrs'!I34,'28.09 Gaba-Munyonyo-24h'!I34,'29.09 Gaba-Munyonyo'!I34)</f>
        <v>3.4285714285714284</v>
      </c>
      <c r="J34" s="49">
        <f>AVERAGE('23.09.19 Gaba -Munyonyo'!J34,'24.09 Gaba-Munyonyo'!J34,'25.09 Gaba-Munyonyo'!J34,'27.09 Gaba-Munyonyo'!J34,'26.09 Gaba-Munyonyo-24Hrs'!J34,'28.09 Gaba-Munyonyo-24h'!J34,'29.09 Gaba-Munyonyo'!J34)</f>
        <v>3.2857142857142856</v>
      </c>
      <c r="K34" s="49">
        <f>AVERAGE('23.09.19 Gaba -Munyonyo'!K34,'24.09 Gaba-Munyonyo'!K34,'25.09 Gaba-Munyonyo'!K34,'27.09 Gaba-Munyonyo'!K34,'26.09 Gaba-Munyonyo-24Hrs'!K34,'28.09 Gaba-Munyonyo-24h'!K34,'29.09 Gaba-Munyonyo'!K34)</f>
        <v>0.42857142857142855</v>
      </c>
      <c r="L34" s="49">
        <f>AVERAGE('23.09.19 Gaba -Munyonyo'!L34,'24.09 Gaba-Munyonyo'!L34,'25.09 Gaba-Munyonyo'!L34,'27.09 Gaba-Munyonyo'!L34,'26.09 Gaba-Munyonyo-24Hrs'!L34,'28.09 Gaba-Munyonyo-24h'!L34,'29.09 Gaba-Munyonyo'!L34)</f>
        <v>0</v>
      </c>
      <c r="M34" s="49">
        <f>AVERAGE('23.09.19 Gaba -Munyonyo'!M34,'24.09 Gaba-Munyonyo'!M34,'25.09 Gaba-Munyonyo'!M34,'27.09 Gaba-Munyonyo'!M34,'26.09 Gaba-Munyonyo-24Hrs'!M34,'28.09 Gaba-Munyonyo-24h'!M34,'29.09 Gaba-Munyonyo'!M34)</f>
        <v>40.142857142857146</v>
      </c>
      <c r="N34" s="49">
        <f>AVERAGE('23.09.19 Gaba -Munyonyo'!N34,'24.09 Gaba-Munyonyo'!N34,'25.09 Gaba-Munyonyo'!N34,'27.09 Gaba-Munyonyo'!N34,'26.09 Gaba-Munyonyo-24Hrs'!N34,'28.09 Gaba-Munyonyo-24h'!N34,'29.09 Gaba-Munyonyo'!N34)</f>
        <v>0</v>
      </c>
      <c r="O34" s="15">
        <f t="shared" si="0"/>
        <v>84.714285714285722</v>
      </c>
      <c r="P34" s="15">
        <f t="shared" si="1"/>
        <v>124.85714285714286</v>
      </c>
      <c r="R34" s="57" t="s">
        <v>90</v>
      </c>
      <c r="S34" s="58">
        <f t="shared" ref="S34:AF34" si="26">MAX(S10:S12)</f>
        <v>119.14285714285715</v>
      </c>
      <c r="T34" s="58">
        <f t="shared" si="26"/>
        <v>51.714285714285708</v>
      </c>
      <c r="U34" s="58">
        <f t="shared" si="26"/>
        <v>26.571428571428569</v>
      </c>
      <c r="V34" s="58">
        <f t="shared" si="26"/>
        <v>64.428571428571431</v>
      </c>
      <c r="W34" s="58">
        <f t="shared" si="26"/>
        <v>4.4285714285714288</v>
      </c>
      <c r="X34" s="58">
        <f t="shared" si="26"/>
        <v>1</v>
      </c>
      <c r="Y34" s="58">
        <f t="shared" si="26"/>
        <v>9.7142857142857135</v>
      </c>
      <c r="Z34" s="58">
        <f t="shared" si="26"/>
        <v>7.5714285714285712</v>
      </c>
      <c r="AA34" s="58">
        <f t="shared" si="26"/>
        <v>1.1428571428571428</v>
      </c>
      <c r="AB34" s="58">
        <f t="shared" si="26"/>
        <v>0.14285714285714285</v>
      </c>
      <c r="AC34" s="58">
        <f t="shared" si="26"/>
        <v>165.57142857142858</v>
      </c>
      <c r="AD34" s="58">
        <f t="shared" si="26"/>
        <v>0</v>
      </c>
      <c r="AE34" s="40">
        <f t="shared" si="26"/>
        <v>281</v>
      </c>
      <c r="AF34" s="40">
        <f t="shared" si="26"/>
        <v>431.42857142857144</v>
      </c>
    </row>
    <row r="35" spans="2:32" ht="23.1" customHeight="1" x14ac:dyDescent="0.25">
      <c r="B35" s="24" t="s">
        <v>62</v>
      </c>
      <c r="C35" s="49">
        <f>AVERAGE('23.09.19 Gaba -Munyonyo'!C35,'24.09 Gaba-Munyonyo'!C35,'25.09 Gaba-Munyonyo'!C35,'27.09 Gaba-Munyonyo'!C35,'26.09 Gaba-Munyonyo-24Hrs'!C35,'28.09 Gaba-Munyonyo-24h'!C35,'29.09 Gaba-Munyonyo'!C35)</f>
        <v>38.857142857142854</v>
      </c>
      <c r="D35" s="49">
        <f>AVERAGE('23.09.19 Gaba -Munyonyo'!D35,'24.09 Gaba-Munyonyo'!D35,'25.09 Gaba-Munyonyo'!D35,'27.09 Gaba-Munyonyo'!D35,'26.09 Gaba-Munyonyo-24Hrs'!D35,'28.09 Gaba-Munyonyo-24h'!D35,'29.09 Gaba-Munyonyo'!D35)</f>
        <v>11.285714285714286</v>
      </c>
      <c r="E35" s="49">
        <f>AVERAGE('23.09.19 Gaba -Munyonyo'!E35,'24.09 Gaba-Munyonyo'!E35,'25.09 Gaba-Munyonyo'!E35,'27.09 Gaba-Munyonyo'!E35,'26.09 Gaba-Munyonyo-24Hrs'!E35,'28.09 Gaba-Munyonyo-24h'!E35,'29.09 Gaba-Munyonyo'!E35)</f>
        <v>5.5714285714285712</v>
      </c>
      <c r="F35" s="49">
        <f>AVERAGE('23.09.19 Gaba -Munyonyo'!F35,'24.09 Gaba-Munyonyo'!F35,'25.09 Gaba-Munyonyo'!F35,'27.09 Gaba-Munyonyo'!F35,'26.09 Gaba-Munyonyo-24Hrs'!F35,'28.09 Gaba-Munyonyo-24h'!F35,'29.09 Gaba-Munyonyo'!F35)</f>
        <v>8.5714285714285712</v>
      </c>
      <c r="G35" s="49">
        <f>AVERAGE('23.09.19 Gaba -Munyonyo'!G35,'24.09 Gaba-Munyonyo'!G35,'25.09 Gaba-Munyonyo'!G35,'27.09 Gaba-Munyonyo'!G35,'26.09 Gaba-Munyonyo-24Hrs'!G35,'28.09 Gaba-Munyonyo-24h'!G35,'29.09 Gaba-Munyonyo'!G35)</f>
        <v>0.7142857142857143</v>
      </c>
      <c r="H35" s="49">
        <f>AVERAGE('23.09.19 Gaba -Munyonyo'!H35,'24.09 Gaba-Munyonyo'!H35,'25.09 Gaba-Munyonyo'!H35,'27.09 Gaba-Munyonyo'!H35,'26.09 Gaba-Munyonyo-24Hrs'!H35,'28.09 Gaba-Munyonyo-24h'!H35,'29.09 Gaba-Munyonyo'!H35)</f>
        <v>0.14285714285714285</v>
      </c>
      <c r="I35" s="49">
        <f>AVERAGE('23.09.19 Gaba -Munyonyo'!I35,'24.09 Gaba-Munyonyo'!I35,'25.09 Gaba-Munyonyo'!I35,'27.09 Gaba-Munyonyo'!I35,'26.09 Gaba-Munyonyo-24Hrs'!I35,'28.09 Gaba-Munyonyo-24h'!I35,'29.09 Gaba-Munyonyo'!I35)</f>
        <v>3.2857142857142856</v>
      </c>
      <c r="J35" s="49">
        <f>AVERAGE('23.09.19 Gaba -Munyonyo'!J35,'24.09 Gaba-Munyonyo'!J35,'25.09 Gaba-Munyonyo'!J35,'27.09 Gaba-Munyonyo'!J35,'26.09 Gaba-Munyonyo-24Hrs'!J35,'28.09 Gaba-Munyonyo-24h'!J35,'29.09 Gaba-Munyonyo'!J35)</f>
        <v>1.1428571428571428</v>
      </c>
      <c r="K35" s="49">
        <f>AVERAGE('23.09.19 Gaba -Munyonyo'!K35,'24.09 Gaba-Munyonyo'!K35,'25.09 Gaba-Munyonyo'!K35,'27.09 Gaba-Munyonyo'!K35,'26.09 Gaba-Munyonyo-24Hrs'!K35,'28.09 Gaba-Munyonyo-24h'!K35,'29.09 Gaba-Munyonyo'!K35)</f>
        <v>0.2857142857142857</v>
      </c>
      <c r="L35" s="49">
        <f>AVERAGE('23.09.19 Gaba -Munyonyo'!L35,'24.09 Gaba-Munyonyo'!L35,'25.09 Gaba-Munyonyo'!L35,'27.09 Gaba-Munyonyo'!L35,'26.09 Gaba-Munyonyo-24Hrs'!L35,'28.09 Gaba-Munyonyo-24h'!L35,'29.09 Gaba-Munyonyo'!L35)</f>
        <v>0</v>
      </c>
      <c r="M35" s="49">
        <f>AVERAGE('23.09.19 Gaba -Munyonyo'!M35,'24.09 Gaba-Munyonyo'!M35,'25.09 Gaba-Munyonyo'!M35,'27.09 Gaba-Munyonyo'!M35,'26.09 Gaba-Munyonyo-24Hrs'!M35,'28.09 Gaba-Munyonyo-24h'!M35,'29.09 Gaba-Munyonyo'!M35)</f>
        <v>45.714285714285715</v>
      </c>
      <c r="N35" s="49">
        <f>AVERAGE('23.09.19 Gaba -Munyonyo'!N35,'24.09 Gaba-Munyonyo'!N35,'25.09 Gaba-Munyonyo'!N35,'27.09 Gaba-Munyonyo'!N35,'26.09 Gaba-Munyonyo-24Hrs'!N35,'28.09 Gaba-Munyonyo-24h'!N35,'29.09 Gaba-Munyonyo'!N35)</f>
        <v>0</v>
      </c>
      <c r="O35" s="15">
        <f t="shared" si="0"/>
        <v>69.857142857142847</v>
      </c>
      <c r="P35" s="15">
        <f t="shared" si="1"/>
        <v>115.57142857142856</v>
      </c>
      <c r="R35" s="57" t="s">
        <v>91</v>
      </c>
      <c r="S35" s="58">
        <f t="shared" ref="S35:AF35" si="27">MAX(S13:S18)</f>
        <v>182.71428571428572</v>
      </c>
      <c r="T35" s="58">
        <f t="shared" si="27"/>
        <v>55.571428571428569</v>
      </c>
      <c r="U35" s="58">
        <f t="shared" si="27"/>
        <v>23.714285714285715</v>
      </c>
      <c r="V35" s="58">
        <f t="shared" si="27"/>
        <v>46.571428571428569</v>
      </c>
      <c r="W35" s="58">
        <f t="shared" si="27"/>
        <v>5.5714285714285712</v>
      </c>
      <c r="X35" s="58">
        <f t="shared" si="27"/>
        <v>0.2857142857142857</v>
      </c>
      <c r="Y35" s="58">
        <f t="shared" si="27"/>
        <v>11.714285714285714</v>
      </c>
      <c r="Z35" s="58">
        <f t="shared" si="27"/>
        <v>8.2857142857142847</v>
      </c>
      <c r="AA35" s="58">
        <f t="shared" si="27"/>
        <v>1.4285714285714284</v>
      </c>
      <c r="AB35" s="58">
        <f t="shared" si="27"/>
        <v>0.2857142857142857</v>
      </c>
      <c r="AC35" s="58">
        <f t="shared" si="27"/>
        <v>203.57142857142858</v>
      </c>
      <c r="AD35" s="58">
        <f t="shared" si="27"/>
        <v>0.42857142857142855</v>
      </c>
      <c r="AE35" s="40">
        <f t="shared" si="27"/>
        <v>320.16666666666674</v>
      </c>
      <c r="AF35" s="40">
        <f t="shared" si="27"/>
        <v>484.7380952380953</v>
      </c>
    </row>
    <row r="36" spans="2:32" ht="23.1" customHeight="1" x14ac:dyDescent="0.25">
      <c r="B36" s="24" t="s">
        <v>63</v>
      </c>
      <c r="C36" s="49">
        <f>AVERAGE('23.09.19 Gaba -Munyonyo'!C36,'24.09 Gaba-Munyonyo'!C36,'25.09 Gaba-Munyonyo'!C36,'27.09 Gaba-Munyonyo'!C36,'26.09 Gaba-Munyonyo-24Hrs'!C36,'28.09 Gaba-Munyonyo-24h'!C36,'29.09 Gaba-Munyonyo'!C36)</f>
        <v>39.142857142857146</v>
      </c>
      <c r="D36" s="49">
        <f>AVERAGE('23.09.19 Gaba -Munyonyo'!D36,'24.09 Gaba-Munyonyo'!D36,'25.09 Gaba-Munyonyo'!D36,'27.09 Gaba-Munyonyo'!D36,'26.09 Gaba-Munyonyo-24Hrs'!D36,'28.09 Gaba-Munyonyo-24h'!D36,'29.09 Gaba-Munyonyo'!D36)</f>
        <v>12.142857142857142</v>
      </c>
      <c r="E36" s="49">
        <f>AVERAGE('23.09.19 Gaba -Munyonyo'!E36,'24.09 Gaba-Munyonyo'!E36,'25.09 Gaba-Munyonyo'!E36,'27.09 Gaba-Munyonyo'!E36,'26.09 Gaba-Munyonyo-24Hrs'!E36,'28.09 Gaba-Munyonyo-24h'!E36,'29.09 Gaba-Munyonyo'!E36)</f>
        <v>7.1428571428571432</v>
      </c>
      <c r="F36" s="49">
        <f>AVERAGE('23.09.19 Gaba -Munyonyo'!F36,'24.09 Gaba-Munyonyo'!F36,'25.09 Gaba-Munyonyo'!F36,'27.09 Gaba-Munyonyo'!F36,'26.09 Gaba-Munyonyo-24Hrs'!F36,'28.09 Gaba-Munyonyo-24h'!F36,'29.09 Gaba-Munyonyo'!F36)</f>
        <v>10</v>
      </c>
      <c r="G36" s="49">
        <f>AVERAGE('23.09.19 Gaba -Munyonyo'!G36,'24.09 Gaba-Munyonyo'!G36,'25.09 Gaba-Munyonyo'!G36,'27.09 Gaba-Munyonyo'!G36,'26.09 Gaba-Munyonyo-24Hrs'!G36,'28.09 Gaba-Munyonyo-24h'!G36,'29.09 Gaba-Munyonyo'!G36)</f>
        <v>0.42857142857142855</v>
      </c>
      <c r="H36" s="49">
        <f>AVERAGE('23.09.19 Gaba -Munyonyo'!H36,'24.09 Gaba-Munyonyo'!H36,'25.09 Gaba-Munyonyo'!H36,'27.09 Gaba-Munyonyo'!H36,'26.09 Gaba-Munyonyo-24Hrs'!H36,'28.09 Gaba-Munyonyo-24h'!H36,'29.09 Gaba-Munyonyo'!H36)</f>
        <v>0.14285714285714285</v>
      </c>
      <c r="I36" s="49">
        <f>AVERAGE('23.09.19 Gaba -Munyonyo'!I36,'24.09 Gaba-Munyonyo'!I36,'25.09 Gaba-Munyonyo'!I36,'27.09 Gaba-Munyonyo'!I36,'26.09 Gaba-Munyonyo-24Hrs'!I36,'28.09 Gaba-Munyonyo-24h'!I36,'29.09 Gaba-Munyonyo'!I36)</f>
        <v>1.8571428571428572</v>
      </c>
      <c r="J36" s="49">
        <f>AVERAGE('23.09.19 Gaba -Munyonyo'!J36,'24.09 Gaba-Munyonyo'!J36,'25.09 Gaba-Munyonyo'!J36,'27.09 Gaba-Munyonyo'!J36,'26.09 Gaba-Munyonyo-24Hrs'!J36,'28.09 Gaba-Munyonyo-24h'!J36,'29.09 Gaba-Munyonyo'!J36)</f>
        <v>1.2857142857142858</v>
      </c>
      <c r="K36" s="49">
        <f>AVERAGE('23.09.19 Gaba -Munyonyo'!K36,'24.09 Gaba-Munyonyo'!K36,'25.09 Gaba-Munyonyo'!K36,'27.09 Gaba-Munyonyo'!K36,'26.09 Gaba-Munyonyo-24Hrs'!K36,'28.09 Gaba-Munyonyo-24h'!K36,'29.09 Gaba-Munyonyo'!K36)</f>
        <v>0.14285714285714285</v>
      </c>
      <c r="L36" s="49">
        <f>AVERAGE('23.09.19 Gaba -Munyonyo'!L36,'24.09 Gaba-Munyonyo'!L36,'25.09 Gaba-Munyonyo'!L36,'27.09 Gaba-Munyonyo'!L36,'26.09 Gaba-Munyonyo-24Hrs'!L36,'28.09 Gaba-Munyonyo-24h'!L36,'29.09 Gaba-Munyonyo'!L36)</f>
        <v>0</v>
      </c>
      <c r="M36" s="49">
        <f>AVERAGE('23.09.19 Gaba -Munyonyo'!M36,'24.09 Gaba-Munyonyo'!M36,'25.09 Gaba-Munyonyo'!M36,'27.09 Gaba-Munyonyo'!M36,'26.09 Gaba-Munyonyo-24Hrs'!M36,'28.09 Gaba-Munyonyo-24h'!M36,'29.09 Gaba-Munyonyo'!M36)</f>
        <v>40.142857142857146</v>
      </c>
      <c r="N36" s="49">
        <f>AVERAGE('23.09.19 Gaba -Munyonyo'!N36,'24.09 Gaba-Munyonyo'!N36,'25.09 Gaba-Munyonyo'!N36,'27.09 Gaba-Munyonyo'!N36,'26.09 Gaba-Munyonyo-24Hrs'!N36,'28.09 Gaba-Munyonyo-24h'!N36,'29.09 Gaba-Munyonyo'!N36)</f>
        <v>0</v>
      </c>
      <c r="O36" s="15">
        <f t="shared" si="0"/>
        <v>72.285714285714306</v>
      </c>
      <c r="P36" s="15">
        <f t="shared" si="1"/>
        <v>112.42857142857144</v>
      </c>
      <c r="R36" s="57" t="s">
        <v>92</v>
      </c>
      <c r="S36" s="58">
        <f t="shared" ref="S36:AF36" si="28">MAX(S19:S21)</f>
        <v>199.57142857142858</v>
      </c>
      <c r="T36" s="58">
        <f t="shared" si="28"/>
        <v>71.142857142857139</v>
      </c>
      <c r="U36" s="58">
        <f t="shared" si="28"/>
        <v>23.285714285714285</v>
      </c>
      <c r="V36" s="58">
        <f t="shared" si="28"/>
        <v>56</v>
      </c>
      <c r="W36" s="58">
        <f t="shared" si="28"/>
        <v>1.714285714285714</v>
      </c>
      <c r="X36" s="58">
        <f t="shared" si="28"/>
        <v>0.2857142857142857</v>
      </c>
      <c r="Y36" s="58">
        <f t="shared" si="28"/>
        <v>10.857142857142858</v>
      </c>
      <c r="Z36" s="58">
        <f t="shared" si="28"/>
        <v>7.1428571428571423</v>
      </c>
      <c r="AA36" s="58">
        <f t="shared" si="28"/>
        <v>1.1428571428571428</v>
      </c>
      <c r="AB36" s="58">
        <f t="shared" si="28"/>
        <v>0.14285714285714285</v>
      </c>
      <c r="AC36" s="58">
        <f t="shared" si="28"/>
        <v>235.14285714285711</v>
      </c>
      <c r="AD36" s="58">
        <f t="shared" si="28"/>
        <v>0</v>
      </c>
      <c r="AE36" s="40">
        <f t="shared" si="28"/>
        <v>358</v>
      </c>
      <c r="AF36" s="40">
        <f t="shared" si="28"/>
        <v>575.28571428571422</v>
      </c>
    </row>
    <row r="37" spans="2:32" ht="23.1" customHeight="1" x14ac:dyDescent="0.25">
      <c r="B37" s="23" t="s">
        <v>64</v>
      </c>
      <c r="C37" s="49">
        <f>AVERAGE('23.09.19 Gaba -Munyonyo'!C37,'24.09 Gaba-Munyonyo'!C37,'25.09 Gaba-Munyonyo'!C37,'27.09 Gaba-Munyonyo'!C37,'26.09 Gaba-Munyonyo-24Hrs'!C37,'28.09 Gaba-Munyonyo-24h'!C37,'29.09 Gaba-Munyonyo'!C37)</f>
        <v>34</v>
      </c>
      <c r="D37" s="49">
        <f>AVERAGE('23.09.19 Gaba -Munyonyo'!D37,'24.09 Gaba-Munyonyo'!D37,'25.09 Gaba-Munyonyo'!D37,'27.09 Gaba-Munyonyo'!D37,'26.09 Gaba-Munyonyo-24Hrs'!D37,'28.09 Gaba-Munyonyo-24h'!D37,'29.09 Gaba-Munyonyo'!D37)</f>
        <v>11.714285714285714</v>
      </c>
      <c r="E37" s="49">
        <f>AVERAGE('23.09.19 Gaba -Munyonyo'!E37,'24.09 Gaba-Munyonyo'!E37,'25.09 Gaba-Munyonyo'!E37,'27.09 Gaba-Munyonyo'!E37,'26.09 Gaba-Munyonyo-24Hrs'!E37,'28.09 Gaba-Munyonyo-24h'!E37,'29.09 Gaba-Munyonyo'!E37)</f>
        <v>4.5714285714285712</v>
      </c>
      <c r="F37" s="49">
        <f>AVERAGE('23.09.19 Gaba -Munyonyo'!F37,'24.09 Gaba-Munyonyo'!F37,'25.09 Gaba-Munyonyo'!F37,'27.09 Gaba-Munyonyo'!F37,'26.09 Gaba-Munyonyo-24Hrs'!F37,'28.09 Gaba-Munyonyo-24h'!F37,'29.09 Gaba-Munyonyo'!F37)</f>
        <v>9.1428571428571423</v>
      </c>
      <c r="G37" s="49">
        <f>AVERAGE('23.09.19 Gaba -Munyonyo'!G37,'24.09 Gaba-Munyonyo'!G37,'25.09 Gaba-Munyonyo'!G37,'27.09 Gaba-Munyonyo'!G37,'26.09 Gaba-Munyonyo-24Hrs'!G37,'28.09 Gaba-Munyonyo-24h'!G37,'29.09 Gaba-Munyonyo'!G37)</f>
        <v>0.14285714285714285</v>
      </c>
      <c r="H37" s="49">
        <f>AVERAGE('23.09.19 Gaba -Munyonyo'!H37,'24.09 Gaba-Munyonyo'!H37,'25.09 Gaba-Munyonyo'!H37,'27.09 Gaba-Munyonyo'!H37,'26.09 Gaba-Munyonyo-24Hrs'!H37,'28.09 Gaba-Munyonyo-24h'!H37,'29.09 Gaba-Munyonyo'!H37)</f>
        <v>0</v>
      </c>
      <c r="I37" s="49">
        <f>AVERAGE('23.09.19 Gaba -Munyonyo'!I37,'24.09 Gaba-Munyonyo'!I37,'25.09 Gaba-Munyonyo'!I37,'27.09 Gaba-Munyonyo'!I37,'26.09 Gaba-Munyonyo-24Hrs'!I37,'28.09 Gaba-Munyonyo-24h'!I37,'29.09 Gaba-Munyonyo'!I37)</f>
        <v>2.1428571428571428</v>
      </c>
      <c r="J37" s="49">
        <f>AVERAGE('23.09.19 Gaba -Munyonyo'!J37,'24.09 Gaba-Munyonyo'!J37,'25.09 Gaba-Munyonyo'!J37,'27.09 Gaba-Munyonyo'!J37,'26.09 Gaba-Munyonyo-24Hrs'!J37,'28.09 Gaba-Munyonyo-24h'!J37,'29.09 Gaba-Munyonyo'!J37)</f>
        <v>2.4285714285714284</v>
      </c>
      <c r="K37" s="49">
        <f>AVERAGE('23.09.19 Gaba -Munyonyo'!K37,'24.09 Gaba-Munyonyo'!K37,'25.09 Gaba-Munyonyo'!K37,'27.09 Gaba-Munyonyo'!K37,'26.09 Gaba-Munyonyo-24Hrs'!K37,'28.09 Gaba-Munyonyo-24h'!K37,'29.09 Gaba-Munyonyo'!K37)</f>
        <v>0</v>
      </c>
      <c r="L37" s="49">
        <f>AVERAGE('23.09.19 Gaba -Munyonyo'!L37,'24.09 Gaba-Munyonyo'!L37,'25.09 Gaba-Munyonyo'!L37,'27.09 Gaba-Munyonyo'!L37,'26.09 Gaba-Munyonyo-24Hrs'!L37,'28.09 Gaba-Munyonyo-24h'!L37,'29.09 Gaba-Munyonyo'!L37)</f>
        <v>0.14285714285714285</v>
      </c>
      <c r="M37" s="49">
        <f>AVERAGE('23.09.19 Gaba -Munyonyo'!M37,'24.09 Gaba-Munyonyo'!M37,'25.09 Gaba-Munyonyo'!M37,'27.09 Gaba-Munyonyo'!M37,'26.09 Gaba-Munyonyo-24Hrs'!M37,'28.09 Gaba-Munyonyo-24h'!M37,'29.09 Gaba-Munyonyo'!M37)</f>
        <v>42.857142857142854</v>
      </c>
      <c r="N37" s="49">
        <f>AVERAGE('23.09.19 Gaba -Munyonyo'!N37,'24.09 Gaba-Munyonyo'!N37,'25.09 Gaba-Munyonyo'!N37,'27.09 Gaba-Munyonyo'!N37,'26.09 Gaba-Munyonyo-24Hrs'!N37,'28.09 Gaba-Munyonyo-24h'!N37,'29.09 Gaba-Munyonyo'!N37)</f>
        <v>0</v>
      </c>
      <c r="O37" s="15">
        <f t="shared" si="0"/>
        <v>64.285714285714292</v>
      </c>
      <c r="P37" s="15">
        <f t="shared" si="1"/>
        <v>107.14285714285714</v>
      </c>
      <c r="R37" s="37" t="s">
        <v>85</v>
      </c>
      <c r="S37" s="62">
        <f t="shared" ref="S37:AF37" si="29">SUM(S10:S12)</f>
        <v>347.28571428571428</v>
      </c>
      <c r="T37" s="63">
        <f t="shared" si="29"/>
        <v>133.85714285714283</v>
      </c>
      <c r="U37" s="63">
        <f t="shared" si="29"/>
        <v>66.714285714285708</v>
      </c>
      <c r="V37" s="63">
        <f t="shared" si="29"/>
        <v>173.28571428571428</v>
      </c>
      <c r="W37" s="63">
        <f t="shared" si="29"/>
        <v>10.857142857142858</v>
      </c>
      <c r="X37" s="63">
        <f t="shared" si="29"/>
        <v>1.857142857142857</v>
      </c>
      <c r="Y37" s="63">
        <f t="shared" si="29"/>
        <v>22.285714285714285</v>
      </c>
      <c r="Z37" s="63">
        <f t="shared" si="29"/>
        <v>19.571428571428569</v>
      </c>
      <c r="AA37" s="63">
        <f t="shared" si="29"/>
        <v>2</v>
      </c>
      <c r="AB37" s="63">
        <f t="shared" si="29"/>
        <v>0.14285714285714285</v>
      </c>
      <c r="AC37" s="63">
        <f t="shared" si="29"/>
        <v>444.14285714285711</v>
      </c>
      <c r="AD37" s="63">
        <f t="shared" si="29"/>
        <v>0</v>
      </c>
      <c r="AE37" s="64">
        <f t="shared" si="29"/>
        <v>777.85714285714289</v>
      </c>
      <c r="AF37" s="64">
        <f t="shared" si="29"/>
        <v>1222</v>
      </c>
    </row>
    <row r="38" spans="2:32" ht="23.1" customHeight="1" x14ac:dyDescent="0.25">
      <c r="B38" s="24" t="s">
        <v>65</v>
      </c>
      <c r="C38" s="49">
        <f>AVERAGE('23.09.19 Gaba -Munyonyo'!C38,'24.09 Gaba-Munyonyo'!C38,'25.09 Gaba-Munyonyo'!C38,'27.09 Gaba-Munyonyo'!C38,'26.09 Gaba-Munyonyo-24Hrs'!C38,'28.09 Gaba-Munyonyo-24h'!C38,'29.09 Gaba-Munyonyo'!C38)</f>
        <v>40.857142857142854</v>
      </c>
      <c r="D38" s="49">
        <f>AVERAGE('23.09.19 Gaba -Munyonyo'!D38,'24.09 Gaba-Munyonyo'!D38,'25.09 Gaba-Munyonyo'!D38,'27.09 Gaba-Munyonyo'!D38,'26.09 Gaba-Munyonyo-24Hrs'!D38,'28.09 Gaba-Munyonyo-24h'!D38,'29.09 Gaba-Munyonyo'!D38)</f>
        <v>12.142857142857142</v>
      </c>
      <c r="E38" s="49">
        <f>AVERAGE('23.09.19 Gaba -Munyonyo'!E38,'24.09 Gaba-Munyonyo'!E38,'25.09 Gaba-Munyonyo'!E38,'27.09 Gaba-Munyonyo'!E38,'26.09 Gaba-Munyonyo-24Hrs'!E38,'28.09 Gaba-Munyonyo-24h'!E38,'29.09 Gaba-Munyonyo'!E38)</f>
        <v>5.1428571428571432</v>
      </c>
      <c r="F38" s="49">
        <f>AVERAGE('23.09.19 Gaba -Munyonyo'!F38,'24.09 Gaba-Munyonyo'!F38,'25.09 Gaba-Munyonyo'!F38,'27.09 Gaba-Munyonyo'!F38,'26.09 Gaba-Munyonyo-24Hrs'!F38,'28.09 Gaba-Munyonyo-24h'!F38,'29.09 Gaba-Munyonyo'!F38)</f>
        <v>9.2857142857142865</v>
      </c>
      <c r="G38" s="49">
        <f>AVERAGE('23.09.19 Gaba -Munyonyo'!G38,'24.09 Gaba-Munyonyo'!G38,'25.09 Gaba-Munyonyo'!G38,'27.09 Gaba-Munyonyo'!G38,'26.09 Gaba-Munyonyo-24Hrs'!G38,'28.09 Gaba-Munyonyo-24h'!G38,'29.09 Gaba-Munyonyo'!G38)</f>
        <v>0.5714285714285714</v>
      </c>
      <c r="H38" s="49">
        <f>AVERAGE('23.09.19 Gaba -Munyonyo'!H38,'24.09 Gaba-Munyonyo'!H38,'25.09 Gaba-Munyonyo'!H38,'27.09 Gaba-Munyonyo'!H38,'26.09 Gaba-Munyonyo-24Hrs'!H38,'28.09 Gaba-Munyonyo-24h'!H38,'29.09 Gaba-Munyonyo'!H38)</f>
        <v>0</v>
      </c>
      <c r="I38" s="49">
        <f>AVERAGE('23.09.19 Gaba -Munyonyo'!I38,'24.09 Gaba-Munyonyo'!I38,'25.09 Gaba-Munyonyo'!I38,'27.09 Gaba-Munyonyo'!I38,'26.09 Gaba-Munyonyo-24Hrs'!I38,'28.09 Gaba-Munyonyo-24h'!I38,'29.09 Gaba-Munyonyo'!I38)</f>
        <v>2.8571428571428572</v>
      </c>
      <c r="J38" s="49">
        <f>AVERAGE('23.09.19 Gaba -Munyonyo'!J38,'24.09 Gaba-Munyonyo'!J38,'25.09 Gaba-Munyonyo'!J38,'27.09 Gaba-Munyonyo'!J38,'26.09 Gaba-Munyonyo-24Hrs'!J38,'28.09 Gaba-Munyonyo-24h'!J38,'29.09 Gaba-Munyonyo'!J38)</f>
        <v>2.5714285714285716</v>
      </c>
      <c r="K38" s="49">
        <f>AVERAGE('23.09.19 Gaba -Munyonyo'!K38,'24.09 Gaba-Munyonyo'!K38,'25.09 Gaba-Munyonyo'!K38,'27.09 Gaba-Munyonyo'!K38,'26.09 Gaba-Munyonyo-24Hrs'!K38,'28.09 Gaba-Munyonyo-24h'!K38,'29.09 Gaba-Munyonyo'!K38)</f>
        <v>0.14285714285714285</v>
      </c>
      <c r="L38" s="49">
        <f>AVERAGE('23.09.19 Gaba -Munyonyo'!L38,'24.09 Gaba-Munyonyo'!L38,'25.09 Gaba-Munyonyo'!L38,'27.09 Gaba-Munyonyo'!L38,'26.09 Gaba-Munyonyo-24Hrs'!L38,'28.09 Gaba-Munyonyo-24h'!L38,'29.09 Gaba-Munyonyo'!L38)</f>
        <v>0.2857142857142857</v>
      </c>
      <c r="M38" s="49">
        <f>AVERAGE('23.09.19 Gaba -Munyonyo'!M38,'24.09 Gaba-Munyonyo'!M38,'25.09 Gaba-Munyonyo'!M38,'27.09 Gaba-Munyonyo'!M38,'26.09 Gaba-Munyonyo-24Hrs'!M38,'28.09 Gaba-Munyonyo-24h'!M38,'29.09 Gaba-Munyonyo'!M38)</f>
        <v>46</v>
      </c>
      <c r="N38" s="49">
        <f>AVERAGE('23.09.19 Gaba -Munyonyo'!N38,'24.09 Gaba-Munyonyo'!N38,'25.09 Gaba-Munyonyo'!N38,'27.09 Gaba-Munyonyo'!N38,'26.09 Gaba-Munyonyo-24Hrs'!N38,'28.09 Gaba-Munyonyo-24h'!N38,'29.09 Gaba-Munyonyo'!N38)</f>
        <v>0</v>
      </c>
      <c r="O38" s="15">
        <f t="shared" si="0"/>
        <v>73.857142857142861</v>
      </c>
      <c r="P38" s="15">
        <f t="shared" si="1"/>
        <v>119.85714285714286</v>
      </c>
      <c r="R38" s="28" t="s">
        <v>86</v>
      </c>
      <c r="S38" s="63">
        <f t="shared" ref="S38:AF38" si="30">SUM(S13:S18)</f>
        <v>918</v>
      </c>
      <c r="T38" s="63">
        <f t="shared" si="30"/>
        <v>314.71428571428572</v>
      </c>
      <c r="U38" s="63">
        <f t="shared" si="30"/>
        <v>128.57142857142858</v>
      </c>
      <c r="V38" s="63">
        <f t="shared" si="30"/>
        <v>261.71428571428572</v>
      </c>
      <c r="W38" s="63">
        <f t="shared" si="30"/>
        <v>15.142857142857144</v>
      </c>
      <c r="X38" s="63">
        <f t="shared" si="30"/>
        <v>1.1428571428571428</v>
      </c>
      <c r="Y38" s="63">
        <f t="shared" si="30"/>
        <v>64.142857142857139</v>
      </c>
      <c r="Z38" s="63">
        <f t="shared" si="30"/>
        <v>46.857142857142854</v>
      </c>
      <c r="AA38" s="63">
        <f t="shared" si="30"/>
        <v>5.1666666666666661</v>
      </c>
      <c r="AB38" s="63">
        <f t="shared" si="30"/>
        <v>0.85714285714285698</v>
      </c>
      <c r="AC38" s="63">
        <f t="shared" si="30"/>
        <v>1078.4285714285716</v>
      </c>
      <c r="AD38" s="63">
        <f t="shared" si="30"/>
        <v>0.42857142857142855</v>
      </c>
      <c r="AE38" s="64">
        <f t="shared" si="30"/>
        <v>1756.7380952380952</v>
      </c>
      <c r="AF38" s="64">
        <f t="shared" si="30"/>
        <v>2835.166666666667</v>
      </c>
    </row>
    <row r="39" spans="2:32" ht="23.1" customHeight="1" x14ac:dyDescent="0.25">
      <c r="B39" s="24" t="s">
        <v>66</v>
      </c>
      <c r="C39" s="49">
        <f>AVERAGE('23.09.19 Gaba -Munyonyo'!C39,'24.09 Gaba-Munyonyo'!C39,'25.09 Gaba-Munyonyo'!C39,'27.09 Gaba-Munyonyo'!C39,'26.09 Gaba-Munyonyo-24Hrs'!C39,'28.09 Gaba-Munyonyo-24h'!C39,'29.09 Gaba-Munyonyo'!C39)</f>
        <v>35</v>
      </c>
      <c r="D39" s="49">
        <f>AVERAGE('23.09.19 Gaba -Munyonyo'!D39,'24.09 Gaba-Munyonyo'!D39,'25.09 Gaba-Munyonyo'!D39,'27.09 Gaba-Munyonyo'!D39,'26.09 Gaba-Munyonyo-24Hrs'!D39,'28.09 Gaba-Munyonyo-24h'!D39,'29.09 Gaba-Munyonyo'!D39)</f>
        <v>12.857142857142858</v>
      </c>
      <c r="E39" s="49">
        <f>AVERAGE('23.09.19 Gaba -Munyonyo'!E39,'24.09 Gaba-Munyonyo'!E39,'25.09 Gaba-Munyonyo'!E39,'27.09 Gaba-Munyonyo'!E39,'26.09 Gaba-Munyonyo-24Hrs'!E39,'28.09 Gaba-Munyonyo-24h'!E39,'29.09 Gaba-Munyonyo'!E39)</f>
        <v>4.2857142857142856</v>
      </c>
      <c r="F39" s="49">
        <f>AVERAGE('23.09.19 Gaba -Munyonyo'!F39,'24.09 Gaba-Munyonyo'!F39,'25.09 Gaba-Munyonyo'!F39,'27.09 Gaba-Munyonyo'!F39,'26.09 Gaba-Munyonyo-24Hrs'!F39,'28.09 Gaba-Munyonyo-24h'!F39,'29.09 Gaba-Munyonyo'!F39)</f>
        <v>10</v>
      </c>
      <c r="G39" s="49">
        <f>AVERAGE('23.09.19 Gaba -Munyonyo'!G39,'24.09 Gaba-Munyonyo'!G39,'25.09 Gaba-Munyonyo'!G39,'27.09 Gaba-Munyonyo'!G39,'26.09 Gaba-Munyonyo-24Hrs'!G39,'28.09 Gaba-Munyonyo-24h'!G39,'29.09 Gaba-Munyonyo'!G39)</f>
        <v>0.7142857142857143</v>
      </c>
      <c r="H39" s="49">
        <f>AVERAGE('23.09.19 Gaba -Munyonyo'!H39,'24.09 Gaba-Munyonyo'!H39,'25.09 Gaba-Munyonyo'!H39,'27.09 Gaba-Munyonyo'!H39,'26.09 Gaba-Munyonyo-24Hrs'!H39,'28.09 Gaba-Munyonyo-24h'!H39,'29.09 Gaba-Munyonyo'!H39)</f>
        <v>0</v>
      </c>
      <c r="I39" s="49">
        <f>AVERAGE('23.09.19 Gaba -Munyonyo'!I39,'24.09 Gaba-Munyonyo'!I39,'25.09 Gaba-Munyonyo'!I39,'27.09 Gaba-Munyonyo'!I39,'26.09 Gaba-Munyonyo-24Hrs'!I39,'28.09 Gaba-Munyonyo-24h'!I39,'29.09 Gaba-Munyonyo'!I39)</f>
        <v>1.7142857142857142</v>
      </c>
      <c r="J39" s="49">
        <f>AVERAGE('23.09.19 Gaba -Munyonyo'!J39,'24.09 Gaba-Munyonyo'!J39,'25.09 Gaba-Munyonyo'!J39,'27.09 Gaba-Munyonyo'!J39,'26.09 Gaba-Munyonyo-24Hrs'!J39,'28.09 Gaba-Munyonyo-24h'!J39,'29.09 Gaba-Munyonyo'!J39)</f>
        <v>1.5714285714285714</v>
      </c>
      <c r="K39" s="49">
        <f>AVERAGE('23.09.19 Gaba -Munyonyo'!K39,'24.09 Gaba-Munyonyo'!K39,'25.09 Gaba-Munyonyo'!K39,'27.09 Gaba-Munyonyo'!K39,'26.09 Gaba-Munyonyo-24Hrs'!K39,'28.09 Gaba-Munyonyo-24h'!K39,'29.09 Gaba-Munyonyo'!K39)</f>
        <v>0.5714285714285714</v>
      </c>
      <c r="L39" s="49">
        <f>AVERAGE('23.09.19 Gaba -Munyonyo'!L39,'24.09 Gaba-Munyonyo'!L39,'25.09 Gaba-Munyonyo'!L39,'27.09 Gaba-Munyonyo'!L39,'26.09 Gaba-Munyonyo-24Hrs'!L39,'28.09 Gaba-Munyonyo-24h'!L39,'29.09 Gaba-Munyonyo'!L39)</f>
        <v>0</v>
      </c>
      <c r="M39" s="49">
        <f>AVERAGE('23.09.19 Gaba -Munyonyo'!M39,'24.09 Gaba-Munyonyo'!M39,'25.09 Gaba-Munyonyo'!M39,'27.09 Gaba-Munyonyo'!M39,'26.09 Gaba-Munyonyo-24Hrs'!M39,'28.09 Gaba-Munyonyo-24h'!M39,'29.09 Gaba-Munyonyo'!M39)</f>
        <v>39.857142857142854</v>
      </c>
      <c r="N39" s="49">
        <f>AVERAGE('23.09.19 Gaba -Munyonyo'!N39,'24.09 Gaba-Munyonyo'!N39,'25.09 Gaba-Munyonyo'!N39,'27.09 Gaba-Munyonyo'!N39,'26.09 Gaba-Munyonyo-24Hrs'!N39,'28.09 Gaba-Munyonyo-24h'!N39,'29.09 Gaba-Munyonyo'!N39)</f>
        <v>0.42857142857142855</v>
      </c>
      <c r="O39" s="15">
        <f t="shared" si="0"/>
        <v>67.142857142857139</v>
      </c>
      <c r="P39" s="15">
        <f t="shared" si="1"/>
        <v>106.99999999999999</v>
      </c>
      <c r="R39" s="29" t="s">
        <v>87</v>
      </c>
      <c r="S39" s="63">
        <f t="shared" ref="S39:AF39" si="31">SUM(S19:S21)</f>
        <v>559.42857142857144</v>
      </c>
      <c r="T39" s="63">
        <f t="shared" si="31"/>
        <v>187.42857142857142</v>
      </c>
      <c r="U39" s="63">
        <f t="shared" si="31"/>
        <v>62.428571428571431</v>
      </c>
      <c r="V39" s="63">
        <f t="shared" si="31"/>
        <v>157.57142857142856</v>
      </c>
      <c r="W39" s="63">
        <f t="shared" si="31"/>
        <v>4.7142857142857135</v>
      </c>
      <c r="X39" s="63">
        <f t="shared" si="31"/>
        <v>0.5714285714285714</v>
      </c>
      <c r="Y39" s="63">
        <f t="shared" si="31"/>
        <v>27.428571428571431</v>
      </c>
      <c r="Z39" s="63">
        <f t="shared" si="31"/>
        <v>20.714285714285715</v>
      </c>
      <c r="AA39" s="63">
        <f t="shared" si="31"/>
        <v>2.5714285714285712</v>
      </c>
      <c r="AB39" s="63">
        <f t="shared" si="31"/>
        <v>0.2857142857142857</v>
      </c>
      <c r="AC39" s="63">
        <f t="shared" si="31"/>
        <v>615.57142857142856</v>
      </c>
      <c r="AD39" s="63">
        <f t="shared" si="31"/>
        <v>0</v>
      </c>
      <c r="AE39" s="64">
        <f t="shared" si="31"/>
        <v>1023.1428571428571</v>
      </c>
      <c r="AF39" s="64">
        <f t="shared" si="31"/>
        <v>1638.7142857142858</v>
      </c>
    </row>
    <row r="40" spans="2:32" ht="23.1" customHeight="1" x14ac:dyDescent="0.25">
      <c r="B40" s="24" t="s">
        <v>67</v>
      </c>
      <c r="C40" s="49">
        <f>AVERAGE('23.09.19 Gaba -Munyonyo'!C40,'24.09 Gaba-Munyonyo'!C40,'25.09 Gaba-Munyonyo'!C40,'27.09 Gaba-Munyonyo'!C40,'26.09 Gaba-Munyonyo-24Hrs'!C40,'28.09 Gaba-Munyonyo-24h'!C40,'29.09 Gaba-Munyonyo'!C40)</f>
        <v>41.857142857142854</v>
      </c>
      <c r="D40" s="49">
        <f>AVERAGE('23.09.19 Gaba -Munyonyo'!D40,'24.09 Gaba-Munyonyo'!D40,'25.09 Gaba-Munyonyo'!D40,'27.09 Gaba-Munyonyo'!D40,'26.09 Gaba-Munyonyo-24Hrs'!D40,'28.09 Gaba-Munyonyo-24h'!D40,'29.09 Gaba-Munyonyo'!D40)</f>
        <v>15.142857142857142</v>
      </c>
      <c r="E40" s="49">
        <f>AVERAGE('23.09.19 Gaba -Munyonyo'!E40,'24.09 Gaba-Munyonyo'!E40,'25.09 Gaba-Munyonyo'!E40,'27.09 Gaba-Munyonyo'!E40,'26.09 Gaba-Munyonyo-24Hrs'!E40,'28.09 Gaba-Munyonyo-24h'!E40,'29.09 Gaba-Munyonyo'!E40)</f>
        <v>4.7142857142857144</v>
      </c>
      <c r="F40" s="49">
        <f>AVERAGE('23.09.19 Gaba -Munyonyo'!F40,'24.09 Gaba-Munyonyo'!F40,'25.09 Gaba-Munyonyo'!F40,'27.09 Gaba-Munyonyo'!F40,'26.09 Gaba-Munyonyo-24Hrs'!F40,'28.09 Gaba-Munyonyo-24h'!F40,'29.09 Gaba-Munyonyo'!F40)</f>
        <v>9.7142857142857135</v>
      </c>
      <c r="G40" s="49">
        <f>AVERAGE('23.09.19 Gaba -Munyonyo'!G40,'24.09 Gaba-Munyonyo'!G40,'25.09 Gaba-Munyonyo'!G40,'27.09 Gaba-Munyonyo'!G40,'26.09 Gaba-Munyonyo-24Hrs'!G40,'28.09 Gaba-Munyonyo-24h'!G40,'29.09 Gaba-Munyonyo'!G40)</f>
        <v>0.5714285714285714</v>
      </c>
      <c r="H40" s="49">
        <f>AVERAGE('23.09.19 Gaba -Munyonyo'!H40,'24.09 Gaba-Munyonyo'!H40,'25.09 Gaba-Munyonyo'!H40,'27.09 Gaba-Munyonyo'!H40,'26.09 Gaba-Munyonyo-24Hrs'!H40,'28.09 Gaba-Munyonyo-24h'!H40,'29.09 Gaba-Munyonyo'!H40)</f>
        <v>0.14285714285714285</v>
      </c>
      <c r="I40" s="49">
        <f>AVERAGE('23.09.19 Gaba -Munyonyo'!I40,'24.09 Gaba-Munyonyo'!I40,'25.09 Gaba-Munyonyo'!I40,'27.09 Gaba-Munyonyo'!I40,'26.09 Gaba-Munyonyo-24Hrs'!I40,'28.09 Gaba-Munyonyo-24h'!I40,'29.09 Gaba-Munyonyo'!I40)</f>
        <v>3</v>
      </c>
      <c r="J40" s="49">
        <f>AVERAGE('23.09.19 Gaba -Munyonyo'!J40,'24.09 Gaba-Munyonyo'!J40,'25.09 Gaba-Munyonyo'!J40,'27.09 Gaba-Munyonyo'!J40,'26.09 Gaba-Munyonyo-24Hrs'!J40,'28.09 Gaba-Munyonyo-24h'!J40,'29.09 Gaba-Munyonyo'!J40)</f>
        <v>1.5714285714285714</v>
      </c>
      <c r="K40" s="49">
        <f>AVERAGE('23.09.19 Gaba -Munyonyo'!K40,'24.09 Gaba-Munyonyo'!K40,'25.09 Gaba-Munyonyo'!K40,'27.09 Gaba-Munyonyo'!K40,'26.09 Gaba-Munyonyo-24Hrs'!K40,'28.09 Gaba-Munyonyo-24h'!K40,'29.09 Gaba-Munyonyo'!K40)</f>
        <v>0</v>
      </c>
      <c r="L40" s="49">
        <f>AVERAGE('23.09.19 Gaba -Munyonyo'!L40,'24.09 Gaba-Munyonyo'!L40,'25.09 Gaba-Munyonyo'!L40,'27.09 Gaba-Munyonyo'!L40,'26.09 Gaba-Munyonyo-24Hrs'!L40,'28.09 Gaba-Munyonyo-24h'!L40,'29.09 Gaba-Munyonyo'!L40)</f>
        <v>0</v>
      </c>
      <c r="M40" s="49">
        <f>AVERAGE('23.09.19 Gaba -Munyonyo'!M40,'24.09 Gaba-Munyonyo'!M40,'25.09 Gaba-Munyonyo'!M40,'27.09 Gaba-Munyonyo'!M40,'26.09 Gaba-Munyonyo-24Hrs'!M40,'28.09 Gaba-Munyonyo-24h'!M40,'29.09 Gaba-Munyonyo'!M40)</f>
        <v>44.285714285714285</v>
      </c>
      <c r="N40" s="49">
        <f>AVERAGE('23.09.19 Gaba -Munyonyo'!N40,'24.09 Gaba-Munyonyo'!N40,'25.09 Gaba-Munyonyo'!N40,'27.09 Gaba-Munyonyo'!N40,'26.09 Gaba-Munyonyo-24Hrs'!N40,'28.09 Gaba-Munyonyo-24h'!N40,'29.09 Gaba-Munyonyo'!N40)</f>
        <v>0</v>
      </c>
      <c r="O40" s="15">
        <f t="shared" si="0"/>
        <v>76.714285714285708</v>
      </c>
      <c r="P40" s="15">
        <f t="shared" si="1"/>
        <v>121</v>
      </c>
      <c r="R40" s="5" t="s">
        <v>17</v>
      </c>
      <c r="S40" s="63">
        <f t="shared" ref="S40:AF40" si="32">SUM(S10:S21)</f>
        <v>1824.7142857142858</v>
      </c>
      <c r="T40" s="63">
        <f t="shared" si="32"/>
        <v>635.99999999999989</v>
      </c>
      <c r="U40" s="63">
        <f t="shared" si="32"/>
        <v>257.71428571428572</v>
      </c>
      <c r="V40" s="63">
        <f t="shared" si="32"/>
        <v>592.57142857142856</v>
      </c>
      <c r="W40" s="63">
        <f t="shared" si="32"/>
        <v>30.714285714285715</v>
      </c>
      <c r="X40" s="63">
        <f t="shared" si="32"/>
        <v>3.5714285714285707</v>
      </c>
      <c r="Y40" s="63">
        <f t="shared" si="32"/>
        <v>113.85714285714285</v>
      </c>
      <c r="Z40" s="63">
        <f t="shared" si="32"/>
        <v>87.142857142857139</v>
      </c>
      <c r="AA40" s="63">
        <f t="shared" si="32"/>
        <v>9.7380952380952372</v>
      </c>
      <c r="AB40" s="63">
        <f t="shared" si="32"/>
        <v>1.2857142857142856</v>
      </c>
      <c r="AC40" s="63">
        <f t="shared" si="32"/>
        <v>2138.1428571428569</v>
      </c>
      <c r="AD40" s="63">
        <f t="shared" si="32"/>
        <v>0.42857142857142855</v>
      </c>
      <c r="AE40" s="64">
        <f t="shared" si="32"/>
        <v>3557.7380952380959</v>
      </c>
      <c r="AF40" s="64">
        <f t="shared" si="32"/>
        <v>5695.8809523809523</v>
      </c>
    </row>
    <row r="41" spans="2:32" ht="23.1" customHeight="1" x14ac:dyDescent="0.25">
      <c r="B41" s="23" t="s">
        <v>68</v>
      </c>
      <c r="C41" s="49">
        <f>AVERAGE('23.09.19 Gaba -Munyonyo'!C41,'24.09 Gaba-Munyonyo'!C41,'25.09 Gaba-Munyonyo'!C41,'27.09 Gaba-Munyonyo'!C41,'26.09 Gaba-Munyonyo-24Hrs'!C41,'28.09 Gaba-Munyonyo-24h'!C41,'29.09 Gaba-Munyonyo'!C41)</f>
        <v>38.857142857142854</v>
      </c>
      <c r="D41" s="49">
        <f>AVERAGE('23.09.19 Gaba -Munyonyo'!D41,'24.09 Gaba-Munyonyo'!D41,'25.09 Gaba-Munyonyo'!D41,'27.09 Gaba-Munyonyo'!D41,'26.09 Gaba-Munyonyo-24Hrs'!D41,'28.09 Gaba-Munyonyo-24h'!D41,'29.09 Gaba-Munyonyo'!D41)</f>
        <v>10.428571428571429</v>
      </c>
      <c r="E41" s="49">
        <f>AVERAGE('23.09.19 Gaba -Munyonyo'!E41,'24.09 Gaba-Munyonyo'!E41,'25.09 Gaba-Munyonyo'!E41,'27.09 Gaba-Munyonyo'!E41,'26.09 Gaba-Munyonyo-24Hrs'!E41,'28.09 Gaba-Munyonyo-24h'!E41,'29.09 Gaba-Munyonyo'!E41)</f>
        <v>4.5714285714285712</v>
      </c>
      <c r="F41" s="49">
        <f>AVERAGE('23.09.19 Gaba -Munyonyo'!F41,'24.09 Gaba-Munyonyo'!F41,'25.09 Gaba-Munyonyo'!F41,'27.09 Gaba-Munyonyo'!F41,'26.09 Gaba-Munyonyo-24Hrs'!F41,'28.09 Gaba-Munyonyo-24h'!F41,'29.09 Gaba-Munyonyo'!F41)</f>
        <v>13</v>
      </c>
      <c r="G41" s="49">
        <f>AVERAGE('23.09.19 Gaba -Munyonyo'!G41,'24.09 Gaba-Munyonyo'!G41,'25.09 Gaba-Munyonyo'!G41,'27.09 Gaba-Munyonyo'!G41,'26.09 Gaba-Munyonyo-24Hrs'!G41,'28.09 Gaba-Munyonyo-24h'!G41,'29.09 Gaba-Munyonyo'!G41)</f>
        <v>0.5714285714285714</v>
      </c>
      <c r="H41" s="49">
        <f>AVERAGE('23.09.19 Gaba -Munyonyo'!H41,'24.09 Gaba-Munyonyo'!H41,'25.09 Gaba-Munyonyo'!H41,'27.09 Gaba-Munyonyo'!H41,'26.09 Gaba-Munyonyo-24Hrs'!H41,'28.09 Gaba-Munyonyo-24h'!H41,'29.09 Gaba-Munyonyo'!H41)</f>
        <v>0</v>
      </c>
      <c r="I41" s="49">
        <f>AVERAGE('23.09.19 Gaba -Munyonyo'!I41,'24.09 Gaba-Munyonyo'!I41,'25.09 Gaba-Munyonyo'!I41,'27.09 Gaba-Munyonyo'!I41,'26.09 Gaba-Munyonyo-24Hrs'!I41,'28.09 Gaba-Munyonyo-24h'!I41,'29.09 Gaba-Munyonyo'!I41)</f>
        <v>2.1428571428571428</v>
      </c>
      <c r="J41" s="49">
        <f>AVERAGE('23.09.19 Gaba -Munyonyo'!J41,'24.09 Gaba-Munyonyo'!J41,'25.09 Gaba-Munyonyo'!J41,'27.09 Gaba-Munyonyo'!J41,'26.09 Gaba-Munyonyo-24Hrs'!J41,'28.09 Gaba-Munyonyo-24h'!J41,'29.09 Gaba-Munyonyo'!J41)</f>
        <v>2.2857142857142856</v>
      </c>
      <c r="K41" s="49">
        <f>AVERAGE('23.09.19 Gaba -Munyonyo'!K41,'24.09 Gaba-Munyonyo'!K41,'25.09 Gaba-Munyonyo'!K41,'27.09 Gaba-Munyonyo'!K41,'26.09 Gaba-Munyonyo-24Hrs'!K41,'28.09 Gaba-Munyonyo-24h'!K41,'29.09 Gaba-Munyonyo'!K41)</f>
        <v>0</v>
      </c>
      <c r="L41" s="49">
        <f>AVERAGE('23.09.19 Gaba -Munyonyo'!L41,'24.09 Gaba-Munyonyo'!L41,'25.09 Gaba-Munyonyo'!L41,'27.09 Gaba-Munyonyo'!L41,'26.09 Gaba-Munyonyo-24Hrs'!L41,'28.09 Gaba-Munyonyo-24h'!L41,'29.09 Gaba-Munyonyo'!L41)</f>
        <v>0</v>
      </c>
      <c r="M41" s="49">
        <f>AVERAGE('23.09.19 Gaba -Munyonyo'!M41,'24.09 Gaba-Munyonyo'!M41,'25.09 Gaba-Munyonyo'!M41,'27.09 Gaba-Munyonyo'!M41,'26.09 Gaba-Munyonyo-24Hrs'!M41,'28.09 Gaba-Munyonyo-24h'!M41,'29.09 Gaba-Munyonyo'!M41)</f>
        <v>46.571428571428569</v>
      </c>
      <c r="N41" s="49">
        <f>AVERAGE('23.09.19 Gaba -Munyonyo'!N41,'24.09 Gaba-Munyonyo'!N41,'25.09 Gaba-Munyonyo'!N41,'27.09 Gaba-Munyonyo'!N41,'26.09 Gaba-Munyonyo-24Hrs'!N41,'28.09 Gaba-Munyonyo-24h'!N41,'29.09 Gaba-Munyonyo'!N41)</f>
        <v>0</v>
      </c>
      <c r="O41" s="15">
        <f t="shared" si="0"/>
        <v>71.857142857142861</v>
      </c>
      <c r="P41" s="15">
        <f t="shared" si="1"/>
        <v>118.42857142857143</v>
      </c>
      <c r="R41" s="5" t="s">
        <v>183</v>
      </c>
      <c r="S41" s="63">
        <f>SUM(S10:S33)</f>
        <v>2606.2142857142858</v>
      </c>
      <c r="T41" s="63">
        <f t="shared" ref="T41:AD41" si="33">SUM(T10:T33)</f>
        <v>1052.5</v>
      </c>
      <c r="U41" s="63">
        <f t="shared" si="33"/>
        <v>352.21428571428572</v>
      </c>
      <c r="V41" s="63">
        <f t="shared" si="33"/>
        <v>806.57142857142856</v>
      </c>
      <c r="W41" s="63">
        <f t="shared" si="33"/>
        <v>35.714285714285715</v>
      </c>
      <c r="X41" s="63">
        <f t="shared" si="33"/>
        <v>7.5714285714285712</v>
      </c>
      <c r="Y41" s="63">
        <f t="shared" si="33"/>
        <v>157.85714285714283</v>
      </c>
      <c r="Z41" s="63">
        <f t="shared" si="33"/>
        <v>99.142857142857139</v>
      </c>
      <c r="AA41" s="63">
        <f t="shared" si="33"/>
        <v>11.738095238095237</v>
      </c>
      <c r="AB41" s="63">
        <f t="shared" si="33"/>
        <v>2.2857142857142856</v>
      </c>
      <c r="AC41" s="63">
        <f t="shared" si="33"/>
        <v>3541.1428571428569</v>
      </c>
      <c r="AD41" s="63">
        <f t="shared" si="33"/>
        <v>0.42857142857142855</v>
      </c>
      <c r="AE41" s="64">
        <f>SUM(AE10:AE33)</f>
        <v>5132.2380952380954</v>
      </c>
      <c r="AF41" s="64">
        <f>SUM(AF10:AF33)</f>
        <v>8673.3809523809523</v>
      </c>
    </row>
    <row r="42" spans="2:32" ht="23.1" customHeight="1" x14ac:dyDescent="0.25">
      <c r="B42" s="24" t="s">
        <v>69</v>
      </c>
      <c r="C42" s="49">
        <f>AVERAGE('23.09.19 Gaba -Munyonyo'!C42,'24.09 Gaba-Munyonyo'!C42,'25.09 Gaba-Munyonyo'!C42,'27.09 Gaba-Munyonyo'!C42,'26.09 Gaba-Munyonyo-24Hrs'!C42,'28.09 Gaba-Munyonyo-24h'!C42,'29.09 Gaba-Munyonyo'!C42)</f>
        <v>43.142857142857146</v>
      </c>
      <c r="D42" s="49">
        <f>AVERAGE('23.09.19 Gaba -Munyonyo'!D42,'24.09 Gaba-Munyonyo'!D42,'25.09 Gaba-Munyonyo'!D42,'27.09 Gaba-Munyonyo'!D42,'26.09 Gaba-Munyonyo-24Hrs'!D42,'28.09 Gaba-Munyonyo-24h'!D42,'29.09 Gaba-Munyonyo'!D42)</f>
        <v>13.142857142857142</v>
      </c>
      <c r="E42" s="49">
        <f>AVERAGE('23.09.19 Gaba -Munyonyo'!E42,'24.09 Gaba-Munyonyo'!E42,'25.09 Gaba-Munyonyo'!E42,'27.09 Gaba-Munyonyo'!E42,'26.09 Gaba-Munyonyo-24Hrs'!E42,'28.09 Gaba-Munyonyo-24h'!E42,'29.09 Gaba-Munyonyo'!E42)</f>
        <v>4.4285714285714288</v>
      </c>
      <c r="F42" s="49">
        <f>AVERAGE('23.09.19 Gaba -Munyonyo'!F42,'24.09 Gaba-Munyonyo'!F42,'25.09 Gaba-Munyonyo'!F42,'27.09 Gaba-Munyonyo'!F42,'26.09 Gaba-Munyonyo-24Hrs'!F42,'28.09 Gaba-Munyonyo-24h'!F42,'29.09 Gaba-Munyonyo'!F42)</f>
        <v>11.428571428571429</v>
      </c>
      <c r="G42" s="49">
        <f>AVERAGE('23.09.19 Gaba -Munyonyo'!G42,'24.09 Gaba-Munyonyo'!G42,'25.09 Gaba-Munyonyo'!G42,'27.09 Gaba-Munyonyo'!G42,'26.09 Gaba-Munyonyo-24Hrs'!G42,'28.09 Gaba-Munyonyo-24h'!G42,'29.09 Gaba-Munyonyo'!G42)</f>
        <v>0.2857142857142857</v>
      </c>
      <c r="H42" s="49">
        <f>AVERAGE('23.09.19 Gaba -Munyonyo'!H42,'24.09 Gaba-Munyonyo'!H42,'25.09 Gaba-Munyonyo'!H42,'27.09 Gaba-Munyonyo'!H42,'26.09 Gaba-Munyonyo-24Hrs'!H42,'28.09 Gaba-Munyonyo-24h'!H42,'29.09 Gaba-Munyonyo'!H42)</f>
        <v>0</v>
      </c>
      <c r="I42" s="49">
        <f>AVERAGE('23.09.19 Gaba -Munyonyo'!I42,'24.09 Gaba-Munyonyo'!I42,'25.09 Gaba-Munyonyo'!I42,'27.09 Gaba-Munyonyo'!I42,'26.09 Gaba-Munyonyo-24Hrs'!I42,'28.09 Gaba-Munyonyo-24h'!I42,'29.09 Gaba-Munyonyo'!I42)</f>
        <v>3</v>
      </c>
      <c r="J42" s="49">
        <f>AVERAGE('23.09.19 Gaba -Munyonyo'!J42,'24.09 Gaba-Munyonyo'!J42,'25.09 Gaba-Munyonyo'!J42,'27.09 Gaba-Munyonyo'!J42,'26.09 Gaba-Munyonyo-24Hrs'!J42,'28.09 Gaba-Munyonyo-24h'!J42,'29.09 Gaba-Munyonyo'!J42)</f>
        <v>1.5714285714285714</v>
      </c>
      <c r="K42" s="49">
        <f>AVERAGE('23.09.19 Gaba -Munyonyo'!K42,'24.09 Gaba-Munyonyo'!K42,'25.09 Gaba-Munyonyo'!K42,'27.09 Gaba-Munyonyo'!K42,'26.09 Gaba-Munyonyo-24Hrs'!K42,'28.09 Gaba-Munyonyo-24h'!K42,'29.09 Gaba-Munyonyo'!K42)</f>
        <v>0.2857142857142857</v>
      </c>
      <c r="L42" s="49">
        <f>AVERAGE('23.09.19 Gaba -Munyonyo'!L42,'24.09 Gaba-Munyonyo'!L42,'25.09 Gaba-Munyonyo'!L42,'27.09 Gaba-Munyonyo'!L42,'26.09 Gaba-Munyonyo-24Hrs'!L42,'28.09 Gaba-Munyonyo-24h'!L42,'29.09 Gaba-Munyonyo'!L42)</f>
        <v>0.14285714285714285</v>
      </c>
      <c r="M42" s="49">
        <f>AVERAGE('23.09.19 Gaba -Munyonyo'!M42,'24.09 Gaba-Munyonyo'!M42,'25.09 Gaba-Munyonyo'!M42,'27.09 Gaba-Munyonyo'!M42,'26.09 Gaba-Munyonyo-24Hrs'!M42,'28.09 Gaba-Munyonyo-24h'!M42,'29.09 Gaba-Munyonyo'!M42)</f>
        <v>39.714285714285715</v>
      </c>
      <c r="N42" s="49">
        <f>AVERAGE('23.09.19 Gaba -Munyonyo'!N42,'24.09 Gaba-Munyonyo'!N42,'25.09 Gaba-Munyonyo'!N42,'27.09 Gaba-Munyonyo'!N42,'26.09 Gaba-Munyonyo-24Hrs'!N42,'28.09 Gaba-Munyonyo-24h'!N42,'29.09 Gaba-Munyonyo'!N42)</f>
        <v>0</v>
      </c>
      <c r="O42" s="15">
        <f t="shared" si="0"/>
        <v>77.428571428571445</v>
      </c>
      <c r="P42" s="15">
        <f t="shared" si="1"/>
        <v>117.14285714285717</v>
      </c>
      <c r="R42" s="5" t="s">
        <v>160</v>
      </c>
      <c r="S42" s="48">
        <f>S41/S40</f>
        <v>1.4282862287637985</v>
      </c>
      <c r="T42" s="48">
        <f t="shared" ref="T42:AF42" si="34">T41/T40</f>
        <v>1.6548742138364783</v>
      </c>
      <c r="U42" s="48">
        <f t="shared" si="34"/>
        <v>1.3666851441241685</v>
      </c>
      <c r="V42" s="48">
        <f t="shared" si="34"/>
        <v>1.3611378977820636</v>
      </c>
      <c r="W42" s="48">
        <f t="shared" si="34"/>
        <v>1.1627906976744187</v>
      </c>
      <c r="X42" s="48">
        <f t="shared" si="34"/>
        <v>2.1200000000000006</v>
      </c>
      <c r="Y42" s="48">
        <f t="shared" si="34"/>
        <v>1.3864491844416562</v>
      </c>
      <c r="Z42" s="48">
        <f t="shared" si="34"/>
        <v>1.1377049180327869</v>
      </c>
      <c r="AA42" s="48">
        <f t="shared" si="34"/>
        <v>1.2053789731051345</v>
      </c>
      <c r="AB42" s="48">
        <f t="shared" si="34"/>
        <v>1.7777777777777779</v>
      </c>
      <c r="AC42" s="48">
        <f t="shared" si="34"/>
        <v>1.6561769225629719</v>
      </c>
      <c r="AD42" s="48">
        <f t="shared" si="34"/>
        <v>1</v>
      </c>
      <c r="AE42" s="65">
        <f t="shared" si="34"/>
        <v>1.442556466454743</v>
      </c>
      <c r="AF42" s="65">
        <f t="shared" si="34"/>
        <v>1.5227461783159928</v>
      </c>
    </row>
    <row r="43" spans="2:32" ht="23.1" customHeight="1" x14ac:dyDescent="0.25">
      <c r="B43" s="23" t="s">
        <v>70</v>
      </c>
      <c r="C43" s="49">
        <f>AVERAGE('23.09.19 Gaba -Munyonyo'!C43,'24.09 Gaba-Munyonyo'!C43,'25.09 Gaba-Munyonyo'!C43,'27.09 Gaba-Munyonyo'!C43,'26.09 Gaba-Munyonyo-24Hrs'!C43,'28.09 Gaba-Munyonyo-24h'!C43,'29.09 Gaba-Munyonyo'!C43)</f>
        <v>45.285714285714285</v>
      </c>
      <c r="D43" s="49">
        <f>AVERAGE('23.09.19 Gaba -Munyonyo'!D43,'24.09 Gaba-Munyonyo'!D43,'25.09 Gaba-Munyonyo'!D43,'27.09 Gaba-Munyonyo'!D43,'26.09 Gaba-Munyonyo-24Hrs'!D43,'28.09 Gaba-Munyonyo-24h'!D43,'29.09 Gaba-Munyonyo'!D43)</f>
        <v>15</v>
      </c>
      <c r="E43" s="49">
        <f>AVERAGE('23.09.19 Gaba -Munyonyo'!E43,'24.09 Gaba-Munyonyo'!E43,'25.09 Gaba-Munyonyo'!E43,'27.09 Gaba-Munyonyo'!E43,'26.09 Gaba-Munyonyo-24Hrs'!E43,'28.09 Gaba-Munyonyo-24h'!E43,'29.09 Gaba-Munyonyo'!E43)</f>
        <v>3.8571428571428572</v>
      </c>
      <c r="F43" s="49">
        <f>AVERAGE('23.09.19 Gaba -Munyonyo'!F43,'24.09 Gaba-Munyonyo'!F43,'25.09 Gaba-Munyonyo'!F43,'27.09 Gaba-Munyonyo'!F43,'26.09 Gaba-Munyonyo-24Hrs'!F43,'28.09 Gaba-Munyonyo-24h'!F43,'29.09 Gaba-Munyonyo'!F43)</f>
        <v>10.428571428571429</v>
      </c>
      <c r="G43" s="49">
        <f>AVERAGE('23.09.19 Gaba -Munyonyo'!G43,'24.09 Gaba-Munyonyo'!G43,'25.09 Gaba-Munyonyo'!G43,'27.09 Gaba-Munyonyo'!G43,'26.09 Gaba-Munyonyo-24Hrs'!G43,'28.09 Gaba-Munyonyo-24h'!G43,'29.09 Gaba-Munyonyo'!G43)</f>
        <v>0.42857142857142855</v>
      </c>
      <c r="H43" s="49">
        <f>AVERAGE('23.09.19 Gaba -Munyonyo'!H43,'24.09 Gaba-Munyonyo'!H43,'25.09 Gaba-Munyonyo'!H43,'27.09 Gaba-Munyonyo'!H43,'26.09 Gaba-Munyonyo-24Hrs'!H43,'28.09 Gaba-Munyonyo-24h'!H43,'29.09 Gaba-Munyonyo'!H43)</f>
        <v>0</v>
      </c>
      <c r="I43" s="49">
        <f>AVERAGE('23.09.19 Gaba -Munyonyo'!I43,'24.09 Gaba-Munyonyo'!I43,'25.09 Gaba-Munyonyo'!I43,'27.09 Gaba-Munyonyo'!I43,'26.09 Gaba-Munyonyo-24Hrs'!I43,'28.09 Gaba-Munyonyo-24h'!I43,'29.09 Gaba-Munyonyo'!I43)</f>
        <v>2.1428571428571428</v>
      </c>
      <c r="J43" s="49">
        <f>AVERAGE('23.09.19 Gaba -Munyonyo'!J43,'24.09 Gaba-Munyonyo'!J43,'25.09 Gaba-Munyonyo'!J43,'27.09 Gaba-Munyonyo'!J43,'26.09 Gaba-Munyonyo-24Hrs'!J43,'28.09 Gaba-Munyonyo-24h'!J43,'29.09 Gaba-Munyonyo'!J43)</f>
        <v>1.8571428571428572</v>
      </c>
      <c r="K43" s="49">
        <f>AVERAGE('23.09.19 Gaba -Munyonyo'!K43,'24.09 Gaba-Munyonyo'!K43,'25.09 Gaba-Munyonyo'!K43,'27.09 Gaba-Munyonyo'!K43,'26.09 Gaba-Munyonyo-24Hrs'!K43,'28.09 Gaba-Munyonyo-24h'!K43,'29.09 Gaba-Munyonyo'!K43)</f>
        <v>0.2857142857142857</v>
      </c>
      <c r="L43" s="49">
        <f>AVERAGE('23.09.19 Gaba -Munyonyo'!L43,'24.09 Gaba-Munyonyo'!L43,'25.09 Gaba-Munyonyo'!L43,'27.09 Gaba-Munyonyo'!L43,'26.09 Gaba-Munyonyo-24Hrs'!L43,'28.09 Gaba-Munyonyo-24h'!L43,'29.09 Gaba-Munyonyo'!L43)</f>
        <v>0</v>
      </c>
      <c r="M43" s="49">
        <f>AVERAGE('23.09.19 Gaba -Munyonyo'!M43,'24.09 Gaba-Munyonyo'!M43,'25.09 Gaba-Munyonyo'!M43,'27.09 Gaba-Munyonyo'!M43,'26.09 Gaba-Munyonyo-24Hrs'!M43,'28.09 Gaba-Munyonyo-24h'!M43,'29.09 Gaba-Munyonyo'!M43)</f>
        <v>37.857142857142854</v>
      </c>
      <c r="N43" s="49">
        <f>AVERAGE('23.09.19 Gaba -Munyonyo'!N43,'24.09 Gaba-Munyonyo'!N43,'25.09 Gaba-Munyonyo'!N43,'27.09 Gaba-Munyonyo'!N43,'26.09 Gaba-Munyonyo-24Hrs'!N43,'28.09 Gaba-Munyonyo-24h'!N43,'29.09 Gaba-Munyonyo'!N43)</f>
        <v>0</v>
      </c>
      <c r="O43" s="15">
        <f t="shared" si="0"/>
        <v>79.285714285714292</v>
      </c>
      <c r="P43" s="15">
        <f t="shared" si="1"/>
        <v>117.14285714285714</v>
      </c>
      <c r="S43" s="7"/>
    </row>
    <row r="44" spans="2:32" ht="23.1" customHeight="1" x14ac:dyDescent="0.25">
      <c r="B44" s="25" t="s">
        <v>71</v>
      </c>
      <c r="C44" s="49">
        <f>AVERAGE('23.09.19 Gaba -Munyonyo'!C44,'24.09 Gaba-Munyonyo'!C44,'25.09 Gaba-Munyonyo'!C44,'27.09 Gaba-Munyonyo'!C44,'26.09 Gaba-Munyonyo-24Hrs'!C44,'28.09 Gaba-Munyonyo-24h'!C44,'29.09 Gaba-Munyonyo'!C44)</f>
        <v>47.714285714285715</v>
      </c>
      <c r="D44" s="49">
        <f>AVERAGE('23.09.19 Gaba -Munyonyo'!D44,'24.09 Gaba-Munyonyo'!D44,'25.09 Gaba-Munyonyo'!D44,'27.09 Gaba-Munyonyo'!D44,'26.09 Gaba-Munyonyo-24Hrs'!D44,'28.09 Gaba-Munyonyo-24h'!D44,'29.09 Gaba-Munyonyo'!D44)</f>
        <v>14.571428571428571</v>
      </c>
      <c r="E44" s="49">
        <f>AVERAGE('23.09.19 Gaba -Munyonyo'!E44,'24.09 Gaba-Munyonyo'!E44,'25.09 Gaba-Munyonyo'!E44,'27.09 Gaba-Munyonyo'!E44,'26.09 Gaba-Munyonyo-24Hrs'!E44,'28.09 Gaba-Munyonyo-24h'!E44,'29.09 Gaba-Munyonyo'!E44)</f>
        <v>4.5714285714285712</v>
      </c>
      <c r="F44" s="49">
        <f>AVERAGE('23.09.19 Gaba -Munyonyo'!F44,'24.09 Gaba-Munyonyo'!F44,'25.09 Gaba-Munyonyo'!F44,'27.09 Gaba-Munyonyo'!F44,'26.09 Gaba-Munyonyo-24Hrs'!F44,'28.09 Gaba-Munyonyo-24h'!F44,'29.09 Gaba-Munyonyo'!F44)</f>
        <v>10.571428571428571</v>
      </c>
      <c r="G44" s="49">
        <f>AVERAGE('23.09.19 Gaba -Munyonyo'!G44,'24.09 Gaba-Munyonyo'!G44,'25.09 Gaba-Munyonyo'!G44,'27.09 Gaba-Munyonyo'!G44,'26.09 Gaba-Munyonyo-24Hrs'!G44,'28.09 Gaba-Munyonyo-24h'!G44,'29.09 Gaba-Munyonyo'!G44)</f>
        <v>0.2857142857142857</v>
      </c>
      <c r="H44" s="49">
        <f>AVERAGE('23.09.19 Gaba -Munyonyo'!H44,'24.09 Gaba-Munyonyo'!H44,'25.09 Gaba-Munyonyo'!H44,'27.09 Gaba-Munyonyo'!H44,'26.09 Gaba-Munyonyo-24Hrs'!H44,'28.09 Gaba-Munyonyo-24h'!H44,'29.09 Gaba-Munyonyo'!H44)</f>
        <v>0</v>
      </c>
      <c r="I44" s="49">
        <f>AVERAGE('23.09.19 Gaba -Munyonyo'!I44,'24.09 Gaba-Munyonyo'!I44,'25.09 Gaba-Munyonyo'!I44,'27.09 Gaba-Munyonyo'!I44,'26.09 Gaba-Munyonyo-24Hrs'!I44,'28.09 Gaba-Munyonyo-24h'!I44,'29.09 Gaba-Munyonyo'!I44)</f>
        <v>2.4285714285714284</v>
      </c>
      <c r="J44" s="49">
        <f>AVERAGE('23.09.19 Gaba -Munyonyo'!J44,'24.09 Gaba-Munyonyo'!J44,'25.09 Gaba-Munyonyo'!J44,'27.09 Gaba-Munyonyo'!J44,'26.09 Gaba-Munyonyo-24Hrs'!J44,'28.09 Gaba-Munyonyo-24h'!J44,'29.09 Gaba-Munyonyo'!J44)</f>
        <v>2.2857142857142856</v>
      </c>
      <c r="K44" s="49">
        <f>AVERAGE('23.09.19 Gaba -Munyonyo'!K44,'24.09 Gaba-Munyonyo'!K44,'25.09 Gaba-Munyonyo'!K44,'27.09 Gaba-Munyonyo'!K44,'26.09 Gaba-Munyonyo-24Hrs'!K44,'28.09 Gaba-Munyonyo-24h'!K44,'29.09 Gaba-Munyonyo'!K44)</f>
        <v>0.16666666666666666</v>
      </c>
      <c r="L44" s="49">
        <f>AVERAGE('23.09.19 Gaba -Munyonyo'!L44,'24.09 Gaba-Munyonyo'!L44,'25.09 Gaba-Munyonyo'!L44,'27.09 Gaba-Munyonyo'!L44,'26.09 Gaba-Munyonyo-24Hrs'!L44,'28.09 Gaba-Munyonyo-24h'!L44,'29.09 Gaba-Munyonyo'!L44)</f>
        <v>0</v>
      </c>
      <c r="M44" s="49">
        <f>AVERAGE('23.09.19 Gaba -Munyonyo'!M44,'24.09 Gaba-Munyonyo'!M44,'25.09 Gaba-Munyonyo'!M44,'27.09 Gaba-Munyonyo'!M44,'26.09 Gaba-Munyonyo-24Hrs'!M44,'28.09 Gaba-Munyonyo-24h'!M44,'29.09 Gaba-Munyonyo'!M44)</f>
        <v>45.142857142857146</v>
      </c>
      <c r="N44" s="49">
        <f>AVERAGE('23.09.19 Gaba -Munyonyo'!N44,'24.09 Gaba-Munyonyo'!N44,'25.09 Gaba-Munyonyo'!N44,'27.09 Gaba-Munyonyo'!N44,'26.09 Gaba-Munyonyo-24Hrs'!N44,'28.09 Gaba-Munyonyo-24h'!N44,'29.09 Gaba-Munyonyo'!N44)</f>
        <v>0</v>
      </c>
      <c r="O44" s="15">
        <f t="shared" si="0"/>
        <v>82.595238095238116</v>
      </c>
      <c r="P44" s="15">
        <f t="shared" si="1"/>
        <v>127.73809523809527</v>
      </c>
    </row>
    <row r="45" spans="2:32" ht="23.1" customHeight="1" x14ac:dyDescent="0.25">
      <c r="B45" s="23" t="s">
        <v>72</v>
      </c>
      <c r="C45" s="49">
        <f>AVERAGE('23.09.19 Gaba -Munyonyo'!C45,'24.09 Gaba-Munyonyo'!C45,'25.09 Gaba-Munyonyo'!C45,'27.09 Gaba-Munyonyo'!C45,'26.09 Gaba-Munyonyo-24Hrs'!C45,'28.09 Gaba-Munyonyo-24h'!C45,'29.09 Gaba-Munyonyo'!C45)</f>
        <v>46.571428571428569</v>
      </c>
      <c r="D45" s="49">
        <f>AVERAGE('23.09.19 Gaba -Munyonyo'!D45,'24.09 Gaba-Munyonyo'!D45,'25.09 Gaba-Munyonyo'!D45,'27.09 Gaba-Munyonyo'!D45,'26.09 Gaba-Munyonyo-24Hrs'!D45,'28.09 Gaba-Munyonyo-24h'!D45,'29.09 Gaba-Munyonyo'!D45)</f>
        <v>12.428571428571429</v>
      </c>
      <c r="E45" s="49">
        <f>AVERAGE('23.09.19 Gaba -Munyonyo'!E45,'24.09 Gaba-Munyonyo'!E45,'25.09 Gaba-Munyonyo'!E45,'27.09 Gaba-Munyonyo'!E45,'26.09 Gaba-Munyonyo-24Hrs'!E45,'28.09 Gaba-Munyonyo-24h'!E45,'29.09 Gaba-Munyonyo'!E45)</f>
        <v>4.4285714285714288</v>
      </c>
      <c r="F45" s="49">
        <f>AVERAGE('23.09.19 Gaba -Munyonyo'!F45,'24.09 Gaba-Munyonyo'!F45,'25.09 Gaba-Munyonyo'!F45,'27.09 Gaba-Munyonyo'!F45,'26.09 Gaba-Munyonyo-24Hrs'!F45,'28.09 Gaba-Munyonyo-24h'!F45,'29.09 Gaba-Munyonyo'!F45)</f>
        <v>12.142857142857142</v>
      </c>
      <c r="G45" s="49">
        <f>AVERAGE('23.09.19 Gaba -Munyonyo'!G45,'24.09 Gaba-Munyonyo'!G45,'25.09 Gaba-Munyonyo'!G45,'27.09 Gaba-Munyonyo'!G45,'26.09 Gaba-Munyonyo-24Hrs'!G45,'28.09 Gaba-Munyonyo-24h'!G45,'29.09 Gaba-Munyonyo'!G45)</f>
        <v>0.42857142857142855</v>
      </c>
      <c r="H45" s="49">
        <f>AVERAGE('23.09.19 Gaba -Munyonyo'!H45,'24.09 Gaba-Munyonyo'!H45,'25.09 Gaba-Munyonyo'!H45,'27.09 Gaba-Munyonyo'!H45,'26.09 Gaba-Munyonyo-24Hrs'!H45,'28.09 Gaba-Munyonyo-24h'!H45,'29.09 Gaba-Munyonyo'!H45)</f>
        <v>0</v>
      </c>
      <c r="I45" s="49">
        <f>AVERAGE('23.09.19 Gaba -Munyonyo'!I45,'24.09 Gaba-Munyonyo'!I45,'25.09 Gaba-Munyonyo'!I45,'27.09 Gaba-Munyonyo'!I45,'26.09 Gaba-Munyonyo-24Hrs'!I45,'28.09 Gaba-Munyonyo-24h'!I45,'29.09 Gaba-Munyonyo'!I45)</f>
        <v>2.8571428571428572</v>
      </c>
      <c r="J45" s="49">
        <f>AVERAGE('23.09.19 Gaba -Munyonyo'!J45,'24.09 Gaba-Munyonyo'!J45,'25.09 Gaba-Munyonyo'!J45,'27.09 Gaba-Munyonyo'!J45,'26.09 Gaba-Munyonyo-24Hrs'!J45,'28.09 Gaba-Munyonyo-24h'!J45,'29.09 Gaba-Munyonyo'!J45)</f>
        <v>1.8571428571428572</v>
      </c>
      <c r="K45" s="49">
        <f>AVERAGE('23.09.19 Gaba -Munyonyo'!K45,'24.09 Gaba-Munyonyo'!K45,'25.09 Gaba-Munyonyo'!K45,'27.09 Gaba-Munyonyo'!K45,'26.09 Gaba-Munyonyo-24Hrs'!K45,'28.09 Gaba-Munyonyo-24h'!K45,'29.09 Gaba-Munyonyo'!K45)</f>
        <v>0.14285714285714285</v>
      </c>
      <c r="L45" s="49">
        <f>AVERAGE('23.09.19 Gaba -Munyonyo'!L45,'24.09 Gaba-Munyonyo'!L45,'25.09 Gaba-Munyonyo'!L45,'27.09 Gaba-Munyonyo'!L45,'26.09 Gaba-Munyonyo-24Hrs'!L45,'28.09 Gaba-Munyonyo-24h'!L45,'29.09 Gaba-Munyonyo'!L45)</f>
        <v>0</v>
      </c>
      <c r="M45" s="49">
        <f>AVERAGE('23.09.19 Gaba -Munyonyo'!M45,'24.09 Gaba-Munyonyo'!M45,'25.09 Gaba-Munyonyo'!M45,'27.09 Gaba-Munyonyo'!M45,'26.09 Gaba-Munyonyo-24Hrs'!M45,'28.09 Gaba-Munyonyo-24h'!M45,'29.09 Gaba-Munyonyo'!M45)</f>
        <v>41.857142857142854</v>
      </c>
      <c r="N45" s="49">
        <f>AVERAGE('23.09.19 Gaba -Munyonyo'!N45,'24.09 Gaba-Munyonyo'!N45,'25.09 Gaba-Munyonyo'!N45,'27.09 Gaba-Munyonyo'!N45,'26.09 Gaba-Munyonyo-24Hrs'!N45,'28.09 Gaba-Munyonyo-24h'!N45,'29.09 Gaba-Munyonyo'!N45)</f>
        <v>0</v>
      </c>
      <c r="O45" s="15">
        <f t="shared" si="0"/>
        <v>80.857142857142861</v>
      </c>
      <c r="P45" s="15">
        <f t="shared" si="1"/>
        <v>122.71428571428572</v>
      </c>
    </row>
    <row r="46" spans="2:32" ht="23.1" customHeight="1" x14ac:dyDescent="0.25">
      <c r="B46" s="24" t="s">
        <v>73</v>
      </c>
      <c r="C46" s="49">
        <f>AVERAGE('23.09.19 Gaba -Munyonyo'!C46,'24.09 Gaba-Munyonyo'!C46,'25.09 Gaba-Munyonyo'!C46,'27.09 Gaba-Munyonyo'!C46,'26.09 Gaba-Munyonyo-24Hrs'!C46,'28.09 Gaba-Munyonyo-24h'!C46,'29.09 Gaba-Munyonyo'!C46)</f>
        <v>52.285714285714285</v>
      </c>
      <c r="D46" s="49">
        <f>AVERAGE('23.09.19 Gaba -Munyonyo'!D46,'24.09 Gaba-Munyonyo'!D46,'25.09 Gaba-Munyonyo'!D46,'27.09 Gaba-Munyonyo'!D46,'26.09 Gaba-Munyonyo-24Hrs'!D46,'28.09 Gaba-Munyonyo-24h'!D46,'29.09 Gaba-Munyonyo'!D46)</f>
        <v>12.857142857142858</v>
      </c>
      <c r="E46" s="49">
        <f>AVERAGE('23.09.19 Gaba -Munyonyo'!E46,'24.09 Gaba-Munyonyo'!E46,'25.09 Gaba-Munyonyo'!E46,'27.09 Gaba-Munyonyo'!E46,'26.09 Gaba-Munyonyo-24Hrs'!E46,'28.09 Gaba-Munyonyo-24h'!E46,'29.09 Gaba-Munyonyo'!E46)</f>
        <v>4.4285714285714288</v>
      </c>
      <c r="F46" s="49">
        <f>AVERAGE('23.09.19 Gaba -Munyonyo'!F46,'24.09 Gaba-Munyonyo'!F46,'25.09 Gaba-Munyonyo'!F46,'27.09 Gaba-Munyonyo'!F46,'26.09 Gaba-Munyonyo-24Hrs'!F46,'28.09 Gaba-Munyonyo-24h'!F46,'29.09 Gaba-Munyonyo'!F46)</f>
        <v>19.428571428571427</v>
      </c>
      <c r="G46" s="49">
        <f>AVERAGE('23.09.19 Gaba -Munyonyo'!G46,'24.09 Gaba-Munyonyo'!G46,'25.09 Gaba-Munyonyo'!G46,'27.09 Gaba-Munyonyo'!G46,'26.09 Gaba-Munyonyo-24Hrs'!G46,'28.09 Gaba-Munyonyo-24h'!G46,'29.09 Gaba-Munyonyo'!G46)</f>
        <v>0.42857142857142855</v>
      </c>
      <c r="H46" s="49">
        <f>AVERAGE('23.09.19 Gaba -Munyonyo'!H46,'24.09 Gaba-Munyonyo'!H46,'25.09 Gaba-Munyonyo'!H46,'27.09 Gaba-Munyonyo'!H46,'26.09 Gaba-Munyonyo-24Hrs'!H46,'28.09 Gaba-Munyonyo-24h'!H46,'29.09 Gaba-Munyonyo'!H46)</f>
        <v>0.14285714285714285</v>
      </c>
      <c r="I46" s="49">
        <f>AVERAGE('23.09.19 Gaba -Munyonyo'!I46,'24.09 Gaba-Munyonyo'!I46,'25.09 Gaba-Munyonyo'!I46,'27.09 Gaba-Munyonyo'!I46,'26.09 Gaba-Munyonyo-24Hrs'!I46,'28.09 Gaba-Munyonyo-24h'!I46,'29.09 Gaba-Munyonyo'!I46)</f>
        <v>2.2857142857142856</v>
      </c>
      <c r="J46" s="49">
        <f>AVERAGE('23.09.19 Gaba -Munyonyo'!J46,'24.09 Gaba-Munyonyo'!J46,'25.09 Gaba-Munyonyo'!J46,'27.09 Gaba-Munyonyo'!J46,'26.09 Gaba-Munyonyo-24Hrs'!J46,'28.09 Gaba-Munyonyo-24h'!J46,'29.09 Gaba-Munyonyo'!J46)</f>
        <v>2.4285714285714284</v>
      </c>
      <c r="K46" s="49">
        <f>AVERAGE('23.09.19 Gaba -Munyonyo'!K46,'24.09 Gaba-Munyonyo'!K46,'25.09 Gaba-Munyonyo'!K46,'27.09 Gaba-Munyonyo'!K46,'26.09 Gaba-Munyonyo-24Hrs'!K46,'28.09 Gaba-Munyonyo-24h'!K46,'29.09 Gaba-Munyonyo'!K46)</f>
        <v>0.42857142857142855</v>
      </c>
      <c r="L46" s="49">
        <f>AVERAGE('23.09.19 Gaba -Munyonyo'!L46,'24.09 Gaba-Munyonyo'!L46,'25.09 Gaba-Munyonyo'!L46,'27.09 Gaba-Munyonyo'!L46,'26.09 Gaba-Munyonyo-24Hrs'!L46,'28.09 Gaba-Munyonyo-24h'!L46,'29.09 Gaba-Munyonyo'!L46)</f>
        <v>0</v>
      </c>
      <c r="M46" s="49">
        <f>AVERAGE('23.09.19 Gaba -Munyonyo'!M46,'24.09 Gaba-Munyonyo'!M46,'25.09 Gaba-Munyonyo'!M46,'27.09 Gaba-Munyonyo'!M46,'26.09 Gaba-Munyonyo-24Hrs'!M46,'28.09 Gaba-Munyonyo-24h'!M46,'29.09 Gaba-Munyonyo'!M46)</f>
        <v>43.428571428571431</v>
      </c>
      <c r="N46" s="49">
        <f>AVERAGE('23.09.19 Gaba -Munyonyo'!N46,'24.09 Gaba-Munyonyo'!N46,'25.09 Gaba-Munyonyo'!N46,'27.09 Gaba-Munyonyo'!N46,'26.09 Gaba-Munyonyo-24Hrs'!N46,'28.09 Gaba-Munyonyo-24h'!N46,'29.09 Gaba-Munyonyo'!N46)</f>
        <v>0</v>
      </c>
      <c r="O46" s="15">
        <f t="shared" si="0"/>
        <v>94.714285714285722</v>
      </c>
      <c r="P46" s="15">
        <f t="shared" si="1"/>
        <v>138.14285714285717</v>
      </c>
      <c r="R46" s="8"/>
      <c r="T46"/>
    </row>
    <row r="47" spans="2:32" ht="23.1" customHeight="1" x14ac:dyDescent="0.25">
      <c r="B47" s="24" t="s">
        <v>74</v>
      </c>
      <c r="C47" s="49">
        <f>AVERAGE('23.09.19 Gaba -Munyonyo'!C47,'24.09 Gaba-Munyonyo'!C47,'25.09 Gaba-Munyonyo'!C47,'27.09 Gaba-Munyonyo'!C47,'26.09 Gaba-Munyonyo-24Hrs'!C47,'28.09 Gaba-Munyonyo-24h'!C47,'29.09 Gaba-Munyonyo'!C47)</f>
        <v>45.285714285714285</v>
      </c>
      <c r="D47" s="49">
        <f>AVERAGE('23.09.19 Gaba -Munyonyo'!D47,'24.09 Gaba-Munyonyo'!D47,'25.09 Gaba-Munyonyo'!D47,'27.09 Gaba-Munyonyo'!D47,'26.09 Gaba-Munyonyo-24Hrs'!D47,'28.09 Gaba-Munyonyo-24h'!D47,'29.09 Gaba-Munyonyo'!D47)</f>
        <v>11.285714285714286</v>
      </c>
      <c r="E47" s="49">
        <f>AVERAGE('23.09.19 Gaba -Munyonyo'!E47,'24.09 Gaba-Munyonyo'!E47,'25.09 Gaba-Munyonyo'!E47,'27.09 Gaba-Munyonyo'!E47,'26.09 Gaba-Munyonyo-24Hrs'!E47,'28.09 Gaba-Munyonyo-24h'!E47,'29.09 Gaba-Munyonyo'!E47)</f>
        <v>5.2857142857142856</v>
      </c>
      <c r="F47" s="49">
        <f>AVERAGE('23.09.19 Gaba -Munyonyo'!F47,'24.09 Gaba-Munyonyo'!F47,'25.09 Gaba-Munyonyo'!F47,'27.09 Gaba-Munyonyo'!F47,'26.09 Gaba-Munyonyo-24Hrs'!F47,'28.09 Gaba-Munyonyo-24h'!F47,'29.09 Gaba-Munyonyo'!F47)</f>
        <v>12.714285714285714</v>
      </c>
      <c r="G47" s="49">
        <f>AVERAGE('23.09.19 Gaba -Munyonyo'!G47,'24.09 Gaba-Munyonyo'!G47,'25.09 Gaba-Munyonyo'!G47,'27.09 Gaba-Munyonyo'!G47,'26.09 Gaba-Munyonyo-24Hrs'!G47,'28.09 Gaba-Munyonyo-24h'!G47,'29.09 Gaba-Munyonyo'!G47)</f>
        <v>0.8571428571428571</v>
      </c>
      <c r="H47" s="49">
        <f>AVERAGE('23.09.19 Gaba -Munyonyo'!H47,'24.09 Gaba-Munyonyo'!H47,'25.09 Gaba-Munyonyo'!H47,'27.09 Gaba-Munyonyo'!H47,'26.09 Gaba-Munyonyo-24Hrs'!H47,'28.09 Gaba-Munyonyo-24h'!H47,'29.09 Gaba-Munyonyo'!H47)</f>
        <v>0</v>
      </c>
      <c r="I47" s="49">
        <f>AVERAGE('23.09.19 Gaba -Munyonyo'!I47,'24.09 Gaba-Munyonyo'!I47,'25.09 Gaba-Munyonyo'!I47,'27.09 Gaba-Munyonyo'!I47,'26.09 Gaba-Munyonyo-24Hrs'!I47,'28.09 Gaba-Munyonyo-24h'!I47,'29.09 Gaba-Munyonyo'!I47)</f>
        <v>2.4285714285714284</v>
      </c>
      <c r="J47" s="49">
        <f>AVERAGE('23.09.19 Gaba -Munyonyo'!J47,'24.09 Gaba-Munyonyo'!J47,'25.09 Gaba-Munyonyo'!J47,'27.09 Gaba-Munyonyo'!J47,'26.09 Gaba-Munyonyo-24Hrs'!J47,'28.09 Gaba-Munyonyo-24h'!J47,'29.09 Gaba-Munyonyo'!J47)</f>
        <v>1.4285714285714286</v>
      </c>
      <c r="K47" s="49">
        <f>AVERAGE('23.09.19 Gaba -Munyonyo'!K47,'24.09 Gaba-Munyonyo'!K47,'25.09 Gaba-Munyonyo'!K47,'27.09 Gaba-Munyonyo'!K47,'26.09 Gaba-Munyonyo-24Hrs'!K47,'28.09 Gaba-Munyonyo-24h'!K47,'29.09 Gaba-Munyonyo'!K47)</f>
        <v>0.14285714285714285</v>
      </c>
      <c r="L47" s="49">
        <f>AVERAGE('23.09.19 Gaba -Munyonyo'!L47,'24.09 Gaba-Munyonyo'!L47,'25.09 Gaba-Munyonyo'!L47,'27.09 Gaba-Munyonyo'!L47,'26.09 Gaba-Munyonyo-24Hrs'!L47,'28.09 Gaba-Munyonyo-24h'!L47,'29.09 Gaba-Munyonyo'!L47)</f>
        <v>0</v>
      </c>
      <c r="M47" s="49">
        <f>AVERAGE('23.09.19 Gaba -Munyonyo'!M47,'24.09 Gaba-Munyonyo'!M47,'25.09 Gaba-Munyonyo'!M47,'27.09 Gaba-Munyonyo'!M47,'26.09 Gaba-Munyonyo-24Hrs'!M47,'28.09 Gaba-Munyonyo-24h'!M47,'29.09 Gaba-Munyonyo'!M47)</f>
        <v>50.571428571428569</v>
      </c>
      <c r="N47" s="49">
        <f>AVERAGE('23.09.19 Gaba -Munyonyo'!N47,'24.09 Gaba-Munyonyo'!N47,'25.09 Gaba-Munyonyo'!N47,'27.09 Gaba-Munyonyo'!N47,'26.09 Gaba-Munyonyo-24Hrs'!N47,'28.09 Gaba-Munyonyo-24h'!N47,'29.09 Gaba-Munyonyo'!N47)</f>
        <v>0</v>
      </c>
      <c r="O47" s="15">
        <f t="shared" si="0"/>
        <v>79.428571428571431</v>
      </c>
      <c r="P47" s="15">
        <f t="shared" si="1"/>
        <v>130</v>
      </c>
      <c r="R47" s="8"/>
      <c r="T47"/>
    </row>
    <row r="48" spans="2:32" ht="23.1" customHeight="1" x14ac:dyDescent="0.25">
      <c r="B48" s="24" t="s">
        <v>75</v>
      </c>
      <c r="C48" s="49">
        <f>AVERAGE('23.09.19 Gaba -Munyonyo'!C48,'24.09 Gaba-Munyonyo'!C48,'25.09 Gaba-Munyonyo'!C48,'27.09 Gaba-Munyonyo'!C48,'26.09 Gaba-Munyonyo-24Hrs'!C48,'28.09 Gaba-Munyonyo-24h'!C48,'29.09 Gaba-Munyonyo'!C48)</f>
        <v>43.857142857142854</v>
      </c>
      <c r="D48" s="49">
        <f>AVERAGE('23.09.19 Gaba -Munyonyo'!D48,'24.09 Gaba-Munyonyo'!D48,'25.09 Gaba-Munyonyo'!D48,'27.09 Gaba-Munyonyo'!D48,'26.09 Gaba-Munyonyo-24Hrs'!D48,'28.09 Gaba-Munyonyo-24h'!D48,'29.09 Gaba-Munyonyo'!D48)</f>
        <v>10.714285714285714</v>
      </c>
      <c r="E48" s="49">
        <f>AVERAGE('23.09.19 Gaba -Munyonyo'!E48,'24.09 Gaba-Munyonyo'!E48,'25.09 Gaba-Munyonyo'!E48,'27.09 Gaba-Munyonyo'!E48,'26.09 Gaba-Munyonyo-24Hrs'!E48,'28.09 Gaba-Munyonyo-24h'!E48,'29.09 Gaba-Munyonyo'!E48)</f>
        <v>5.1428571428571432</v>
      </c>
      <c r="F48" s="49">
        <f>AVERAGE('23.09.19 Gaba -Munyonyo'!F48,'24.09 Gaba-Munyonyo'!F48,'25.09 Gaba-Munyonyo'!F48,'27.09 Gaba-Munyonyo'!F48,'26.09 Gaba-Munyonyo-24Hrs'!F48,'28.09 Gaba-Munyonyo-24h'!F48,'29.09 Gaba-Munyonyo'!F48)</f>
        <v>11.714285714285714</v>
      </c>
      <c r="G48" s="49">
        <f>AVERAGE('23.09.19 Gaba -Munyonyo'!G48,'24.09 Gaba-Munyonyo'!G48,'25.09 Gaba-Munyonyo'!G48,'27.09 Gaba-Munyonyo'!G48,'26.09 Gaba-Munyonyo-24Hrs'!G48,'28.09 Gaba-Munyonyo-24h'!G48,'29.09 Gaba-Munyonyo'!G48)</f>
        <v>0.14285714285714285</v>
      </c>
      <c r="H48" s="49">
        <f>AVERAGE('23.09.19 Gaba -Munyonyo'!H48,'24.09 Gaba-Munyonyo'!H48,'25.09 Gaba-Munyonyo'!H48,'27.09 Gaba-Munyonyo'!H48,'26.09 Gaba-Munyonyo-24Hrs'!H48,'28.09 Gaba-Munyonyo-24h'!H48,'29.09 Gaba-Munyonyo'!H48)</f>
        <v>0</v>
      </c>
      <c r="I48" s="49">
        <f>AVERAGE('23.09.19 Gaba -Munyonyo'!I48,'24.09 Gaba-Munyonyo'!I48,'25.09 Gaba-Munyonyo'!I48,'27.09 Gaba-Munyonyo'!I48,'26.09 Gaba-Munyonyo-24Hrs'!I48,'28.09 Gaba-Munyonyo-24h'!I48,'29.09 Gaba-Munyonyo'!I48)</f>
        <v>2</v>
      </c>
      <c r="J48" s="49">
        <f>AVERAGE('23.09.19 Gaba -Munyonyo'!J48,'24.09 Gaba-Munyonyo'!J48,'25.09 Gaba-Munyonyo'!J48,'27.09 Gaba-Munyonyo'!J48,'26.09 Gaba-Munyonyo-24Hrs'!J48,'28.09 Gaba-Munyonyo-24h'!J48,'29.09 Gaba-Munyonyo'!J48)</f>
        <v>1.5714285714285714</v>
      </c>
      <c r="K48" s="49">
        <f>AVERAGE('23.09.19 Gaba -Munyonyo'!K48,'24.09 Gaba-Munyonyo'!K48,'25.09 Gaba-Munyonyo'!K48,'27.09 Gaba-Munyonyo'!K48,'26.09 Gaba-Munyonyo-24Hrs'!K48,'28.09 Gaba-Munyonyo-24h'!K48,'29.09 Gaba-Munyonyo'!K48)</f>
        <v>0.2857142857142857</v>
      </c>
      <c r="L48" s="49">
        <f>AVERAGE('23.09.19 Gaba -Munyonyo'!L48,'24.09 Gaba-Munyonyo'!L48,'25.09 Gaba-Munyonyo'!L48,'27.09 Gaba-Munyonyo'!L48,'26.09 Gaba-Munyonyo-24Hrs'!L48,'28.09 Gaba-Munyonyo-24h'!L48,'29.09 Gaba-Munyonyo'!L48)</f>
        <v>0.14285714285714285</v>
      </c>
      <c r="M48" s="49">
        <f>AVERAGE('23.09.19 Gaba -Munyonyo'!M48,'24.09 Gaba-Munyonyo'!M48,'25.09 Gaba-Munyonyo'!M48,'27.09 Gaba-Munyonyo'!M48,'26.09 Gaba-Munyonyo-24Hrs'!M48,'28.09 Gaba-Munyonyo-24h'!M48,'29.09 Gaba-Munyonyo'!M48)</f>
        <v>40.142857142857146</v>
      </c>
      <c r="N48" s="49">
        <f>AVERAGE('23.09.19 Gaba -Munyonyo'!N48,'24.09 Gaba-Munyonyo'!N48,'25.09 Gaba-Munyonyo'!N48,'27.09 Gaba-Munyonyo'!N48,'26.09 Gaba-Munyonyo-24Hrs'!N48,'28.09 Gaba-Munyonyo-24h'!N48,'29.09 Gaba-Munyonyo'!N48)</f>
        <v>0</v>
      </c>
      <c r="O48" s="15">
        <f t="shared" si="0"/>
        <v>75.571428571428569</v>
      </c>
      <c r="P48" s="15">
        <f t="shared" si="1"/>
        <v>115.71428571428572</v>
      </c>
      <c r="R48" s="8"/>
      <c r="T48"/>
    </row>
    <row r="49" spans="2:20" ht="23.1" customHeight="1" x14ac:dyDescent="0.25">
      <c r="B49" s="23" t="s">
        <v>76</v>
      </c>
      <c r="C49" s="49">
        <f>AVERAGE('23.09.19 Gaba -Munyonyo'!C49,'24.09 Gaba-Munyonyo'!C49,'25.09 Gaba-Munyonyo'!C49,'27.09 Gaba-Munyonyo'!C49,'26.09 Gaba-Munyonyo-24Hrs'!C49,'28.09 Gaba-Munyonyo-24h'!C49,'29.09 Gaba-Munyonyo'!C49)</f>
        <v>41.857142857142854</v>
      </c>
      <c r="D49" s="49">
        <f>AVERAGE('23.09.19 Gaba -Munyonyo'!D49,'24.09 Gaba-Munyonyo'!D49,'25.09 Gaba-Munyonyo'!D49,'27.09 Gaba-Munyonyo'!D49,'26.09 Gaba-Munyonyo-24Hrs'!D49,'28.09 Gaba-Munyonyo-24h'!D49,'29.09 Gaba-Munyonyo'!D49)</f>
        <v>13.714285714285714</v>
      </c>
      <c r="E49" s="49">
        <f>AVERAGE('23.09.19 Gaba -Munyonyo'!E49,'24.09 Gaba-Munyonyo'!E49,'25.09 Gaba-Munyonyo'!E49,'27.09 Gaba-Munyonyo'!E49,'26.09 Gaba-Munyonyo-24Hrs'!E49,'28.09 Gaba-Munyonyo-24h'!E49,'29.09 Gaba-Munyonyo'!E49)</f>
        <v>3.5714285714285716</v>
      </c>
      <c r="F49" s="49">
        <f>AVERAGE('23.09.19 Gaba -Munyonyo'!F49,'24.09 Gaba-Munyonyo'!F49,'25.09 Gaba-Munyonyo'!F49,'27.09 Gaba-Munyonyo'!F49,'26.09 Gaba-Munyonyo-24Hrs'!F49,'28.09 Gaba-Munyonyo-24h'!F49,'29.09 Gaba-Munyonyo'!F49)</f>
        <v>12.142857142857142</v>
      </c>
      <c r="G49" s="49">
        <f>AVERAGE('23.09.19 Gaba -Munyonyo'!G49,'24.09 Gaba-Munyonyo'!G49,'25.09 Gaba-Munyonyo'!G49,'27.09 Gaba-Munyonyo'!G49,'26.09 Gaba-Munyonyo-24Hrs'!G49,'28.09 Gaba-Munyonyo-24h'!G49,'29.09 Gaba-Munyonyo'!G49)</f>
        <v>0</v>
      </c>
      <c r="H49" s="49">
        <f>AVERAGE('23.09.19 Gaba -Munyonyo'!H49,'24.09 Gaba-Munyonyo'!H49,'25.09 Gaba-Munyonyo'!H49,'27.09 Gaba-Munyonyo'!H49,'26.09 Gaba-Munyonyo-24Hrs'!H49,'28.09 Gaba-Munyonyo-24h'!H49,'29.09 Gaba-Munyonyo'!H49)</f>
        <v>0</v>
      </c>
      <c r="I49" s="49">
        <f>AVERAGE('23.09.19 Gaba -Munyonyo'!I49,'24.09 Gaba-Munyonyo'!I49,'25.09 Gaba-Munyonyo'!I49,'27.09 Gaba-Munyonyo'!I49,'26.09 Gaba-Munyonyo-24Hrs'!I49,'28.09 Gaba-Munyonyo-24h'!I49,'29.09 Gaba-Munyonyo'!I49)</f>
        <v>2.2857142857142856</v>
      </c>
      <c r="J49" s="49">
        <f>AVERAGE('23.09.19 Gaba -Munyonyo'!J49,'24.09 Gaba-Munyonyo'!J49,'25.09 Gaba-Munyonyo'!J49,'27.09 Gaba-Munyonyo'!J49,'26.09 Gaba-Munyonyo-24Hrs'!J49,'28.09 Gaba-Munyonyo-24h'!J49,'29.09 Gaba-Munyonyo'!J49)</f>
        <v>1.7142857142857142</v>
      </c>
      <c r="K49" s="49">
        <f>AVERAGE('23.09.19 Gaba -Munyonyo'!K49,'24.09 Gaba-Munyonyo'!K49,'25.09 Gaba-Munyonyo'!K49,'27.09 Gaba-Munyonyo'!K49,'26.09 Gaba-Munyonyo-24Hrs'!K49,'28.09 Gaba-Munyonyo-24h'!K49,'29.09 Gaba-Munyonyo'!K49)</f>
        <v>0</v>
      </c>
      <c r="L49" s="49">
        <f>AVERAGE('23.09.19 Gaba -Munyonyo'!L49,'24.09 Gaba-Munyonyo'!L49,'25.09 Gaba-Munyonyo'!L49,'27.09 Gaba-Munyonyo'!L49,'26.09 Gaba-Munyonyo-24Hrs'!L49,'28.09 Gaba-Munyonyo-24h'!L49,'29.09 Gaba-Munyonyo'!L49)</f>
        <v>0</v>
      </c>
      <c r="M49" s="49">
        <f>AVERAGE('23.09.19 Gaba -Munyonyo'!M49,'24.09 Gaba-Munyonyo'!M49,'25.09 Gaba-Munyonyo'!M49,'27.09 Gaba-Munyonyo'!M49,'26.09 Gaba-Munyonyo-24Hrs'!M49,'28.09 Gaba-Munyonyo-24h'!M49,'29.09 Gaba-Munyonyo'!M49)</f>
        <v>41.857142857142854</v>
      </c>
      <c r="N49" s="49">
        <f>AVERAGE('23.09.19 Gaba -Munyonyo'!N49,'24.09 Gaba-Munyonyo'!N49,'25.09 Gaba-Munyonyo'!N49,'27.09 Gaba-Munyonyo'!N49,'26.09 Gaba-Munyonyo-24Hrs'!N49,'28.09 Gaba-Munyonyo-24h'!N49,'29.09 Gaba-Munyonyo'!N49)</f>
        <v>0</v>
      </c>
      <c r="O49" s="15">
        <f t="shared" si="0"/>
        <v>75.285714285714278</v>
      </c>
      <c r="P49" s="15">
        <f t="shared" si="1"/>
        <v>117.14285714285714</v>
      </c>
      <c r="R49" s="8"/>
      <c r="T49"/>
    </row>
    <row r="50" spans="2:20" ht="23.1" customHeight="1" x14ac:dyDescent="0.25">
      <c r="B50" s="24" t="s">
        <v>77</v>
      </c>
      <c r="C50" s="49">
        <f>AVERAGE('23.09.19 Gaba -Munyonyo'!C50,'24.09 Gaba-Munyonyo'!C50,'25.09 Gaba-Munyonyo'!C50,'27.09 Gaba-Munyonyo'!C50,'26.09 Gaba-Munyonyo-24Hrs'!C50,'28.09 Gaba-Munyonyo-24h'!C50,'29.09 Gaba-Munyonyo'!C50)</f>
        <v>55</v>
      </c>
      <c r="D50" s="49">
        <f>AVERAGE('23.09.19 Gaba -Munyonyo'!D50,'24.09 Gaba-Munyonyo'!D50,'25.09 Gaba-Munyonyo'!D50,'27.09 Gaba-Munyonyo'!D50,'26.09 Gaba-Munyonyo-24Hrs'!D50,'28.09 Gaba-Munyonyo-24h'!D50,'29.09 Gaba-Munyonyo'!D50)</f>
        <v>13.857142857142858</v>
      </c>
      <c r="E50" s="49">
        <f>AVERAGE('23.09.19 Gaba -Munyonyo'!E50,'24.09 Gaba-Munyonyo'!E50,'25.09 Gaba-Munyonyo'!E50,'27.09 Gaba-Munyonyo'!E50,'26.09 Gaba-Munyonyo-24Hrs'!E50,'28.09 Gaba-Munyonyo-24h'!E50,'29.09 Gaba-Munyonyo'!E50)</f>
        <v>4.8571428571428568</v>
      </c>
      <c r="F50" s="49">
        <f>AVERAGE('23.09.19 Gaba -Munyonyo'!F50,'24.09 Gaba-Munyonyo'!F50,'25.09 Gaba-Munyonyo'!F50,'27.09 Gaba-Munyonyo'!F50,'26.09 Gaba-Munyonyo-24Hrs'!F50,'28.09 Gaba-Munyonyo-24h'!F50,'29.09 Gaba-Munyonyo'!F50)</f>
        <v>10.571428571428571</v>
      </c>
      <c r="G50" s="49">
        <f>AVERAGE('23.09.19 Gaba -Munyonyo'!G50,'24.09 Gaba-Munyonyo'!G50,'25.09 Gaba-Munyonyo'!G50,'27.09 Gaba-Munyonyo'!G50,'26.09 Gaba-Munyonyo-24Hrs'!G50,'28.09 Gaba-Munyonyo-24h'!G50,'29.09 Gaba-Munyonyo'!G50)</f>
        <v>0.8571428571428571</v>
      </c>
      <c r="H50" s="49">
        <f>AVERAGE('23.09.19 Gaba -Munyonyo'!H50,'24.09 Gaba-Munyonyo'!H50,'25.09 Gaba-Munyonyo'!H50,'27.09 Gaba-Munyonyo'!H50,'26.09 Gaba-Munyonyo-24Hrs'!H50,'28.09 Gaba-Munyonyo-24h'!H50,'29.09 Gaba-Munyonyo'!H50)</f>
        <v>0</v>
      </c>
      <c r="I50" s="49">
        <f>AVERAGE('23.09.19 Gaba -Munyonyo'!I50,'24.09 Gaba-Munyonyo'!I50,'25.09 Gaba-Munyonyo'!I50,'27.09 Gaba-Munyonyo'!I50,'26.09 Gaba-Munyonyo-24Hrs'!I50,'28.09 Gaba-Munyonyo-24h'!I50,'29.09 Gaba-Munyonyo'!I50)</f>
        <v>2.2857142857142856</v>
      </c>
      <c r="J50" s="49">
        <f>AVERAGE('23.09.19 Gaba -Munyonyo'!J50,'24.09 Gaba-Munyonyo'!J50,'25.09 Gaba-Munyonyo'!J50,'27.09 Gaba-Munyonyo'!J50,'26.09 Gaba-Munyonyo-24Hrs'!J50,'28.09 Gaba-Munyonyo-24h'!J50,'29.09 Gaba-Munyonyo'!J50)</f>
        <v>2.4285714285714284</v>
      </c>
      <c r="K50" s="49">
        <f>AVERAGE('23.09.19 Gaba -Munyonyo'!K50,'24.09 Gaba-Munyonyo'!K50,'25.09 Gaba-Munyonyo'!K50,'27.09 Gaba-Munyonyo'!K50,'26.09 Gaba-Munyonyo-24Hrs'!K50,'28.09 Gaba-Munyonyo-24h'!K50,'29.09 Gaba-Munyonyo'!K50)</f>
        <v>0.2857142857142857</v>
      </c>
      <c r="L50" s="49">
        <f>AVERAGE('23.09.19 Gaba -Munyonyo'!L50,'24.09 Gaba-Munyonyo'!L50,'25.09 Gaba-Munyonyo'!L50,'27.09 Gaba-Munyonyo'!L50,'26.09 Gaba-Munyonyo-24Hrs'!L50,'28.09 Gaba-Munyonyo-24h'!L50,'29.09 Gaba-Munyonyo'!L50)</f>
        <v>0</v>
      </c>
      <c r="M50" s="49">
        <f>AVERAGE('23.09.19 Gaba -Munyonyo'!M50,'24.09 Gaba-Munyonyo'!M50,'25.09 Gaba-Munyonyo'!M50,'27.09 Gaba-Munyonyo'!M50,'26.09 Gaba-Munyonyo-24Hrs'!M50,'28.09 Gaba-Munyonyo-24h'!M50,'29.09 Gaba-Munyonyo'!M50)</f>
        <v>55.142857142857146</v>
      </c>
      <c r="N50" s="49">
        <f>AVERAGE('23.09.19 Gaba -Munyonyo'!N50,'24.09 Gaba-Munyonyo'!N50,'25.09 Gaba-Munyonyo'!N50,'27.09 Gaba-Munyonyo'!N50,'26.09 Gaba-Munyonyo-24Hrs'!N50,'28.09 Gaba-Munyonyo-24h'!N50,'29.09 Gaba-Munyonyo'!N50)</f>
        <v>0</v>
      </c>
      <c r="O50" s="15">
        <f t="shared" si="0"/>
        <v>90.142857142857167</v>
      </c>
      <c r="P50" s="15">
        <f t="shared" si="1"/>
        <v>145.28571428571431</v>
      </c>
      <c r="R50" s="8"/>
      <c r="T50"/>
    </row>
    <row r="51" spans="2:20" ht="23.1" customHeight="1" x14ac:dyDescent="0.25">
      <c r="B51" s="24" t="s">
        <v>78</v>
      </c>
      <c r="C51" s="49">
        <f>AVERAGE('23.09.19 Gaba -Munyonyo'!C51,'24.09 Gaba-Munyonyo'!C51,'25.09 Gaba-Munyonyo'!C51,'27.09 Gaba-Munyonyo'!C51,'26.09 Gaba-Munyonyo-24Hrs'!C51,'28.09 Gaba-Munyonyo-24h'!C51,'29.09 Gaba-Munyonyo'!C51)</f>
        <v>47.714285714285715</v>
      </c>
      <c r="D51" s="49">
        <f>AVERAGE('23.09.19 Gaba -Munyonyo'!D51,'24.09 Gaba-Munyonyo'!D51,'25.09 Gaba-Munyonyo'!D51,'27.09 Gaba-Munyonyo'!D51,'26.09 Gaba-Munyonyo-24Hrs'!D51,'28.09 Gaba-Munyonyo-24h'!D51,'29.09 Gaba-Munyonyo'!D51)</f>
        <v>19.285714285714285</v>
      </c>
      <c r="E51" s="49">
        <f>AVERAGE('23.09.19 Gaba -Munyonyo'!E51,'24.09 Gaba-Munyonyo'!E51,'25.09 Gaba-Munyonyo'!E51,'27.09 Gaba-Munyonyo'!E51,'26.09 Gaba-Munyonyo-24Hrs'!E51,'28.09 Gaba-Munyonyo-24h'!E51,'29.09 Gaba-Munyonyo'!E51)</f>
        <v>5.1428571428571432</v>
      </c>
      <c r="F51" s="49">
        <f>AVERAGE('23.09.19 Gaba -Munyonyo'!F51,'24.09 Gaba-Munyonyo'!F51,'25.09 Gaba-Munyonyo'!F51,'27.09 Gaba-Munyonyo'!F51,'26.09 Gaba-Munyonyo-24Hrs'!F51,'28.09 Gaba-Munyonyo-24h'!F51,'29.09 Gaba-Munyonyo'!F51)</f>
        <v>10.714285714285714</v>
      </c>
      <c r="G51" s="49">
        <f>AVERAGE('23.09.19 Gaba -Munyonyo'!G51,'24.09 Gaba-Munyonyo'!G51,'25.09 Gaba-Munyonyo'!G51,'27.09 Gaba-Munyonyo'!G51,'26.09 Gaba-Munyonyo-24Hrs'!G51,'28.09 Gaba-Munyonyo-24h'!G51,'29.09 Gaba-Munyonyo'!G51)</f>
        <v>0.5714285714285714</v>
      </c>
      <c r="H51" s="49">
        <f>AVERAGE('23.09.19 Gaba -Munyonyo'!H51,'24.09 Gaba-Munyonyo'!H51,'25.09 Gaba-Munyonyo'!H51,'27.09 Gaba-Munyonyo'!H51,'26.09 Gaba-Munyonyo-24Hrs'!H51,'28.09 Gaba-Munyonyo-24h'!H51,'29.09 Gaba-Munyonyo'!H51)</f>
        <v>0</v>
      </c>
      <c r="I51" s="49">
        <f>AVERAGE('23.09.19 Gaba -Munyonyo'!I51,'24.09 Gaba-Munyonyo'!I51,'25.09 Gaba-Munyonyo'!I51,'27.09 Gaba-Munyonyo'!I51,'26.09 Gaba-Munyonyo-24Hrs'!I51,'28.09 Gaba-Munyonyo-24h'!I51,'29.09 Gaba-Munyonyo'!I51)</f>
        <v>2.5714285714285716</v>
      </c>
      <c r="J51" s="49">
        <f>AVERAGE('23.09.19 Gaba -Munyonyo'!J51,'24.09 Gaba-Munyonyo'!J51,'25.09 Gaba-Munyonyo'!J51,'27.09 Gaba-Munyonyo'!J51,'26.09 Gaba-Munyonyo-24Hrs'!J51,'28.09 Gaba-Munyonyo-24h'!J51,'29.09 Gaba-Munyonyo'!J51)</f>
        <v>1.2857142857142858</v>
      </c>
      <c r="K51" s="49">
        <f>AVERAGE('23.09.19 Gaba -Munyonyo'!K51,'24.09 Gaba-Munyonyo'!K51,'25.09 Gaba-Munyonyo'!K51,'27.09 Gaba-Munyonyo'!K51,'26.09 Gaba-Munyonyo-24Hrs'!K51,'28.09 Gaba-Munyonyo-24h'!K51,'29.09 Gaba-Munyonyo'!K51)</f>
        <v>0.2857142857142857</v>
      </c>
      <c r="L51" s="49">
        <f>AVERAGE('23.09.19 Gaba -Munyonyo'!L51,'24.09 Gaba-Munyonyo'!L51,'25.09 Gaba-Munyonyo'!L51,'27.09 Gaba-Munyonyo'!L51,'26.09 Gaba-Munyonyo-24Hrs'!L51,'28.09 Gaba-Munyonyo-24h'!L51,'29.09 Gaba-Munyonyo'!L51)</f>
        <v>0</v>
      </c>
      <c r="M51" s="49">
        <f>AVERAGE('23.09.19 Gaba -Munyonyo'!M51,'24.09 Gaba-Munyonyo'!M51,'25.09 Gaba-Munyonyo'!M51,'27.09 Gaba-Munyonyo'!M51,'26.09 Gaba-Munyonyo-24Hrs'!M51,'28.09 Gaba-Munyonyo-24h'!M51,'29.09 Gaba-Munyonyo'!M51)</f>
        <v>50.142857142857146</v>
      </c>
      <c r="N51" s="49">
        <f>AVERAGE('23.09.19 Gaba -Munyonyo'!N51,'24.09 Gaba-Munyonyo'!N51,'25.09 Gaba-Munyonyo'!N51,'27.09 Gaba-Munyonyo'!N51,'26.09 Gaba-Munyonyo-24Hrs'!N51,'28.09 Gaba-Munyonyo-24h'!N51,'29.09 Gaba-Munyonyo'!N51)</f>
        <v>0</v>
      </c>
      <c r="O51" s="15">
        <f t="shared" si="0"/>
        <v>87.571428571428569</v>
      </c>
      <c r="P51" s="15">
        <f t="shared" si="1"/>
        <v>137.71428571428572</v>
      </c>
      <c r="R51" s="8"/>
      <c r="T51"/>
    </row>
    <row r="52" spans="2:20" ht="23.1" customHeight="1" x14ac:dyDescent="0.25">
      <c r="B52" s="24" t="s">
        <v>79</v>
      </c>
      <c r="C52" s="49">
        <f>AVERAGE('23.09.19 Gaba -Munyonyo'!C52,'24.09 Gaba-Munyonyo'!C52,'25.09 Gaba-Munyonyo'!C52,'27.09 Gaba-Munyonyo'!C52,'26.09 Gaba-Munyonyo-24Hrs'!C52,'28.09 Gaba-Munyonyo-24h'!C52,'29.09 Gaba-Munyonyo'!C52)</f>
        <v>46</v>
      </c>
      <c r="D52" s="49">
        <f>AVERAGE('23.09.19 Gaba -Munyonyo'!D52,'24.09 Gaba-Munyonyo'!D52,'25.09 Gaba-Munyonyo'!D52,'27.09 Gaba-Munyonyo'!D52,'26.09 Gaba-Munyonyo-24Hrs'!D52,'28.09 Gaba-Munyonyo-24h'!D52,'29.09 Gaba-Munyonyo'!D52)</f>
        <v>18.571428571428573</v>
      </c>
      <c r="E52" s="49">
        <f>AVERAGE('23.09.19 Gaba -Munyonyo'!E52,'24.09 Gaba-Munyonyo'!E52,'25.09 Gaba-Munyonyo'!E52,'27.09 Gaba-Munyonyo'!E52,'26.09 Gaba-Munyonyo-24Hrs'!E52,'28.09 Gaba-Munyonyo-24h'!E52,'29.09 Gaba-Munyonyo'!E52)</f>
        <v>6.1428571428571432</v>
      </c>
      <c r="F52" s="49">
        <f>AVERAGE('23.09.19 Gaba -Munyonyo'!F52,'24.09 Gaba-Munyonyo'!F52,'25.09 Gaba-Munyonyo'!F52,'27.09 Gaba-Munyonyo'!F52,'26.09 Gaba-Munyonyo-24Hrs'!F52,'28.09 Gaba-Munyonyo-24h'!F52,'29.09 Gaba-Munyonyo'!F52)</f>
        <v>14</v>
      </c>
      <c r="G52" s="49">
        <f>AVERAGE('23.09.19 Gaba -Munyonyo'!G52,'24.09 Gaba-Munyonyo'!G52,'25.09 Gaba-Munyonyo'!G52,'27.09 Gaba-Munyonyo'!G52,'26.09 Gaba-Munyonyo-24Hrs'!G52,'28.09 Gaba-Munyonyo-24h'!G52,'29.09 Gaba-Munyonyo'!G52)</f>
        <v>0</v>
      </c>
      <c r="H52" s="49">
        <f>AVERAGE('23.09.19 Gaba -Munyonyo'!H52,'24.09 Gaba-Munyonyo'!H52,'25.09 Gaba-Munyonyo'!H52,'27.09 Gaba-Munyonyo'!H52,'26.09 Gaba-Munyonyo-24Hrs'!H52,'28.09 Gaba-Munyonyo-24h'!H52,'29.09 Gaba-Munyonyo'!H52)</f>
        <v>0.2857142857142857</v>
      </c>
      <c r="I52" s="49">
        <f>AVERAGE('23.09.19 Gaba -Munyonyo'!I52,'24.09 Gaba-Munyonyo'!I52,'25.09 Gaba-Munyonyo'!I52,'27.09 Gaba-Munyonyo'!I52,'26.09 Gaba-Munyonyo-24Hrs'!I52,'28.09 Gaba-Munyonyo-24h'!I52,'29.09 Gaba-Munyonyo'!I52)</f>
        <v>3.5714285714285716</v>
      </c>
      <c r="J52" s="49">
        <f>AVERAGE('23.09.19 Gaba -Munyonyo'!J52,'24.09 Gaba-Munyonyo'!J52,'25.09 Gaba-Munyonyo'!J52,'27.09 Gaba-Munyonyo'!J52,'26.09 Gaba-Munyonyo-24Hrs'!J52,'28.09 Gaba-Munyonyo-24h'!J52,'29.09 Gaba-Munyonyo'!J52)</f>
        <v>1.7142857142857142</v>
      </c>
      <c r="K52" s="49">
        <f>AVERAGE('23.09.19 Gaba -Munyonyo'!K52,'24.09 Gaba-Munyonyo'!K52,'25.09 Gaba-Munyonyo'!K52,'27.09 Gaba-Munyonyo'!K52,'26.09 Gaba-Munyonyo-24Hrs'!K52,'28.09 Gaba-Munyonyo-24h'!K52,'29.09 Gaba-Munyonyo'!K52)</f>
        <v>0.14285714285714285</v>
      </c>
      <c r="L52" s="49">
        <f>AVERAGE('23.09.19 Gaba -Munyonyo'!L52,'24.09 Gaba-Munyonyo'!L52,'25.09 Gaba-Munyonyo'!L52,'27.09 Gaba-Munyonyo'!L52,'26.09 Gaba-Munyonyo-24Hrs'!L52,'28.09 Gaba-Munyonyo-24h'!L52,'29.09 Gaba-Munyonyo'!L52)</f>
        <v>0</v>
      </c>
      <c r="M52" s="49">
        <f>AVERAGE('23.09.19 Gaba -Munyonyo'!M52,'24.09 Gaba-Munyonyo'!M52,'25.09 Gaba-Munyonyo'!M52,'27.09 Gaba-Munyonyo'!M52,'26.09 Gaba-Munyonyo-24Hrs'!M52,'28.09 Gaba-Munyonyo-24h'!M52,'29.09 Gaba-Munyonyo'!M52)</f>
        <v>44.857142857142854</v>
      </c>
      <c r="N52" s="49">
        <f>AVERAGE('23.09.19 Gaba -Munyonyo'!N52,'24.09 Gaba-Munyonyo'!N52,'25.09 Gaba-Munyonyo'!N52,'27.09 Gaba-Munyonyo'!N52,'26.09 Gaba-Munyonyo-24Hrs'!N52,'28.09 Gaba-Munyonyo-24h'!N52,'29.09 Gaba-Munyonyo'!N52)</f>
        <v>0</v>
      </c>
      <c r="O52" s="15">
        <f t="shared" si="0"/>
        <v>90.428571428571416</v>
      </c>
      <c r="P52" s="15">
        <f t="shared" si="1"/>
        <v>135.28571428571428</v>
      </c>
      <c r="R52" s="8"/>
      <c r="T52"/>
    </row>
    <row r="53" spans="2:20" ht="23.1" customHeight="1" x14ac:dyDescent="0.25">
      <c r="B53" s="23" t="s">
        <v>80</v>
      </c>
      <c r="C53" s="49">
        <f>AVERAGE('23.09.19 Gaba -Munyonyo'!C53,'24.09 Gaba-Munyonyo'!C53,'25.09 Gaba-Munyonyo'!C53,'27.09 Gaba-Munyonyo'!C53,'26.09 Gaba-Munyonyo-24Hrs'!C53,'28.09 Gaba-Munyonyo-24h'!C53,'29.09 Gaba-Munyonyo'!C53)</f>
        <v>50.857142857142854</v>
      </c>
      <c r="D53" s="49">
        <f>AVERAGE('23.09.19 Gaba -Munyonyo'!D53,'24.09 Gaba-Munyonyo'!D53,'25.09 Gaba-Munyonyo'!D53,'27.09 Gaba-Munyonyo'!D53,'26.09 Gaba-Munyonyo-24Hrs'!D53,'28.09 Gaba-Munyonyo-24h'!D53,'29.09 Gaba-Munyonyo'!D53)</f>
        <v>16</v>
      </c>
      <c r="E53" s="49">
        <f>AVERAGE('23.09.19 Gaba -Munyonyo'!E53,'24.09 Gaba-Munyonyo'!E53,'25.09 Gaba-Munyonyo'!E53,'27.09 Gaba-Munyonyo'!E53,'26.09 Gaba-Munyonyo-24Hrs'!E53,'28.09 Gaba-Munyonyo-24h'!E53,'29.09 Gaba-Munyonyo'!E53)</f>
        <v>4.5714285714285712</v>
      </c>
      <c r="F53" s="49">
        <f>AVERAGE('23.09.19 Gaba -Munyonyo'!F53,'24.09 Gaba-Munyonyo'!F53,'25.09 Gaba-Munyonyo'!F53,'27.09 Gaba-Munyonyo'!F53,'26.09 Gaba-Munyonyo-24Hrs'!F53,'28.09 Gaba-Munyonyo-24h'!F53,'29.09 Gaba-Munyonyo'!F53)</f>
        <v>13.857142857142858</v>
      </c>
      <c r="G53" s="49">
        <f>AVERAGE('23.09.19 Gaba -Munyonyo'!G53,'24.09 Gaba-Munyonyo'!G53,'25.09 Gaba-Munyonyo'!G53,'27.09 Gaba-Munyonyo'!G53,'26.09 Gaba-Munyonyo-24Hrs'!G53,'28.09 Gaba-Munyonyo-24h'!G53,'29.09 Gaba-Munyonyo'!G53)</f>
        <v>0.2857142857142857</v>
      </c>
      <c r="H53" s="49">
        <f>AVERAGE('23.09.19 Gaba -Munyonyo'!H53,'24.09 Gaba-Munyonyo'!H53,'25.09 Gaba-Munyonyo'!H53,'27.09 Gaba-Munyonyo'!H53,'26.09 Gaba-Munyonyo-24Hrs'!H53,'28.09 Gaba-Munyonyo-24h'!H53,'29.09 Gaba-Munyonyo'!H53)</f>
        <v>0</v>
      </c>
      <c r="I53" s="49">
        <f>AVERAGE('23.09.19 Gaba -Munyonyo'!I53,'24.09 Gaba-Munyonyo'!I53,'25.09 Gaba-Munyonyo'!I53,'27.09 Gaba-Munyonyo'!I53,'26.09 Gaba-Munyonyo-24Hrs'!I53,'28.09 Gaba-Munyonyo-24h'!I53,'29.09 Gaba-Munyonyo'!I53)</f>
        <v>2.4285714285714284</v>
      </c>
      <c r="J53" s="49">
        <f>AVERAGE('23.09.19 Gaba -Munyonyo'!J53,'24.09 Gaba-Munyonyo'!J53,'25.09 Gaba-Munyonyo'!J53,'27.09 Gaba-Munyonyo'!J53,'26.09 Gaba-Munyonyo-24Hrs'!J53,'28.09 Gaba-Munyonyo-24h'!J53,'29.09 Gaba-Munyonyo'!J53)</f>
        <v>1.4285714285714286</v>
      </c>
      <c r="K53" s="49">
        <f>AVERAGE('23.09.19 Gaba -Munyonyo'!K53,'24.09 Gaba-Munyonyo'!K53,'25.09 Gaba-Munyonyo'!K53,'27.09 Gaba-Munyonyo'!K53,'26.09 Gaba-Munyonyo-24Hrs'!K53,'28.09 Gaba-Munyonyo-24h'!K53,'29.09 Gaba-Munyonyo'!K53)</f>
        <v>0.42857142857142855</v>
      </c>
      <c r="L53" s="49">
        <f>AVERAGE('23.09.19 Gaba -Munyonyo'!L53,'24.09 Gaba-Munyonyo'!L53,'25.09 Gaba-Munyonyo'!L53,'27.09 Gaba-Munyonyo'!L53,'26.09 Gaba-Munyonyo-24Hrs'!L53,'28.09 Gaba-Munyonyo-24h'!L53,'29.09 Gaba-Munyonyo'!L53)</f>
        <v>0</v>
      </c>
      <c r="M53" s="49">
        <f>AVERAGE('23.09.19 Gaba -Munyonyo'!M53,'24.09 Gaba-Munyonyo'!M53,'25.09 Gaba-Munyonyo'!M53,'27.09 Gaba-Munyonyo'!M53,'26.09 Gaba-Munyonyo-24Hrs'!M53,'28.09 Gaba-Munyonyo-24h'!M53,'29.09 Gaba-Munyonyo'!M53)</f>
        <v>54.285714285714285</v>
      </c>
      <c r="N53" s="49">
        <f>AVERAGE('23.09.19 Gaba -Munyonyo'!N53,'24.09 Gaba-Munyonyo'!N53,'25.09 Gaba-Munyonyo'!N53,'27.09 Gaba-Munyonyo'!N53,'26.09 Gaba-Munyonyo-24Hrs'!N53,'28.09 Gaba-Munyonyo-24h'!N53,'29.09 Gaba-Munyonyo'!N53)</f>
        <v>0</v>
      </c>
      <c r="O53" s="15">
        <f t="shared" si="0"/>
        <v>89.857142857142875</v>
      </c>
      <c r="P53" s="15">
        <f t="shared" si="1"/>
        <v>144.14285714285717</v>
      </c>
      <c r="R53" s="8"/>
      <c r="T53"/>
    </row>
    <row r="54" spans="2:20" ht="23.1" customHeight="1" x14ac:dyDescent="0.25">
      <c r="B54" s="23" t="s">
        <v>81</v>
      </c>
      <c r="C54" s="49">
        <f>AVERAGE('23.09.19 Gaba -Munyonyo'!C54,'24.09 Gaba-Munyonyo'!C54,'25.09 Gaba-Munyonyo'!C54,'27.09 Gaba-Munyonyo'!C54,'26.09 Gaba-Munyonyo-24Hrs'!C54,'28.09 Gaba-Munyonyo-24h'!C54,'29.09 Gaba-Munyonyo'!C54)</f>
        <v>42.285714285714285</v>
      </c>
      <c r="D54" s="49">
        <f>AVERAGE('23.09.19 Gaba -Munyonyo'!D54,'24.09 Gaba-Munyonyo'!D54,'25.09 Gaba-Munyonyo'!D54,'27.09 Gaba-Munyonyo'!D54,'26.09 Gaba-Munyonyo-24Hrs'!D54,'28.09 Gaba-Munyonyo-24h'!D54,'29.09 Gaba-Munyonyo'!D54)</f>
        <v>17.571428571428573</v>
      </c>
      <c r="E54" s="49">
        <f>AVERAGE('23.09.19 Gaba -Munyonyo'!E54,'24.09 Gaba-Munyonyo'!E54,'25.09 Gaba-Munyonyo'!E54,'27.09 Gaba-Munyonyo'!E54,'26.09 Gaba-Munyonyo-24Hrs'!E54,'28.09 Gaba-Munyonyo-24h'!E54,'29.09 Gaba-Munyonyo'!E54)</f>
        <v>6.5714285714285712</v>
      </c>
      <c r="F54" s="49">
        <f>AVERAGE('23.09.19 Gaba -Munyonyo'!F54,'24.09 Gaba-Munyonyo'!F54,'25.09 Gaba-Munyonyo'!F54,'27.09 Gaba-Munyonyo'!F54,'26.09 Gaba-Munyonyo-24Hrs'!F54,'28.09 Gaba-Munyonyo-24h'!F54,'29.09 Gaba-Munyonyo'!F54)</f>
        <v>14.428571428571429</v>
      </c>
      <c r="G54" s="49">
        <f>AVERAGE('23.09.19 Gaba -Munyonyo'!G54,'24.09 Gaba-Munyonyo'!G54,'25.09 Gaba-Munyonyo'!G54,'27.09 Gaba-Munyonyo'!G54,'26.09 Gaba-Munyonyo-24Hrs'!G54,'28.09 Gaba-Munyonyo-24h'!G54,'29.09 Gaba-Munyonyo'!G54)</f>
        <v>0.2857142857142857</v>
      </c>
      <c r="H54" s="49">
        <f>AVERAGE('23.09.19 Gaba -Munyonyo'!H54,'24.09 Gaba-Munyonyo'!H54,'25.09 Gaba-Munyonyo'!H54,'27.09 Gaba-Munyonyo'!H54,'26.09 Gaba-Munyonyo-24Hrs'!H54,'28.09 Gaba-Munyonyo-24h'!H54,'29.09 Gaba-Munyonyo'!H54)</f>
        <v>0</v>
      </c>
      <c r="I54" s="49">
        <f>AVERAGE('23.09.19 Gaba -Munyonyo'!I54,'24.09 Gaba-Munyonyo'!I54,'25.09 Gaba-Munyonyo'!I54,'27.09 Gaba-Munyonyo'!I54,'26.09 Gaba-Munyonyo-24Hrs'!I54,'28.09 Gaba-Munyonyo-24h'!I54,'29.09 Gaba-Munyonyo'!I54)</f>
        <v>2.1428571428571428</v>
      </c>
      <c r="J54" s="49">
        <f>AVERAGE('23.09.19 Gaba -Munyonyo'!J54,'24.09 Gaba-Munyonyo'!J54,'25.09 Gaba-Munyonyo'!J54,'27.09 Gaba-Munyonyo'!J54,'26.09 Gaba-Munyonyo-24Hrs'!J54,'28.09 Gaba-Munyonyo-24h'!J54,'29.09 Gaba-Munyonyo'!J54)</f>
        <v>2.2857142857142856</v>
      </c>
      <c r="K54" s="49">
        <f>AVERAGE('23.09.19 Gaba -Munyonyo'!K54,'24.09 Gaba-Munyonyo'!K54,'25.09 Gaba-Munyonyo'!K54,'27.09 Gaba-Munyonyo'!K54,'26.09 Gaba-Munyonyo-24Hrs'!K54,'28.09 Gaba-Munyonyo-24h'!K54,'29.09 Gaba-Munyonyo'!K54)</f>
        <v>0.14285714285714285</v>
      </c>
      <c r="L54" s="49">
        <f>AVERAGE('23.09.19 Gaba -Munyonyo'!L54,'24.09 Gaba-Munyonyo'!L54,'25.09 Gaba-Munyonyo'!L54,'27.09 Gaba-Munyonyo'!L54,'26.09 Gaba-Munyonyo-24Hrs'!L54,'28.09 Gaba-Munyonyo-24h'!L54,'29.09 Gaba-Munyonyo'!L54)</f>
        <v>0</v>
      </c>
      <c r="M54" s="49">
        <f>AVERAGE('23.09.19 Gaba -Munyonyo'!M54,'24.09 Gaba-Munyonyo'!M54,'25.09 Gaba-Munyonyo'!M54,'27.09 Gaba-Munyonyo'!M54,'26.09 Gaba-Munyonyo-24Hrs'!M54,'28.09 Gaba-Munyonyo-24h'!M54,'29.09 Gaba-Munyonyo'!M54)</f>
        <v>53.142857142857146</v>
      </c>
      <c r="N54" s="49">
        <f>AVERAGE('23.09.19 Gaba -Munyonyo'!N54,'24.09 Gaba-Munyonyo'!N54,'25.09 Gaba-Munyonyo'!N54,'27.09 Gaba-Munyonyo'!N54,'26.09 Gaba-Munyonyo-24Hrs'!N54,'28.09 Gaba-Munyonyo-24h'!N54,'29.09 Gaba-Munyonyo'!N54)</f>
        <v>0</v>
      </c>
      <c r="O54" s="15">
        <f t="shared" si="0"/>
        <v>85.714285714285722</v>
      </c>
      <c r="P54" s="15">
        <f t="shared" si="1"/>
        <v>138.85714285714286</v>
      </c>
      <c r="R54" s="8"/>
      <c r="T54"/>
    </row>
    <row r="55" spans="2:20" ht="23.1" customHeight="1" x14ac:dyDescent="0.25">
      <c r="B55" s="23" t="s">
        <v>82</v>
      </c>
      <c r="C55" s="49">
        <f>AVERAGE('23.09.19 Gaba -Munyonyo'!C55,'24.09 Gaba-Munyonyo'!C55,'25.09 Gaba-Munyonyo'!C55,'27.09 Gaba-Munyonyo'!C55,'26.09 Gaba-Munyonyo-24Hrs'!C55,'28.09 Gaba-Munyonyo-24h'!C55,'29.09 Gaba-Munyonyo'!C55)</f>
        <v>48.285714285714285</v>
      </c>
      <c r="D55" s="49">
        <f>AVERAGE('23.09.19 Gaba -Munyonyo'!D55,'24.09 Gaba-Munyonyo'!D55,'25.09 Gaba-Munyonyo'!D55,'27.09 Gaba-Munyonyo'!D55,'26.09 Gaba-Munyonyo-24Hrs'!D55,'28.09 Gaba-Munyonyo-24h'!D55,'29.09 Gaba-Munyonyo'!D55)</f>
        <v>21.428571428571427</v>
      </c>
      <c r="E55" s="49">
        <f>AVERAGE('23.09.19 Gaba -Munyonyo'!E55,'24.09 Gaba-Munyonyo'!E55,'25.09 Gaba-Munyonyo'!E55,'27.09 Gaba-Munyonyo'!E55,'26.09 Gaba-Munyonyo-24Hrs'!E55,'28.09 Gaba-Munyonyo-24h'!E55,'29.09 Gaba-Munyonyo'!E55)</f>
        <v>4.8571428571428568</v>
      </c>
      <c r="F55" s="49">
        <f>AVERAGE('23.09.19 Gaba -Munyonyo'!F55,'24.09 Gaba-Munyonyo'!F55,'25.09 Gaba-Munyonyo'!F55,'27.09 Gaba-Munyonyo'!F55,'26.09 Gaba-Munyonyo-24Hrs'!F55,'28.09 Gaba-Munyonyo-24h'!F55,'29.09 Gaba-Munyonyo'!F55)</f>
        <v>15.428571428571429</v>
      </c>
      <c r="G55" s="49">
        <f>AVERAGE('23.09.19 Gaba -Munyonyo'!G55,'24.09 Gaba-Munyonyo'!G55,'25.09 Gaba-Munyonyo'!G55,'27.09 Gaba-Munyonyo'!G55,'26.09 Gaba-Munyonyo-24Hrs'!G55,'28.09 Gaba-Munyonyo-24h'!G55,'29.09 Gaba-Munyonyo'!G55)</f>
        <v>0.2857142857142857</v>
      </c>
      <c r="H55" s="49">
        <f>AVERAGE('23.09.19 Gaba -Munyonyo'!H55,'24.09 Gaba-Munyonyo'!H55,'25.09 Gaba-Munyonyo'!H55,'27.09 Gaba-Munyonyo'!H55,'26.09 Gaba-Munyonyo-24Hrs'!H55,'28.09 Gaba-Munyonyo-24h'!H55,'29.09 Gaba-Munyonyo'!H55)</f>
        <v>0</v>
      </c>
      <c r="I55" s="49">
        <f>AVERAGE('23.09.19 Gaba -Munyonyo'!I55,'24.09 Gaba-Munyonyo'!I55,'25.09 Gaba-Munyonyo'!I55,'27.09 Gaba-Munyonyo'!I55,'26.09 Gaba-Munyonyo-24Hrs'!I55,'28.09 Gaba-Munyonyo-24h'!I55,'29.09 Gaba-Munyonyo'!I55)</f>
        <v>1.8571428571428572</v>
      </c>
      <c r="J55" s="49">
        <f>AVERAGE('23.09.19 Gaba -Munyonyo'!J55,'24.09 Gaba-Munyonyo'!J55,'25.09 Gaba-Munyonyo'!J55,'27.09 Gaba-Munyonyo'!J55,'26.09 Gaba-Munyonyo-24Hrs'!J55,'28.09 Gaba-Munyonyo-24h'!J55,'29.09 Gaba-Munyonyo'!J55)</f>
        <v>2.1428571428571428</v>
      </c>
      <c r="K55" s="49">
        <f>AVERAGE('23.09.19 Gaba -Munyonyo'!K55,'24.09 Gaba-Munyonyo'!K55,'25.09 Gaba-Munyonyo'!K55,'27.09 Gaba-Munyonyo'!K55,'26.09 Gaba-Munyonyo-24Hrs'!K55,'28.09 Gaba-Munyonyo-24h'!K55,'29.09 Gaba-Munyonyo'!K55)</f>
        <v>0</v>
      </c>
      <c r="L55" s="49">
        <f>AVERAGE('23.09.19 Gaba -Munyonyo'!L55,'24.09 Gaba-Munyonyo'!L55,'25.09 Gaba-Munyonyo'!L55,'27.09 Gaba-Munyonyo'!L55,'26.09 Gaba-Munyonyo-24Hrs'!L55,'28.09 Gaba-Munyonyo-24h'!L55,'29.09 Gaba-Munyonyo'!L55)</f>
        <v>0.14285714285714285</v>
      </c>
      <c r="M55" s="49">
        <f>AVERAGE('23.09.19 Gaba -Munyonyo'!M55,'24.09 Gaba-Munyonyo'!M55,'25.09 Gaba-Munyonyo'!M55,'27.09 Gaba-Munyonyo'!M55,'26.09 Gaba-Munyonyo-24Hrs'!M55,'28.09 Gaba-Munyonyo-24h'!M55,'29.09 Gaba-Munyonyo'!M55)</f>
        <v>56.285714285714285</v>
      </c>
      <c r="N55" s="49">
        <f>AVERAGE('23.09.19 Gaba -Munyonyo'!N55,'24.09 Gaba-Munyonyo'!N55,'25.09 Gaba-Munyonyo'!N55,'27.09 Gaba-Munyonyo'!N55,'26.09 Gaba-Munyonyo-24Hrs'!N55,'28.09 Gaba-Munyonyo-24h'!N55,'29.09 Gaba-Munyonyo'!N55)</f>
        <v>0</v>
      </c>
      <c r="O55" s="15">
        <f t="shared" si="0"/>
        <v>94.428571428571431</v>
      </c>
      <c r="P55" s="15">
        <f t="shared" si="1"/>
        <v>150.71428571428572</v>
      </c>
      <c r="R55" s="8"/>
      <c r="T55"/>
    </row>
    <row r="56" spans="2:20" ht="23.1" customHeight="1" x14ac:dyDescent="0.25">
      <c r="B56" s="23" t="s">
        <v>83</v>
      </c>
      <c r="C56" s="49">
        <f>AVERAGE('23.09.19 Gaba -Munyonyo'!C56,'24.09 Gaba-Munyonyo'!C56,'25.09 Gaba-Munyonyo'!C56,'27.09 Gaba-Munyonyo'!C56,'26.09 Gaba-Munyonyo-24Hrs'!C56,'28.09 Gaba-Munyonyo-24h'!C56,'29.09 Gaba-Munyonyo'!C56)</f>
        <v>45.714285714285715</v>
      </c>
      <c r="D56" s="49">
        <f>AVERAGE('23.09.19 Gaba -Munyonyo'!D56,'24.09 Gaba-Munyonyo'!D56,'25.09 Gaba-Munyonyo'!D56,'27.09 Gaba-Munyonyo'!D56,'26.09 Gaba-Munyonyo-24Hrs'!D56,'28.09 Gaba-Munyonyo-24h'!D56,'29.09 Gaba-Munyonyo'!D56)</f>
        <v>15.428571428571429</v>
      </c>
      <c r="E56" s="49">
        <f>AVERAGE('23.09.19 Gaba -Munyonyo'!E56,'24.09 Gaba-Munyonyo'!E56,'25.09 Gaba-Munyonyo'!E56,'27.09 Gaba-Munyonyo'!E56,'26.09 Gaba-Munyonyo-24Hrs'!E56,'28.09 Gaba-Munyonyo-24h'!E56,'29.09 Gaba-Munyonyo'!E56)</f>
        <v>6.1428571428571432</v>
      </c>
      <c r="F56" s="49">
        <f>AVERAGE('23.09.19 Gaba -Munyonyo'!F56,'24.09 Gaba-Munyonyo'!F56,'25.09 Gaba-Munyonyo'!F56,'27.09 Gaba-Munyonyo'!F56,'26.09 Gaba-Munyonyo-24Hrs'!F56,'28.09 Gaba-Munyonyo-24h'!F56,'29.09 Gaba-Munyonyo'!F56)</f>
        <v>11</v>
      </c>
      <c r="G56" s="49">
        <f>AVERAGE('23.09.19 Gaba -Munyonyo'!G56,'24.09 Gaba-Munyonyo'!G56,'25.09 Gaba-Munyonyo'!G56,'27.09 Gaba-Munyonyo'!G56,'26.09 Gaba-Munyonyo-24Hrs'!G56,'28.09 Gaba-Munyonyo-24h'!G56,'29.09 Gaba-Munyonyo'!G56)</f>
        <v>0.5714285714285714</v>
      </c>
      <c r="H56" s="49">
        <f>AVERAGE('23.09.19 Gaba -Munyonyo'!H56,'24.09 Gaba-Munyonyo'!H56,'25.09 Gaba-Munyonyo'!H56,'27.09 Gaba-Munyonyo'!H56,'26.09 Gaba-Munyonyo-24Hrs'!H56,'28.09 Gaba-Munyonyo-24h'!H56,'29.09 Gaba-Munyonyo'!H56)</f>
        <v>0</v>
      </c>
      <c r="I56" s="49">
        <f>AVERAGE('23.09.19 Gaba -Munyonyo'!I56,'24.09 Gaba-Munyonyo'!I56,'25.09 Gaba-Munyonyo'!I56,'27.09 Gaba-Munyonyo'!I56,'26.09 Gaba-Munyonyo-24Hrs'!I56,'28.09 Gaba-Munyonyo-24h'!I56,'29.09 Gaba-Munyonyo'!I56)</f>
        <v>2</v>
      </c>
      <c r="J56" s="49">
        <f>AVERAGE('23.09.19 Gaba -Munyonyo'!J56,'24.09 Gaba-Munyonyo'!J56,'25.09 Gaba-Munyonyo'!J56,'27.09 Gaba-Munyonyo'!J56,'26.09 Gaba-Munyonyo-24Hrs'!J56,'28.09 Gaba-Munyonyo-24h'!J56,'29.09 Gaba-Munyonyo'!J56)</f>
        <v>1.5714285714285714</v>
      </c>
      <c r="K56" s="49">
        <f>AVERAGE('23.09.19 Gaba -Munyonyo'!K56,'24.09 Gaba-Munyonyo'!K56,'25.09 Gaba-Munyonyo'!K56,'27.09 Gaba-Munyonyo'!K56,'26.09 Gaba-Munyonyo-24Hrs'!K56,'28.09 Gaba-Munyonyo-24h'!K56,'29.09 Gaba-Munyonyo'!K56)</f>
        <v>0.2857142857142857</v>
      </c>
      <c r="L56" s="49">
        <f>AVERAGE('23.09.19 Gaba -Munyonyo'!L56,'24.09 Gaba-Munyonyo'!L56,'25.09 Gaba-Munyonyo'!L56,'27.09 Gaba-Munyonyo'!L56,'26.09 Gaba-Munyonyo-24Hrs'!L56,'28.09 Gaba-Munyonyo-24h'!L56,'29.09 Gaba-Munyonyo'!L56)</f>
        <v>0</v>
      </c>
      <c r="M56" s="49">
        <f>AVERAGE('23.09.19 Gaba -Munyonyo'!M56,'24.09 Gaba-Munyonyo'!M56,'25.09 Gaba-Munyonyo'!M56,'27.09 Gaba-Munyonyo'!M56,'26.09 Gaba-Munyonyo-24Hrs'!M56,'28.09 Gaba-Munyonyo-24h'!M56,'29.09 Gaba-Munyonyo'!M56)</f>
        <v>64.142857142857139</v>
      </c>
      <c r="N56" s="49">
        <f>AVERAGE('23.09.19 Gaba -Munyonyo'!N56,'24.09 Gaba-Munyonyo'!N56,'25.09 Gaba-Munyonyo'!N56,'27.09 Gaba-Munyonyo'!N56,'26.09 Gaba-Munyonyo-24Hrs'!N56,'28.09 Gaba-Munyonyo-24h'!N56,'29.09 Gaba-Munyonyo'!N56)</f>
        <v>0</v>
      </c>
      <c r="O56" s="15">
        <f t="shared" si="0"/>
        <v>82.714285714285722</v>
      </c>
      <c r="P56" s="15">
        <f t="shared" si="1"/>
        <v>146.85714285714286</v>
      </c>
      <c r="R56" s="8"/>
      <c r="T56"/>
    </row>
    <row r="57" spans="2:20" ht="23.1" customHeight="1" x14ac:dyDescent="0.25">
      <c r="B57" s="23" t="s">
        <v>84</v>
      </c>
      <c r="C57" s="49">
        <f>AVERAGE('23.09.19 Gaba -Munyonyo'!C57,'24.09 Gaba-Munyonyo'!C57,'25.09 Gaba-Munyonyo'!C57,'27.09 Gaba-Munyonyo'!C57,'26.09 Gaba-Munyonyo-24Hrs'!C57,'28.09 Gaba-Munyonyo-24h'!C57,'29.09 Gaba-Munyonyo'!C57)</f>
        <v>40.285714285714285</v>
      </c>
      <c r="D57" s="49">
        <f>AVERAGE('23.09.19 Gaba -Munyonyo'!D57,'24.09 Gaba-Munyonyo'!D57,'25.09 Gaba-Munyonyo'!D57,'27.09 Gaba-Munyonyo'!D57,'26.09 Gaba-Munyonyo-24Hrs'!D57,'28.09 Gaba-Munyonyo-24h'!D57,'29.09 Gaba-Munyonyo'!D57)</f>
        <v>16.714285714285715</v>
      </c>
      <c r="E57" s="49">
        <f>AVERAGE('23.09.19 Gaba -Munyonyo'!E57,'24.09 Gaba-Munyonyo'!E57,'25.09 Gaba-Munyonyo'!E57,'27.09 Gaba-Munyonyo'!E57,'26.09 Gaba-Munyonyo-24Hrs'!E57,'28.09 Gaba-Munyonyo-24h'!E57,'29.09 Gaba-Munyonyo'!E57)</f>
        <v>5.7142857142857144</v>
      </c>
      <c r="F57" s="49">
        <f>AVERAGE('23.09.19 Gaba -Munyonyo'!F57,'24.09 Gaba-Munyonyo'!F57,'25.09 Gaba-Munyonyo'!F57,'27.09 Gaba-Munyonyo'!F57,'26.09 Gaba-Munyonyo-24Hrs'!F57,'28.09 Gaba-Munyonyo-24h'!F57,'29.09 Gaba-Munyonyo'!F57)</f>
        <v>11.571428571428571</v>
      </c>
      <c r="G57" s="49">
        <f>AVERAGE('23.09.19 Gaba -Munyonyo'!G57,'24.09 Gaba-Munyonyo'!G57,'25.09 Gaba-Munyonyo'!G57,'27.09 Gaba-Munyonyo'!G57,'26.09 Gaba-Munyonyo-24Hrs'!G57,'28.09 Gaba-Munyonyo-24h'!G57,'29.09 Gaba-Munyonyo'!G57)</f>
        <v>0.42857142857142855</v>
      </c>
      <c r="H57" s="49">
        <f>AVERAGE('23.09.19 Gaba -Munyonyo'!H57,'24.09 Gaba-Munyonyo'!H57,'25.09 Gaba-Munyonyo'!H57,'27.09 Gaba-Munyonyo'!H57,'26.09 Gaba-Munyonyo-24Hrs'!H57,'28.09 Gaba-Munyonyo-24h'!H57,'29.09 Gaba-Munyonyo'!H57)</f>
        <v>0.14285714285714285</v>
      </c>
      <c r="I57" s="49">
        <f>AVERAGE('23.09.19 Gaba -Munyonyo'!I57,'24.09 Gaba-Munyonyo'!I57,'25.09 Gaba-Munyonyo'!I57,'27.09 Gaba-Munyonyo'!I57,'26.09 Gaba-Munyonyo-24Hrs'!I57,'28.09 Gaba-Munyonyo-24h'!I57,'29.09 Gaba-Munyonyo'!I57)</f>
        <v>1.5714285714285714</v>
      </c>
      <c r="J57" s="49">
        <f>AVERAGE('23.09.19 Gaba -Munyonyo'!J57,'24.09 Gaba-Munyonyo'!J57,'25.09 Gaba-Munyonyo'!J57,'27.09 Gaba-Munyonyo'!J57,'26.09 Gaba-Munyonyo-24Hrs'!J57,'28.09 Gaba-Munyonyo-24h'!J57,'29.09 Gaba-Munyonyo'!J57)</f>
        <v>0.7142857142857143</v>
      </c>
      <c r="K57" s="49">
        <f>AVERAGE('23.09.19 Gaba -Munyonyo'!K57,'24.09 Gaba-Munyonyo'!K57,'25.09 Gaba-Munyonyo'!K57,'27.09 Gaba-Munyonyo'!K57,'26.09 Gaba-Munyonyo-24Hrs'!K57,'28.09 Gaba-Munyonyo-24h'!K57,'29.09 Gaba-Munyonyo'!K57)</f>
        <v>0.14285714285714285</v>
      </c>
      <c r="L57" s="49">
        <f>AVERAGE('23.09.19 Gaba -Munyonyo'!L57,'24.09 Gaba-Munyonyo'!L57,'25.09 Gaba-Munyonyo'!L57,'27.09 Gaba-Munyonyo'!L57,'26.09 Gaba-Munyonyo-24Hrs'!L57,'28.09 Gaba-Munyonyo-24h'!L57,'29.09 Gaba-Munyonyo'!L57)</f>
        <v>0</v>
      </c>
      <c r="M57" s="49">
        <f>AVERAGE('23.09.19 Gaba -Munyonyo'!M57,'24.09 Gaba-Munyonyo'!M57,'25.09 Gaba-Munyonyo'!M57,'27.09 Gaba-Munyonyo'!M57,'26.09 Gaba-Munyonyo-24Hrs'!M57,'28.09 Gaba-Munyonyo-24h'!M57,'29.09 Gaba-Munyonyo'!M57)</f>
        <v>61.571428571428569</v>
      </c>
      <c r="N57" s="49">
        <f>AVERAGE('23.09.19 Gaba -Munyonyo'!N57,'24.09 Gaba-Munyonyo'!N57,'25.09 Gaba-Munyonyo'!N57,'27.09 Gaba-Munyonyo'!N57,'26.09 Gaba-Munyonyo-24Hrs'!N57,'28.09 Gaba-Munyonyo-24h'!N57,'29.09 Gaba-Munyonyo'!N57)</f>
        <v>0</v>
      </c>
      <c r="O57" s="15">
        <f t="shared" si="0"/>
        <v>77.285714285714278</v>
      </c>
      <c r="P57" s="15">
        <f t="shared" si="1"/>
        <v>138.85714285714283</v>
      </c>
      <c r="R57" s="8"/>
      <c r="T57"/>
    </row>
    <row r="58" spans="2:20" ht="23.1" customHeight="1" x14ac:dyDescent="0.25">
      <c r="B58" s="23" t="s">
        <v>99</v>
      </c>
      <c r="C58" s="49">
        <f>AVERAGE('26.09 Gaba-Munyonyo-24Hrs'!C58,'28.09 Gaba-Munyonyo-24h'!C58)</f>
        <v>14</v>
      </c>
      <c r="D58" s="49">
        <f>AVERAGE('26.09 Gaba-Munyonyo-24Hrs'!D58,'28.09 Gaba-Munyonyo-24h'!D58)</f>
        <v>13</v>
      </c>
      <c r="E58" s="49">
        <f>AVERAGE('26.09 Gaba-Munyonyo-24Hrs'!E58,'28.09 Gaba-Munyonyo-24h'!E58)</f>
        <v>1.5</v>
      </c>
      <c r="F58" s="49">
        <f>AVERAGE('26.09 Gaba-Munyonyo-24Hrs'!F58,'28.09 Gaba-Munyonyo-24h'!F58)</f>
        <v>6.5</v>
      </c>
      <c r="G58" s="49">
        <f>AVERAGE('26.09 Gaba-Munyonyo-24Hrs'!G58,'28.09 Gaba-Munyonyo-24h'!G58)</f>
        <v>0</v>
      </c>
      <c r="H58" s="49">
        <f>AVERAGE('26.09 Gaba-Munyonyo-24Hrs'!H58,'28.09 Gaba-Munyonyo-24h'!H58)</f>
        <v>0</v>
      </c>
      <c r="I58" s="49">
        <f>AVERAGE('26.09 Gaba-Munyonyo-24Hrs'!I58,'28.09 Gaba-Munyonyo-24h'!I58)</f>
        <v>1</v>
      </c>
      <c r="J58" s="49">
        <f>AVERAGE('26.09 Gaba-Munyonyo-24Hrs'!J58,'28.09 Gaba-Munyonyo-24h'!J58)</f>
        <v>1</v>
      </c>
      <c r="K58" s="49">
        <f>AVERAGE('26.09 Gaba-Munyonyo-24Hrs'!K58,'28.09 Gaba-Munyonyo-24h'!K58)</f>
        <v>0</v>
      </c>
      <c r="L58" s="49">
        <f>AVERAGE('26.09 Gaba-Munyonyo-24Hrs'!L58,'28.09 Gaba-Munyonyo-24h'!L58)</f>
        <v>0</v>
      </c>
      <c r="M58" s="49">
        <f>AVERAGE('26.09 Gaba-Munyonyo-24Hrs'!M58,'28.09 Gaba-Munyonyo-24h'!M58)</f>
        <v>59</v>
      </c>
      <c r="N58" s="49">
        <f>AVERAGE('26.09 Gaba-Munyonyo-24Hrs'!N58,'28.09 Gaba-Munyonyo-24h'!N58)</f>
        <v>0</v>
      </c>
      <c r="O58" s="15">
        <f t="shared" si="0"/>
        <v>37</v>
      </c>
      <c r="P58" s="15">
        <f t="shared" si="1"/>
        <v>96</v>
      </c>
      <c r="R58" s="8"/>
      <c r="T58"/>
    </row>
    <row r="59" spans="2:20" ht="23.1" customHeight="1" x14ac:dyDescent="0.25">
      <c r="B59" s="23" t="s">
        <v>100</v>
      </c>
      <c r="C59" s="49">
        <f>AVERAGE('26.09 Gaba-Munyonyo-24Hrs'!C59,'28.09 Gaba-Munyonyo-24h'!C59)</f>
        <v>22.5</v>
      </c>
      <c r="D59" s="49">
        <f>AVERAGE('26.09 Gaba-Munyonyo-24Hrs'!D59,'28.09 Gaba-Munyonyo-24h'!D59)</f>
        <v>22.5</v>
      </c>
      <c r="E59" s="49">
        <f>AVERAGE('26.09 Gaba-Munyonyo-24Hrs'!E59,'28.09 Gaba-Munyonyo-24h'!E59)</f>
        <v>7</v>
      </c>
      <c r="F59" s="49">
        <f>AVERAGE('26.09 Gaba-Munyonyo-24Hrs'!F59,'28.09 Gaba-Munyonyo-24h'!F59)</f>
        <v>11</v>
      </c>
      <c r="G59" s="49">
        <f>AVERAGE('26.09 Gaba-Munyonyo-24Hrs'!G59,'28.09 Gaba-Munyonyo-24h'!G59)</f>
        <v>0.5</v>
      </c>
      <c r="H59" s="49">
        <f>AVERAGE('26.09 Gaba-Munyonyo-24Hrs'!H59,'28.09 Gaba-Munyonyo-24h'!H59)</f>
        <v>0</v>
      </c>
      <c r="I59" s="49">
        <f>AVERAGE('26.09 Gaba-Munyonyo-24Hrs'!I59,'28.09 Gaba-Munyonyo-24h'!I59)</f>
        <v>5</v>
      </c>
      <c r="J59" s="49">
        <f>AVERAGE('26.09 Gaba-Munyonyo-24Hrs'!J59,'28.09 Gaba-Munyonyo-24h'!J59)</f>
        <v>2</v>
      </c>
      <c r="K59" s="49">
        <f>AVERAGE('26.09 Gaba-Munyonyo-24Hrs'!K59,'28.09 Gaba-Munyonyo-24h'!K59)</f>
        <v>0</v>
      </c>
      <c r="L59" s="49">
        <f>AVERAGE('26.09 Gaba-Munyonyo-24Hrs'!L59,'28.09 Gaba-Munyonyo-24h'!L59)</f>
        <v>0</v>
      </c>
      <c r="M59" s="49">
        <f>AVERAGE('26.09 Gaba-Munyonyo-24Hrs'!M59,'28.09 Gaba-Munyonyo-24h'!M59)</f>
        <v>62</v>
      </c>
      <c r="N59" s="49">
        <f>AVERAGE('26.09 Gaba-Munyonyo-24Hrs'!N59,'28.09 Gaba-Munyonyo-24h'!N59)</f>
        <v>0</v>
      </c>
      <c r="O59" s="15">
        <f t="shared" si="0"/>
        <v>70.5</v>
      </c>
      <c r="P59" s="15">
        <f t="shared" si="1"/>
        <v>132.5</v>
      </c>
      <c r="R59" s="8"/>
      <c r="T59"/>
    </row>
    <row r="60" spans="2:20" ht="23.1" customHeight="1" x14ac:dyDescent="0.25">
      <c r="B60" s="23" t="s">
        <v>101</v>
      </c>
      <c r="C60" s="49">
        <f>AVERAGE('26.09 Gaba-Munyonyo-24Hrs'!C60,'28.09 Gaba-Munyonyo-24h'!C60)</f>
        <v>34.5</v>
      </c>
      <c r="D60" s="49">
        <f>AVERAGE('26.09 Gaba-Munyonyo-24Hrs'!D60,'28.09 Gaba-Munyonyo-24h'!D60)</f>
        <v>24.5</v>
      </c>
      <c r="E60" s="49">
        <f>AVERAGE('26.09 Gaba-Munyonyo-24Hrs'!E60,'28.09 Gaba-Munyonyo-24h'!E60)</f>
        <v>4.5</v>
      </c>
      <c r="F60" s="49">
        <f>AVERAGE('26.09 Gaba-Munyonyo-24Hrs'!F60,'28.09 Gaba-Munyonyo-24h'!F60)</f>
        <v>11.5</v>
      </c>
      <c r="G60" s="49">
        <f>AVERAGE('26.09 Gaba-Munyonyo-24Hrs'!G60,'28.09 Gaba-Munyonyo-24h'!G60)</f>
        <v>0</v>
      </c>
      <c r="H60" s="49">
        <f>AVERAGE('26.09 Gaba-Munyonyo-24Hrs'!H60,'28.09 Gaba-Munyonyo-24h'!H60)</f>
        <v>0.5</v>
      </c>
      <c r="I60" s="49">
        <f>AVERAGE('26.09 Gaba-Munyonyo-24Hrs'!I60,'28.09 Gaba-Munyonyo-24h'!I60)</f>
        <v>3.5</v>
      </c>
      <c r="J60" s="49">
        <f>AVERAGE('26.09 Gaba-Munyonyo-24Hrs'!J60,'28.09 Gaba-Munyonyo-24h'!J60)</f>
        <v>1</v>
      </c>
      <c r="K60" s="49">
        <f>AVERAGE('26.09 Gaba-Munyonyo-24Hrs'!K60,'28.09 Gaba-Munyonyo-24h'!K60)</f>
        <v>0</v>
      </c>
      <c r="L60" s="49">
        <f>AVERAGE('26.09 Gaba-Munyonyo-24Hrs'!L60,'28.09 Gaba-Munyonyo-24h'!L60)</f>
        <v>0</v>
      </c>
      <c r="M60" s="49">
        <f>AVERAGE('26.09 Gaba-Munyonyo-24Hrs'!M60,'28.09 Gaba-Munyonyo-24h'!M60)</f>
        <v>84.5</v>
      </c>
      <c r="N60" s="49">
        <f>AVERAGE('26.09 Gaba-Munyonyo-24Hrs'!N60,'28.09 Gaba-Munyonyo-24h'!N60)</f>
        <v>0</v>
      </c>
      <c r="O60" s="15">
        <f t="shared" si="0"/>
        <v>80</v>
      </c>
      <c r="P60" s="15">
        <f t="shared" si="1"/>
        <v>164.5</v>
      </c>
      <c r="R60" s="8"/>
      <c r="T60"/>
    </row>
    <row r="61" spans="2:20" ht="23.1" customHeight="1" x14ac:dyDescent="0.25">
      <c r="B61" s="23" t="s">
        <v>102</v>
      </c>
      <c r="C61" s="49">
        <f>AVERAGE('26.09 Gaba-Munyonyo-24Hrs'!C61,'28.09 Gaba-Munyonyo-24h'!C61)</f>
        <v>33.5</v>
      </c>
      <c r="D61" s="49">
        <f>AVERAGE('26.09 Gaba-Munyonyo-24Hrs'!D61,'28.09 Gaba-Munyonyo-24h'!D61)</f>
        <v>22</v>
      </c>
      <c r="E61" s="49">
        <f>AVERAGE('26.09 Gaba-Munyonyo-24Hrs'!E61,'28.09 Gaba-Munyonyo-24h'!E61)</f>
        <v>3</v>
      </c>
      <c r="F61" s="49">
        <f>AVERAGE('26.09 Gaba-Munyonyo-24Hrs'!F61,'28.09 Gaba-Munyonyo-24h'!F61)</f>
        <v>8</v>
      </c>
      <c r="G61" s="49">
        <f>AVERAGE('26.09 Gaba-Munyonyo-24Hrs'!G61,'28.09 Gaba-Munyonyo-24h'!G61)</f>
        <v>0.5</v>
      </c>
      <c r="H61" s="49">
        <f>AVERAGE('26.09 Gaba-Munyonyo-24Hrs'!H61,'28.09 Gaba-Munyonyo-24h'!H61)</f>
        <v>0.5</v>
      </c>
      <c r="I61" s="49">
        <f>AVERAGE('26.09 Gaba-Munyonyo-24Hrs'!I61,'28.09 Gaba-Munyonyo-24h'!I61)</f>
        <v>1.5</v>
      </c>
      <c r="J61" s="49">
        <f>AVERAGE('26.09 Gaba-Munyonyo-24Hrs'!J61,'28.09 Gaba-Munyonyo-24h'!J61)</f>
        <v>1</v>
      </c>
      <c r="K61" s="49">
        <f>AVERAGE('26.09 Gaba-Munyonyo-24Hrs'!K61,'28.09 Gaba-Munyonyo-24h'!K61)</f>
        <v>0</v>
      </c>
      <c r="L61" s="49">
        <f>AVERAGE('26.09 Gaba-Munyonyo-24Hrs'!L61,'28.09 Gaba-Munyonyo-24h'!L61)</f>
        <v>0</v>
      </c>
      <c r="M61" s="49">
        <f>AVERAGE('26.09 Gaba-Munyonyo-24Hrs'!M61,'28.09 Gaba-Munyonyo-24h'!M61)</f>
        <v>55</v>
      </c>
      <c r="N61" s="49">
        <f>AVERAGE('26.09 Gaba-Munyonyo-24Hrs'!N61,'28.09 Gaba-Munyonyo-24h'!N61)</f>
        <v>0</v>
      </c>
      <c r="O61" s="15">
        <f t="shared" si="0"/>
        <v>70</v>
      </c>
      <c r="P61" s="15">
        <f t="shared" si="1"/>
        <v>125</v>
      </c>
      <c r="R61" s="8"/>
      <c r="T61"/>
    </row>
    <row r="62" spans="2:20" ht="23.1" customHeight="1" x14ac:dyDescent="0.25">
      <c r="B62" s="23" t="s">
        <v>107</v>
      </c>
      <c r="C62" s="49">
        <f>AVERAGE('26.09 Gaba-Munyonyo-24Hrs'!C62,'28.09 Gaba-Munyonyo-24h'!C62)</f>
        <v>17.5</v>
      </c>
      <c r="D62" s="49">
        <f>AVERAGE('26.09 Gaba-Munyonyo-24Hrs'!D62,'28.09 Gaba-Munyonyo-24h'!D62)</f>
        <v>11</v>
      </c>
      <c r="E62" s="49">
        <f>AVERAGE('26.09 Gaba-Munyonyo-24Hrs'!E62,'28.09 Gaba-Munyonyo-24h'!E62)</f>
        <v>4.5</v>
      </c>
      <c r="F62" s="49">
        <f>AVERAGE('26.09 Gaba-Munyonyo-24Hrs'!F62,'28.09 Gaba-Munyonyo-24h'!F62)</f>
        <v>14.5</v>
      </c>
      <c r="G62" s="49">
        <f>AVERAGE('26.09 Gaba-Munyonyo-24Hrs'!G62,'28.09 Gaba-Munyonyo-24h'!G62)</f>
        <v>0.5</v>
      </c>
      <c r="H62" s="49">
        <f>AVERAGE('26.09 Gaba-Munyonyo-24Hrs'!H62,'28.09 Gaba-Munyonyo-24h'!H62)</f>
        <v>0.5</v>
      </c>
      <c r="I62" s="49">
        <f>AVERAGE('26.09 Gaba-Munyonyo-24Hrs'!I62,'28.09 Gaba-Munyonyo-24h'!I62)</f>
        <v>1.5</v>
      </c>
      <c r="J62" s="49">
        <f>AVERAGE('26.09 Gaba-Munyonyo-24Hrs'!J62,'28.09 Gaba-Munyonyo-24h'!J62)</f>
        <v>1</v>
      </c>
      <c r="K62" s="49">
        <f>AVERAGE('26.09 Gaba-Munyonyo-24Hrs'!K62,'28.09 Gaba-Munyonyo-24h'!K62)</f>
        <v>0</v>
      </c>
      <c r="L62" s="49">
        <f>AVERAGE('26.09 Gaba-Munyonyo-24Hrs'!L62,'28.09 Gaba-Munyonyo-24h'!L62)</f>
        <v>0</v>
      </c>
      <c r="M62" s="49">
        <f>AVERAGE('26.09 Gaba-Munyonyo-24Hrs'!M62,'28.09 Gaba-Munyonyo-24h'!M62)</f>
        <v>50</v>
      </c>
      <c r="N62" s="49">
        <f>AVERAGE('26.09 Gaba-Munyonyo-24Hrs'!N62,'28.09 Gaba-Munyonyo-24h'!N62)</f>
        <v>0</v>
      </c>
      <c r="O62" s="15">
        <f t="shared" si="0"/>
        <v>51</v>
      </c>
      <c r="P62" s="15">
        <f t="shared" si="1"/>
        <v>101</v>
      </c>
      <c r="R62" s="8"/>
      <c r="T62"/>
    </row>
    <row r="63" spans="2:20" ht="23.1" customHeight="1" x14ac:dyDescent="0.25">
      <c r="B63" s="23" t="s">
        <v>108</v>
      </c>
      <c r="C63" s="49">
        <f>AVERAGE('26.09 Gaba-Munyonyo-24Hrs'!C63,'28.09 Gaba-Munyonyo-24h'!C63)</f>
        <v>32.5</v>
      </c>
      <c r="D63" s="49">
        <f>AVERAGE('26.09 Gaba-Munyonyo-24Hrs'!D63,'28.09 Gaba-Munyonyo-24h'!D63)</f>
        <v>14.5</v>
      </c>
      <c r="E63" s="49">
        <f>AVERAGE('26.09 Gaba-Munyonyo-24Hrs'!E63,'28.09 Gaba-Munyonyo-24h'!E63)</f>
        <v>2.5</v>
      </c>
      <c r="F63" s="49">
        <f>AVERAGE('26.09 Gaba-Munyonyo-24Hrs'!F63,'28.09 Gaba-Munyonyo-24h'!F63)</f>
        <v>3.5</v>
      </c>
      <c r="G63" s="49">
        <f>AVERAGE('26.09 Gaba-Munyonyo-24Hrs'!G63,'28.09 Gaba-Munyonyo-24h'!G63)</f>
        <v>0</v>
      </c>
      <c r="H63" s="49">
        <f>AVERAGE('26.09 Gaba-Munyonyo-24Hrs'!H63,'28.09 Gaba-Munyonyo-24h'!H63)</f>
        <v>0</v>
      </c>
      <c r="I63" s="49">
        <f>AVERAGE('26.09 Gaba-Munyonyo-24Hrs'!I63,'28.09 Gaba-Munyonyo-24h'!I63)</f>
        <v>2</v>
      </c>
      <c r="J63" s="49">
        <f>AVERAGE('26.09 Gaba-Munyonyo-24Hrs'!J63,'28.09 Gaba-Munyonyo-24h'!J63)</f>
        <v>0.5</v>
      </c>
      <c r="K63" s="49">
        <f>AVERAGE('26.09 Gaba-Munyonyo-24Hrs'!K63,'28.09 Gaba-Munyonyo-24h'!K63)</f>
        <v>0.5</v>
      </c>
      <c r="L63" s="49">
        <f>AVERAGE('26.09 Gaba-Munyonyo-24Hrs'!L63,'28.09 Gaba-Munyonyo-24h'!L63)</f>
        <v>0.5</v>
      </c>
      <c r="M63" s="49">
        <f>AVERAGE('26.09 Gaba-Munyonyo-24Hrs'!M63,'28.09 Gaba-Munyonyo-24h'!M63)</f>
        <v>58</v>
      </c>
      <c r="N63" s="49">
        <f>AVERAGE('26.09 Gaba-Munyonyo-24Hrs'!N63,'28.09 Gaba-Munyonyo-24h'!N63)</f>
        <v>0</v>
      </c>
      <c r="O63" s="15">
        <f t="shared" si="0"/>
        <v>56.5</v>
      </c>
      <c r="P63" s="15">
        <f t="shared" si="1"/>
        <v>114.5</v>
      </c>
      <c r="R63" s="8"/>
      <c r="T63"/>
    </row>
    <row r="64" spans="2:20" ht="23.1" customHeight="1" x14ac:dyDescent="0.25">
      <c r="B64" s="23" t="s">
        <v>109</v>
      </c>
      <c r="C64" s="49">
        <f>AVERAGE('26.09 Gaba-Munyonyo-24Hrs'!C64,'28.09 Gaba-Munyonyo-24h'!C64)</f>
        <v>25.5</v>
      </c>
      <c r="D64" s="49">
        <f>AVERAGE('26.09 Gaba-Munyonyo-24Hrs'!D64,'28.09 Gaba-Munyonyo-24h'!D64)</f>
        <v>27</v>
      </c>
      <c r="E64" s="49">
        <f>AVERAGE('26.09 Gaba-Munyonyo-24Hrs'!E64,'28.09 Gaba-Munyonyo-24h'!E64)</f>
        <v>3</v>
      </c>
      <c r="F64" s="49">
        <f>AVERAGE('26.09 Gaba-Munyonyo-24Hrs'!F64,'28.09 Gaba-Munyonyo-24h'!F64)</f>
        <v>13</v>
      </c>
      <c r="G64" s="49">
        <f>AVERAGE('26.09 Gaba-Munyonyo-24Hrs'!G64,'28.09 Gaba-Munyonyo-24h'!G64)</f>
        <v>0</v>
      </c>
      <c r="H64" s="49">
        <f>AVERAGE('26.09 Gaba-Munyonyo-24Hrs'!H64,'28.09 Gaba-Munyonyo-24h'!H64)</f>
        <v>0</v>
      </c>
      <c r="I64" s="49">
        <f>AVERAGE('26.09 Gaba-Munyonyo-24Hrs'!I64,'28.09 Gaba-Munyonyo-24h'!I64)</f>
        <v>1.5</v>
      </c>
      <c r="J64" s="49">
        <f>AVERAGE('26.09 Gaba-Munyonyo-24Hrs'!J64,'28.09 Gaba-Munyonyo-24h'!J64)</f>
        <v>0</v>
      </c>
      <c r="K64" s="49">
        <f>AVERAGE('26.09 Gaba-Munyonyo-24Hrs'!K64,'28.09 Gaba-Munyonyo-24h'!K64)</f>
        <v>0</v>
      </c>
      <c r="L64" s="49">
        <f>AVERAGE('26.09 Gaba-Munyonyo-24Hrs'!L64,'28.09 Gaba-Munyonyo-24h'!L64)</f>
        <v>0</v>
      </c>
      <c r="M64" s="49">
        <f>AVERAGE('26.09 Gaba-Munyonyo-24Hrs'!M64,'28.09 Gaba-Munyonyo-24h'!M64)</f>
        <v>70</v>
      </c>
      <c r="N64" s="49">
        <f>AVERAGE('26.09 Gaba-Munyonyo-24Hrs'!N64,'28.09 Gaba-Munyonyo-24h'!N64)</f>
        <v>0</v>
      </c>
      <c r="O64" s="15">
        <f t="shared" si="0"/>
        <v>70</v>
      </c>
      <c r="P64" s="15">
        <f t="shared" si="1"/>
        <v>140</v>
      </c>
      <c r="R64" s="8"/>
      <c r="T64"/>
    </row>
    <row r="65" spans="2:20" ht="23.1" customHeight="1" x14ac:dyDescent="0.25">
      <c r="B65" s="23" t="s">
        <v>158</v>
      </c>
      <c r="C65" s="49">
        <f>AVERAGE('26.09 Gaba-Munyonyo-24Hrs'!C65,'28.09 Gaba-Munyonyo-24h'!C65)</f>
        <v>41.5</v>
      </c>
      <c r="D65" s="49">
        <f>AVERAGE('26.09 Gaba-Munyonyo-24Hrs'!D65,'28.09 Gaba-Munyonyo-24h'!D65)</f>
        <v>22.5</v>
      </c>
      <c r="E65" s="49">
        <f>AVERAGE('26.09 Gaba-Munyonyo-24Hrs'!E65,'28.09 Gaba-Munyonyo-24h'!E65)</f>
        <v>4.5</v>
      </c>
      <c r="F65" s="49">
        <f>AVERAGE('26.09 Gaba-Munyonyo-24Hrs'!F65,'28.09 Gaba-Munyonyo-24h'!F65)</f>
        <v>12.5</v>
      </c>
      <c r="G65" s="49">
        <f>AVERAGE('26.09 Gaba-Munyonyo-24Hrs'!G65,'28.09 Gaba-Munyonyo-24h'!G65)</f>
        <v>0.5</v>
      </c>
      <c r="H65" s="49">
        <f>AVERAGE('26.09 Gaba-Munyonyo-24Hrs'!H65,'28.09 Gaba-Munyonyo-24h'!H65)</f>
        <v>0</v>
      </c>
      <c r="I65" s="49">
        <f>AVERAGE('26.09 Gaba-Munyonyo-24Hrs'!I65,'28.09 Gaba-Munyonyo-24h'!I65)</f>
        <v>2.5</v>
      </c>
      <c r="J65" s="49">
        <f>AVERAGE('26.09 Gaba-Munyonyo-24Hrs'!J65,'28.09 Gaba-Munyonyo-24h'!J65)</f>
        <v>0</v>
      </c>
      <c r="K65" s="49">
        <f>AVERAGE('26.09 Gaba-Munyonyo-24Hrs'!K65,'28.09 Gaba-Munyonyo-24h'!K65)</f>
        <v>0</v>
      </c>
      <c r="L65" s="49">
        <f>AVERAGE('26.09 Gaba-Munyonyo-24Hrs'!L65,'28.09 Gaba-Munyonyo-24h'!L65)</f>
        <v>0</v>
      </c>
      <c r="M65" s="49">
        <f>AVERAGE('26.09 Gaba-Munyonyo-24Hrs'!M65,'28.09 Gaba-Munyonyo-24h'!M65)</f>
        <v>68</v>
      </c>
      <c r="N65" s="49">
        <f>AVERAGE('26.09 Gaba-Munyonyo-24Hrs'!N65,'28.09 Gaba-Munyonyo-24h'!N65)</f>
        <v>0</v>
      </c>
      <c r="O65" s="15">
        <f t="shared" si="0"/>
        <v>84</v>
      </c>
      <c r="P65" s="15">
        <f t="shared" si="1"/>
        <v>152</v>
      </c>
      <c r="R65" s="8"/>
      <c r="T65"/>
    </row>
    <row r="66" spans="2:20" ht="23.1" customHeight="1" x14ac:dyDescent="0.25">
      <c r="B66" s="23" t="s">
        <v>103</v>
      </c>
      <c r="C66" s="49">
        <f>AVERAGE('26.09 Gaba-Munyonyo-24Hrs'!C66,'28.09 Gaba-Munyonyo-24h'!C66)</f>
        <v>29.5</v>
      </c>
      <c r="D66" s="49">
        <f>AVERAGE('26.09 Gaba-Munyonyo-24Hrs'!D66,'28.09 Gaba-Munyonyo-24h'!D66)</f>
        <v>29.5</v>
      </c>
      <c r="E66" s="49">
        <f>AVERAGE('26.09 Gaba-Munyonyo-24Hrs'!E66,'28.09 Gaba-Munyonyo-24h'!E66)</f>
        <v>3</v>
      </c>
      <c r="F66" s="49">
        <f>AVERAGE('26.09 Gaba-Munyonyo-24Hrs'!F66,'28.09 Gaba-Munyonyo-24h'!F66)</f>
        <v>9</v>
      </c>
      <c r="G66" s="49">
        <f>AVERAGE('26.09 Gaba-Munyonyo-24Hrs'!G66,'28.09 Gaba-Munyonyo-24h'!G66)</f>
        <v>0</v>
      </c>
      <c r="H66" s="49">
        <f>AVERAGE('26.09 Gaba-Munyonyo-24Hrs'!H66,'28.09 Gaba-Munyonyo-24h'!H66)</f>
        <v>0</v>
      </c>
      <c r="I66" s="49">
        <f>AVERAGE('26.09 Gaba-Munyonyo-24Hrs'!I66,'28.09 Gaba-Munyonyo-24h'!I66)</f>
        <v>2.5</v>
      </c>
      <c r="J66" s="49">
        <f>AVERAGE('26.09 Gaba-Munyonyo-24Hrs'!J66,'28.09 Gaba-Munyonyo-24h'!J66)</f>
        <v>0.5</v>
      </c>
      <c r="K66" s="49">
        <f>AVERAGE('26.09 Gaba-Munyonyo-24Hrs'!K66,'28.09 Gaba-Munyonyo-24h'!K66)</f>
        <v>0</v>
      </c>
      <c r="L66" s="49">
        <f>AVERAGE('26.09 Gaba-Munyonyo-24Hrs'!L66,'28.09 Gaba-Munyonyo-24h'!L66)</f>
        <v>0</v>
      </c>
      <c r="M66" s="49">
        <f>AVERAGE('26.09 Gaba-Munyonyo-24Hrs'!M66,'28.09 Gaba-Munyonyo-24h'!M66)</f>
        <v>70.5</v>
      </c>
      <c r="N66" s="49">
        <f>AVERAGE('26.09 Gaba-Munyonyo-24Hrs'!N66,'28.09 Gaba-Munyonyo-24h'!N66)</f>
        <v>0</v>
      </c>
      <c r="O66" s="15">
        <f t="shared" si="0"/>
        <v>74</v>
      </c>
      <c r="P66" s="15">
        <f t="shared" si="1"/>
        <v>144.5</v>
      </c>
      <c r="R66" s="8"/>
      <c r="T66"/>
    </row>
    <row r="67" spans="2:20" ht="23.1" customHeight="1" x14ac:dyDescent="0.25">
      <c r="B67" s="23" t="s">
        <v>104</v>
      </c>
      <c r="C67" s="49">
        <f>AVERAGE('26.09 Gaba-Munyonyo-24Hrs'!C67,'28.09 Gaba-Munyonyo-24h'!C67)</f>
        <v>35</v>
      </c>
      <c r="D67" s="49">
        <f>AVERAGE('26.09 Gaba-Munyonyo-24Hrs'!D67,'28.09 Gaba-Munyonyo-24h'!D67)</f>
        <v>19</v>
      </c>
      <c r="E67" s="49">
        <f>AVERAGE('26.09 Gaba-Munyonyo-24Hrs'!E67,'28.09 Gaba-Munyonyo-24h'!E67)</f>
        <v>6.5</v>
      </c>
      <c r="F67" s="49">
        <f>AVERAGE('26.09 Gaba-Munyonyo-24Hrs'!F67,'28.09 Gaba-Munyonyo-24h'!F67)</f>
        <v>5.5</v>
      </c>
      <c r="G67" s="49">
        <f>AVERAGE('26.09 Gaba-Munyonyo-24Hrs'!G67,'28.09 Gaba-Munyonyo-24h'!G67)</f>
        <v>0</v>
      </c>
      <c r="H67" s="49">
        <f>AVERAGE('26.09 Gaba-Munyonyo-24Hrs'!H67,'28.09 Gaba-Munyonyo-24h'!H67)</f>
        <v>0</v>
      </c>
      <c r="I67" s="49">
        <f>AVERAGE('26.09 Gaba-Munyonyo-24Hrs'!I67,'28.09 Gaba-Munyonyo-24h'!I67)</f>
        <v>1.5</v>
      </c>
      <c r="J67" s="49">
        <f>AVERAGE('26.09 Gaba-Munyonyo-24Hrs'!J67,'28.09 Gaba-Munyonyo-24h'!J67)</f>
        <v>1</v>
      </c>
      <c r="K67" s="49">
        <f>AVERAGE('26.09 Gaba-Munyonyo-24Hrs'!K67,'28.09 Gaba-Munyonyo-24h'!K67)</f>
        <v>0</v>
      </c>
      <c r="L67" s="49">
        <f>AVERAGE('26.09 Gaba-Munyonyo-24Hrs'!L67,'28.09 Gaba-Munyonyo-24h'!L67)</f>
        <v>0</v>
      </c>
      <c r="M67" s="49">
        <f>AVERAGE('26.09 Gaba-Munyonyo-24Hrs'!M67,'28.09 Gaba-Munyonyo-24h'!M67)</f>
        <v>72</v>
      </c>
      <c r="N67" s="49">
        <f>AVERAGE('26.09 Gaba-Munyonyo-24Hrs'!N67,'28.09 Gaba-Munyonyo-24h'!N67)</f>
        <v>0</v>
      </c>
      <c r="O67" s="15">
        <f t="shared" si="0"/>
        <v>68.5</v>
      </c>
      <c r="P67" s="15">
        <f t="shared" si="1"/>
        <v>140.5</v>
      </c>
      <c r="R67" s="8"/>
      <c r="T67"/>
    </row>
    <row r="68" spans="2:20" ht="23.1" customHeight="1" x14ac:dyDescent="0.25">
      <c r="B68" s="23" t="s">
        <v>105</v>
      </c>
      <c r="C68" s="49">
        <f>AVERAGE('26.09 Gaba-Munyonyo-24Hrs'!C68,'28.09 Gaba-Munyonyo-24h'!C68)</f>
        <v>33</v>
      </c>
      <c r="D68" s="49">
        <f>AVERAGE('26.09 Gaba-Munyonyo-24Hrs'!D68,'28.09 Gaba-Munyonyo-24h'!D68)</f>
        <v>19.5</v>
      </c>
      <c r="E68" s="49">
        <f>AVERAGE('26.09 Gaba-Munyonyo-24Hrs'!E68,'28.09 Gaba-Munyonyo-24h'!E68)</f>
        <v>2</v>
      </c>
      <c r="F68" s="49">
        <f>AVERAGE('26.09 Gaba-Munyonyo-24Hrs'!F68,'28.09 Gaba-Munyonyo-24h'!F68)</f>
        <v>10.5</v>
      </c>
      <c r="G68" s="49">
        <f>AVERAGE('26.09 Gaba-Munyonyo-24Hrs'!G68,'28.09 Gaba-Munyonyo-24h'!G68)</f>
        <v>0</v>
      </c>
      <c r="H68" s="49">
        <f>AVERAGE('26.09 Gaba-Munyonyo-24Hrs'!H68,'28.09 Gaba-Munyonyo-24h'!H68)</f>
        <v>0</v>
      </c>
      <c r="I68" s="49">
        <f>AVERAGE('26.09 Gaba-Munyonyo-24Hrs'!I68,'28.09 Gaba-Munyonyo-24h'!I68)</f>
        <v>2.5</v>
      </c>
      <c r="J68" s="49">
        <f>AVERAGE('26.09 Gaba-Munyonyo-24Hrs'!J68,'28.09 Gaba-Munyonyo-24h'!J68)</f>
        <v>0</v>
      </c>
      <c r="K68" s="49">
        <f>AVERAGE('26.09 Gaba-Munyonyo-24Hrs'!K68,'28.09 Gaba-Munyonyo-24h'!K68)</f>
        <v>0</v>
      </c>
      <c r="L68" s="49">
        <f>AVERAGE('26.09 Gaba-Munyonyo-24Hrs'!L68,'28.09 Gaba-Munyonyo-24h'!L68)</f>
        <v>0</v>
      </c>
      <c r="M68" s="49">
        <f>AVERAGE('26.09 Gaba-Munyonyo-24Hrs'!M68,'28.09 Gaba-Munyonyo-24h'!M68)</f>
        <v>67.5</v>
      </c>
      <c r="N68" s="49">
        <f>AVERAGE('26.09 Gaba-Munyonyo-24Hrs'!N68,'28.09 Gaba-Munyonyo-24h'!N68)</f>
        <v>0</v>
      </c>
      <c r="O68" s="15">
        <f t="shared" si="0"/>
        <v>67.5</v>
      </c>
      <c r="P68" s="15">
        <f t="shared" si="1"/>
        <v>135</v>
      </c>
      <c r="R68" s="8"/>
      <c r="T68"/>
    </row>
    <row r="69" spans="2:20" ht="23.1" customHeight="1" x14ac:dyDescent="0.25">
      <c r="B69" s="23" t="s">
        <v>106</v>
      </c>
      <c r="C69" s="49">
        <f>AVERAGE('26.09 Gaba-Munyonyo-24Hrs'!C69,'28.09 Gaba-Munyonyo-24h'!C69)</f>
        <v>30.5</v>
      </c>
      <c r="D69" s="49">
        <f>AVERAGE('26.09 Gaba-Munyonyo-24Hrs'!D69,'28.09 Gaba-Munyonyo-24h'!D69)</f>
        <v>20</v>
      </c>
      <c r="E69" s="49">
        <f>AVERAGE('26.09 Gaba-Munyonyo-24Hrs'!E69,'28.09 Gaba-Munyonyo-24h'!E69)</f>
        <v>3.5</v>
      </c>
      <c r="F69" s="49">
        <f>AVERAGE('26.09 Gaba-Munyonyo-24Hrs'!F69,'28.09 Gaba-Munyonyo-24h'!F69)</f>
        <v>7.5</v>
      </c>
      <c r="G69" s="49">
        <f>AVERAGE('26.09 Gaba-Munyonyo-24Hrs'!G69,'28.09 Gaba-Munyonyo-24h'!G69)</f>
        <v>0</v>
      </c>
      <c r="H69" s="49">
        <f>AVERAGE('26.09 Gaba-Munyonyo-24Hrs'!H69,'28.09 Gaba-Munyonyo-24h'!H69)</f>
        <v>0</v>
      </c>
      <c r="I69" s="49">
        <f>AVERAGE('26.09 Gaba-Munyonyo-24Hrs'!I69,'28.09 Gaba-Munyonyo-24h'!I69)</f>
        <v>3</v>
      </c>
      <c r="J69" s="49">
        <f>AVERAGE('26.09 Gaba-Munyonyo-24Hrs'!J69,'28.09 Gaba-Munyonyo-24h'!J69)</f>
        <v>1</v>
      </c>
      <c r="K69" s="49">
        <f>AVERAGE('26.09 Gaba-Munyonyo-24Hrs'!K69,'28.09 Gaba-Munyonyo-24h'!K69)</f>
        <v>0</v>
      </c>
      <c r="L69" s="49">
        <f>AVERAGE('26.09 Gaba-Munyonyo-24Hrs'!L69,'28.09 Gaba-Munyonyo-24h'!L69)</f>
        <v>0</v>
      </c>
      <c r="M69" s="49">
        <f>AVERAGE('26.09 Gaba-Munyonyo-24Hrs'!M69,'28.09 Gaba-Munyonyo-24h'!M69)</f>
        <v>62</v>
      </c>
      <c r="N69" s="49">
        <f>AVERAGE('26.09 Gaba-Munyonyo-24Hrs'!N69,'28.09 Gaba-Munyonyo-24h'!N69)</f>
        <v>0</v>
      </c>
      <c r="O69" s="15">
        <f t="shared" si="0"/>
        <v>65.5</v>
      </c>
      <c r="P69" s="15">
        <f t="shared" si="1"/>
        <v>127.5</v>
      </c>
      <c r="R69" s="8"/>
      <c r="T69"/>
    </row>
    <row r="70" spans="2:20" ht="23.1" customHeight="1" x14ac:dyDescent="0.25">
      <c r="B70" s="23" t="s">
        <v>110</v>
      </c>
      <c r="C70" s="49">
        <f>AVERAGE('26.09 Gaba-Munyonyo-24Hrs'!C70,'28.09 Gaba-Munyonyo-24h'!C70)</f>
        <v>29</v>
      </c>
      <c r="D70" s="49">
        <f>AVERAGE('26.09 Gaba-Munyonyo-24Hrs'!D70,'28.09 Gaba-Munyonyo-24h'!D70)</f>
        <v>19</v>
      </c>
      <c r="E70" s="49">
        <f>AVERAGE('26.09 Gaba-Munyonyo-24Hrs'!E70,'28.09 Gaba-Munyonyo-24h'!E70)</f>
        <v>4.5</v>
      </c>
      <c r="F70" s="49">
        <f>AVERAGE('26.09 Gaba-Munyonyo-24Hrs'!F70,'28.09 Gaba-Munyonyo-24h'!F70)</f>
        <v>10.5</v>
      </c>
      <c r="G70" s="49">
        <f>AVERAGE('26.09 Gaba-Munyonyo-24Hrs'!G70,'28.09 Gaba-Munyonyo-24h'!G70)</f>
        <v>0</v>
      </c>
      <c r="H70" s="49">
        <f>AVERAGE('26.09 Gaba-Munyonyo-24Hrs'!H70,'28.09 Gaba-Munyonyo-24h'!H70)</f>
        <v>0.5</v>
      </c>
      <c r="I70" s="49">
        <f>AVERAGE('26.09 Gaba-Munyonyo-24Hrs'!I70,'28.09 Gaba-Munyonyo-24h'!I70)</f>
        <v>2</v>
      </c>
      <c r="J70" s="49">
        <f>AVERAGE('26.09 Gaba-Munyonyo-24Hrs'!J70,'28.09 Gaba-Munyonyo-24h'!J70)</f>
        <v>0.5</v>
      </c>
      <c r="K70" s="49">
        <f>AVERAGE('26.09 Gaba-Munyonyo-24Hrs'!K70,'28.09 Gaba-Munyonyo-24h'!K70)</f>
        <v>0</v>
      </c>
      <c r="L70" s="49">
        <f>AVERAGE('26.09 Gaba-Munyonyo-24Hrs'!L70,'28.09 Gaba-Munyonyo-24h'!L70)</f>
        <v>0</v>
      </c>
      <c r="M70" s="49">
        <f>AVERAGE('26.09 Gaba-Munyonyo-24Hrs'!M70,'28.09 Gaba-Munyonyo-24h'!M70)</f>
        <v>61.5</v>
      </c>
      <c r="N70" s="49">
        <f>AVERAGE('26.09 Gaba-Munyonyo-24Hrs'!N70,'28.09 Gaba-Munyonyo-24h'!N70)</f>
        <v>0</v>
      </c>
      <c r="O70" s="15">
        <f t="shared" si="0"/>
        <v>66</v>
      </c>
      <c r="P70" s="15">
        <f t="shared" si="1"/>
        <v>127.5</v>
      </c>
      <c r="R70" s="8"/>
      <c r="T70"/>
    </row>
    <row r="71" spans="2:20" ht="23.1" customHeight="1" x14ac:dyDescent="0.25">
      <c r="B71" s="23" t="s">
        <v>111</v>
      </c>
      <c r="C71" s="49">
        <f>AVERAGE('26.09 Gaba-Munyonyo-24Hrs'!C71,'28.09 Gaba-Munyonyo-24h'!C71)</f>
        <v>19.5</v>
      </c>
      <c r="D71" s="49">
        <f>AVERAGE('26.09 Gaba-Munyonyo-24Hrs'!D71,'28.09 Gaba-Munyonyo-24h'!D71)</f>
        <v>12</v>
      </c>
      <c r="E71" s="49">
        <f>AVERAGE('26.09 Gaba-Munyonyo-24Hrs'!E71,'28.09 Gaba-Munyonyo-24h'!E71)</f>
        <v>3</v>
      </c>
      <c r="F71" s="49">
        <f>AVERAGE('26.09 Gaba-Munyonyo-24Hrs'!F71,'28.09 Gaba-Munyonyo-24h'!F71)</f>
        <v>6.5</v>
      </c>
      <c r="G71" s="49">
        <f>AVERAGE('26.09 Gaba-Munyonyo-24Hrs'!G71,'28.09 Gaba-Munyonyo-24h'!G71)</f>
        <v>0</v>
      </c>
      <c r="H71" s="49">
        <f>AVERAGE('26.09 Gaba-Munyonyo-24Hrs'!H71,'28.09 Gaba-Munyonyo-24h'!H71)</f>
        <v>0</v>
      </c>
      <c r="I71" s="49">
        <f>AVERAGE('26.09 Gaba-Munyonyo-24Hrs'!I71,'28.09 Gaba-Munyonyo-24h'!I71)</f>
        <v>1</v>
      </c>
      <c r="J71" s="49">
        <f>AVERAGE('26.09 Gaba-Munyonyo-24Hrs'!J71,'28.09 Gaba-Munyonyo-24h'!J71)</f>
        <v>0.5</v>
      </c>
      <c r="K71" s="49">
        <f>AVERAGE('26.09 Gaba-Munyonyo-24Hrs'!K71,'28.09 Gaba-Munyonyo-24h'!K71)</f>
        <v>0.5</v>
      </c>
      <c r="L71" s="49">
        <f>AVERAGE('26.09 Gaba-Munyonyo-24Hrs'!L71,'28.09 Gaba-Munyonyo-24h'!L71)</f>
        <v>0</v>
      </c>
      <c r="M71" s="49">
        <f>AVERAGE('26.09 Gaba-Munyonyo-24Hrs'!M71,'28.09 Gaba-Munyonyo-24h'!M71)</f>
        <v>47</v>
      </c>
      <c r="N71" s="49">
        <f>AVERAGE('26.09 Gaba-Munyonyo-24Hrs'!N71,'28.09 Gaba-Munyonyo-24h'!N71)</f>
        <v>0</v>
      </c>
      <c r="O71" s="15">
        <f t="shared" si="0"/>
        <v>43</v>
      </c>
      <c r="P71" s="15">
        <f t="shared" si="1"/>
        <v>90</v>
      </c>
      <c r="R71" s="8"/>
      <c r="T71"/>
    </row>
    <row r="72" spans="2:20" ht="23.1" customHeight="1" x14ac:dyDescent="0.25">
      <c r="B72" s="23" t="s">
        <v>112</v>
      </c>
      <c r="C72" s="49">
        <f>AVERAGE('26.09 Gaba-Munyonyo-24Hrs'!C72,'28.09 Gaba-Munyonyo-24h'!C72)</f>
        <v>23.5</v>
      </c>
      <c r="D72" s="49">
        <f>AVERAGE('26.09 Gaba-Munyonyo-24Hrs'!D72,'28.09 Gaba-Munyonyo-24h'!D72)</f>
        <v>12.5</v>
      </c>
      <c r="E72" s="49">
        <f>AVERAGE('26.09 Gaba-Munyonyo-24Hrs'!E72,'28.09 Gaba-Munyonyo-24h'!E72)</f>
        <v>2</v>
      </c>
      <c r="F72" s="49">
        <f>AVERAGE('26.09 Gaba-Munyonyo-24Hrs'!F72,'28.09 Gaba-Munyonyo-24h'!F72)</f>
        <v>5.5</v>
      </c>
      <c r="G72" s="49">
        <f>AVERAGE('26.09 Gaba-Munyonyo-24Hrs'!G72,'28.09 Gaba-Munyonyo-24h'!G72)</f>
        <v>0</v>
      </c>
      <c r="H72" s="49">
        <f>AVERAGE('26.09 Gaba-Munyonyo-24Hrs'!H72,'28.09 Gaba-Munyonyo-24h'!H72)</f>
        <v>0</v>
      </c>
      <c r="I72" s="49">
        <f>AVERAGE('26.09 Gaba-Munyonyo-24Hrs'!I72,'28.09 Gaba-Munyonyo-24h'!I72)</f>
        <v>0</v>
      </c>
      <c r="J72" s="49">
        <f>AVERAGE('26.09 Gaba-Munyonyo-24Hrs'!J72,'28.09 Gaba-Munyonyo-24h'!J72)</f>
        <v>0</v>
      </c>
      <c r="K72" s="49">
        <f>AVERAGE('26.09 Gaba-Munyonyo-24Hrs'!K72,'28.09 Gaba-Munyonyo-24h'!K72)</f>
        <v>0</v>
      </c>
      <c r="L72" s="49">
        <f>AVERAGE('26.09 Gaba-Munyonyo-24Hrs'!L72,'28.09 Gaba-Munyonyo-24h'!L72)</f>
        <v>0</v>
      </c>
      <c r="M72" s="49">
        <f>AVERAGE('26.09 Gaba-Munyonyo-24Hrs'!M72,'28.09 Gaba-Munyonyo-24h'!M72)</f>
        <v>46.5</v>
      </c>
      <c r="N72" s="49">
        <f>AVERAGE('26.09 Gaba-Munyonyo-24Hrs'!N72,'28.09 Gaba-Munyonyo-24h'!N72)</f>
        <v>0</v>
      </c>
      <c r="O72" s="15">
        <f t="shared" si="0"/>
        <v>43.5</v>
      </c>
      <c r="P72" s="15">
        <f t="shared" si="1"/>
        <v>90</v>
      </c>
      <c r="R72" s="8"/>
      <c r="T72"/>
    </row>
    <row r="73" spans="2:20" ht="23.1" customHeight="1" x14ac:dyDescent="0.25">
      <c r="B73" s="23" t="s">
        <v>113</v>
      </c>
      <c r="C73" s="49">
        <f>AVERAGE('26.09 Gaba-Munyonyo-24Hrs'!C73,'28.09 Gaba-Munyonyo-24h'!C73)</f>
        <v>26</v>
      </c>
      <c r="D73" s="49">
        <f>AVERAGE('26.09 Gaba-Munyonyo-24Hrs'!D73,'28.09 Gaba-Munyonyo-24h'!D73)</f>
        <v>10</v>
      </c>
      <c r="E73" s="49">
        <f>AVERAGE('26.09 Gaba-Munyonyo-24Hrs'!E73,'28.09 Gaba-Munyonyo-24h'!E73)</f>
        <v>4</v>
      </c>
      <c r="F73" s="49">
        <f>AVERAGE('26.09 Gaba-Munyonyo-24Hrs'!F73,'28.09 Gaba-Munyonyo-24h'!F73)</f>
        <v>8</v>
      </c>
      <c r="G73" s="49">
        <f>AVERAGE('26.09 Gaba-Munyonyo-24Hrs'!G73,'28.09 Gaba-Munyonyo-24h'!G73)</f>
        <v>0</v>
      </c>
      <c r="H73" s="49">
        <f>AVERAGE('26.09 Gaba-Munyonyo-24Hrs'!H73,'28.09 Gaba-Munyonyo-24h'!H73)</f>
        <v>1</v>
      </c>
      <c r="I73" s="49">
        <f>AVERAGE('26.09 Gaba-Munyonyo-24Hrs'!I73,'28.09 Gaba-Munyonyo-24h'!I73)</f>
        <v>0.5</v>
      </c>
      <c r="J73" s="49">
        <f>AVERAGE('26.09 Gaba-Munyonyo-24Hrs'!J73,'28.09 Gaba-Munyonyo-24h'!J73)</f>
        <v>0</v>
      </c>
      <c r="K73" s="49">
        <f>AVERAGE('26.09 Gaba-Munyonyo-24Hrs'!K73,'28.09 Gaba-Munyonyo-24h'!K73)</f>
        <v>0</v>
      </c>
      <c r="L73" s="49">
        <f>AVERAGE('26.09 Gaba-Munyonyo-24Hrs'!L73,'28.09 Gaba-Munyonyo-24h'!L73)</f>
        <v>0</v>
      </c>
      <c r="M73" s="49">
        <f>AVERAGE('26.09 Gaba-Munyonyo-24Hrs'!M73,'28.09 Gaba-Munyonyo-24h'!M73)</f>
        <v>36.5</v>
      </c>
      <c r="N73" s="49">
        <f>AVERAGE('26.09 Gaba-Munyonyo-24Hrs'!N73,'28.09 Gaba-Munyonyo-24h'!N73)</f>
        <v>0</v>
      </c>
      <c r="O73" s="15">
        <f t="shared" si="0"/>
        <v>49.5</v>
      </c>
      <c r="P73" s="15">
        <f t="shared" si="1"/>
        <v>86</v>
      </c>
      <c r="R73" s="8"/>
      <c r="T73"/>
    </row>
    <row r="74" spans="2:20" ht="23.1" customHeight="1" x14ac:dyDescent="0.25">
      <c r="B74" s="23" t="s">
        <v>114</v>
      </c>
      <c r="C74" s="49">
        <f>AVERAGE('26.09 Gaba-Munyonyo-24Hrs'!C74,'28.09 Gaba-Munyonyo-24h'!C74)</f>
        <v>15.5</v>
      </c>
      <c r="D74" s="49">
        <f>AVERAGE('26.09 Gaba-Munyonyo-24Hrs'!D74,'28.09 Gaba-Munyonyo-24h'!D74)</f>
        <v>12.5</v>
      </c>
      <c r="E74" s="49">
        <f>AVERAGE('26.09 Gaba-Munyonyo-24Hrs'!E74,'28.09 Gaba-Munyonyo-24h'!E74)</f>
        <v>2</v>
      </c>
      <c r="F74" s="49">
        <f>AVERAGE('26.09 Gaba-Munyonyo-24Hrs'!F74,'28.09 Gaba-Munyonyo-24h'!F74)</f>
        <v>3.5</v>
      </c>
      <c r="G74" s="49">
        <f>AVERAGE('26.09 Gaba-Munyonyo-24Hrs'!G74,'28.09 Gaba-Munyonyo-24h'!G74)</f>
        <v>0</v>
      </c>
      <c r="H74" s="49">
        <f>AVERAGE('26.09 Gaba-Munyonyo-24Hrs'!H74,'28.09 Gaba-Munyonyo-24h'!H74)</f>
        <v>0</v>
      </c>
      <c r="I74" s="49">
        <f>AVERAGE('26.09 Gaba-Munyonyo-24Hrs'!I74,'28.09 Gaba-Munyonyo-24h'!I74)</f>
        <v>0</v>
      </c>
      <c r="J74" s="49">
        <f>AVERAGE('26.09 Gaba-Munyonyo-24Hrs'!J74,'28.09 Gaba-Munyonyo-24h'!J74)</f>
        <v>0.5</v>
      </c>
      <c r="K74" s="49">
        <f>AVERAGE('26.09 Gaba-Munyonyo-24Hrs'!K74,'28.09 Gaba-Munyonyo-24h'!K74)</f>
        <v>0.5</v>
      </c>
      <c r="L74" s="49">
        <f>AVERAGE('26.09 Gaba-Munyonyo-24Hrs'!L74,'28.09 Gaba-Munyonyo-24h'!L74)</f>
        <v>0.5</v>
      </c>
      <c r="M74" s="49">
        <f>AVERAGE('26.09 Gaba-Munyonyo-24Hrs'!M74,'28.09 Gaba-Munyonyo-24h'!M74)</f>
        <v>37.5</v>
      </c>
      <c r="N74" s="49">
        <f>AVERAGE('26.09 Gaba-Munyonyo-24Hrs'!N74,'28.09 Gaba-Munyonyo-24h'!N74)</f>
        <v>0</v>
      </c>
      <c r="O74" s="15">
        <f t="shared" ref="O74:O105" si="35">SUM(C74:L74,N74)</f>
        <v>35</v>
      </c>
      <c r="P74" s="15">
        <f t="shared" ref="P74:P105" si="36">SUM(C74:N74)</f>
        <v>72.5</v>
      </c>
      <c r="R74" s="8"/>
      <c r="T74"/>
    </row>
    <row r="75" spans="2:20" ht="23.1" customHeight="1" x14ac:dyDescent="0.25">
      <c r="B75" s="23" t="s">
        <v>115</v>
      </c>
      <c r="C75" s="49">
        <f>AVERAGE('26.09 Gaba-Munyonyo-24Hrs'!C75,'28.09 Gaba-Munyonyo-24h'!C75)</f>
        <v>11.5</v>
      </c>
      <c r="D75" s="49">
        <f>AVERAGE('26.09 Gaba-Munyonyo-24Hrs'!D75,'28.09 Gaba-Munyonyo-24h'!D75)</f>
        <v>9</v>
      </c>
      <c r="E75" s="49">
        <f>AVERAGE('26.09 Gaba-Munyonyo-24Hrs'!E75,'28.09 Gaba-Munyonyo-24h'!E75)</f>
        <v>2</v>
      </c>
      <c r="F75" s="49">
        <f>AVERAGE('26.09 Gaba-Munyonyo-24Hrs'!F75,'28.09 Gaba-Munyonyo-24h'!F75)</f>
        <v>3</v>
      </c>
      <c r="G75" s="49">
        <f>AVERAGE('26.09 Gaba-Munyonyo-24Hrs'!G75,'28.09 Gaba-Munyonyo-24h'!G75)</f>
        <v>0</v>
      </c>
      <c r="H75" s="49">
        <f>AVERAGE('26.09 Gaba-Munyonyo-24Hrs'!H75,'28.09 Gaba-Munyonyo-24h'!H75)</f>
        <v>0</v>
      </c>
      <c r="I75" s="49">
        <f>AVERAGE('26.09 Gaba-Munyonyo-24Hrs'!I75,'28.09 Gaba-Munyonyo-24h'!I75)</f>
        <v>0</v>
      </c>
      <c r="J75" s="49">
        <f>AVERAGE('26.09 Gaba-Munyonyo-24Hrs'!J75,'28.09 Gaba-Munyonyo-24h'!J75)</f>
        <v>0</v>
      </c>
      <c r="K75" s="49">
        <f>AVERAGE('26.09 Gaba-Munyonyo-24Hrs'!K75,'28.09 Gaba-Munyonyo-24h'!K75)</f>
        <v>0</v>
      </c>
      <c r="L75" s="49">
        <f>AVERAGE('26.09 Gaba-Munyonyo-24Hrs'!L75,'28.09 Gaba-Munyonyo-24h'!L75)</f>
        <v>0</v>
      </c>
      <c r="M75" s="49">
        <f>AVERAGE('26.09 Gaba-Munyonyo-24Hrs'!M75,'28.09 Gaba-Munyonyo-24h'!M75)</f>
        <v>30</v>
      </c>
      <c r="N75" s="49">
        <f>AVERAGE('26.09 Gaba-Munyonyo-24Hrs'!N75,'28.09 Gaba-Munyonyo-24h'!N75)</f>
        <v>0</v>
      </c>
      <c r="O75" s="15">
        <f t="shared" si="35"/>
        <v>25.5</v>
      </c>
      <c r="P75" s="15">
        <f t="shared" si="36"/>
        <v>55.5</v>
      </c>
      <c r="R75" s="8"/>
      <c r="T75"/>
    </row>
    <row r="76" spans="2:20" ht="23.1" customHeight="1" x14ac:dyDescent="0.25">
      <c r="B76" s="23" t="s">
        <v>116</v>
      </c>
      <c r="C76" s="49">
        <f>AVERAGE('26.09 Gaba-Munyonyo-24Hrs'!C76,'28.09 Gaba-Munyonyo-24h'!C76)</f>
        <v>13.5</v>
      </c>
      <c r="D76" s="49">
        <f>AVERAGE('26.09 Gaba-Munyonyo-24Hrs'!D76,'28.09 Gaba-Munyonyo-24h'!D76)</f>
        <v>8.5</v>
      </c>
      <c r="E76" s="49">
        <f>AVERAGE('26.09 Gaba-Munyonyo-24Hrs'!E76,'28.09 Gaba-Munyonyo-24h'!E76)</f>
        <v>1.5</v>
      </c>
      <c r="F76" s="49">
        <f>AVERAGE('26.09 Gaba-Munyonyo-24Hrs'!F76,'28.09 Gaba-Munyonyo-24h'!F76)</f>
        <v>5.5</v>
      </c>
      <c r="G76" s="49">
        <f>AVERAGE('26.09 Gaba-Munyonyo-24Hrs'!G76,'28.09 Gaba-Munyonyo-24h'!G76)</f>
        <v>0.5</v>
      </c>
      <c r="H76" s="49">
        <f>AVERAGE('26.09 Gaba-Munyonyo-24Hrs'!H76,'28.09 Gaba-Munyonyo-24h'!H76)</f>
        <v>0</v>
      </c>
      <c r="I76" s="49">
        <f>AVERAGE('26.09 Gaba-Munyonyo-24Hrs'!I76,'28.09 Gaba-Munyonyo-24h'!I76)</f>
        <v>0</v>
      </c>
      <c r="J76" s="49">
        <f>AVERAGE('26.09 Gaba-Munyonyo-24Hrs'!J76,'28.09 Gaba-Munyonyo-24h'!J76)</f>
        <v>0</v>
      </c>
      <c r="K76" s="49">
        <f>AVERAGE('26.09 Gaba-Munyonyo-24Hrs'!K76,'28.09 Gaba-Munyonyo-24h'!K76)</f>
        <v>0</v>
      </c>
      <c r="L76" s="49">
        <f>AVERAGE('26.09 Gaba-Munyonyo-24Hrs'!L76,'28.09 Gaba-Munyonyo-24h'!L76)</f>
        <v>0</v>
      </c>
      <c r="M76" s="49">
        <f>AVERAGE('26.09 Gaba-Munyonyo-24Hrs'!M76,'28.09 Gaba-Munyonyo-24h'!M76)</f>
        <v>28.5</v>
      </c>
      <c r="N76" s="49">
        <f>AVERAGE('26.09 Gaba-Munyonyo-24Hrs'!N76,'28.09 Gaba-Munyonyo-24h'!N76)</f>
        <v>0</v>
      </c>
      <c r="O76" s="15">
        <f t="shared" si="35"/>
        <v>29.5</v>
      </c>
      <c r="P76" s="15">
        <f t="shared" si="36"/>
        <v>58</v>
      </c>
      <c r="R76" s="8"/>
      <c r="T76"/>
    </row>
    <row r="77" spans="2:20" ht="23.1" customHeight="1" x14ac:dyDescent="0.25">
      <c r="B77" s="23" t="s">
        <v>117</v>
      </c>
      <c r="C77" s="49">
        <f>AVERAGE('26.09 Gaba-Munyonyo-24Hrs'!C77,'28.09 Gaba-Munyonyo-24h'!C77)</f>
        <v>7.5</v>
      </c>
      <c r="D77" s="49">
        <f>AVERAGE('26.09 Gaba-Munyonyo-24Hrs'!D77,'28.09 Gaba-Munyonyo-24h'!D77)</f>
        <v>6</v>
      </c>
      <c r="E77" s="49">
        <f>AVERAGE('26.09 Gaba-Munyonyo-24Hrs'!E77,'28.09 Gaba-Munyonyo-24h'!E77)</f>
        <v>1.5</v>
      </c>
      <c r="F77" s="49">
        <f>AVERAGE('26.09 Gaba-Munyonyo-24Hrs'!F77,'28.09 Gaba-Munyonyo-24h'!F77)</f>
        <v>4</v>
      </c>
      <c r="G77" s="49">
        <f>AVERAGE('26.09 Gaba-Munyonyo-24Hrs'!G77,'28.09 Gaba-Munyonyo-24h'!G77)</f>
        <v>0.5</v>
      </c>
      <c r="H77" s="49">
        <f>AVERAGE('26.09 Gaba-Munyonyo-24Hrs'!H77,'28.09 Gaba-Munyonyo-24h'!H77)</f>
        <v>0</v>
      </c>
      <c r="I77" s="49">
        <f>AVERAGE('26.09 Gaba-Munyonyo-24Hrs'!I77,'28.09 Gaba-Munyonyo-24h'!I77)</f>
        <v>0.5</v>
      </c>
      <c r="J77" s="49">
        <f>AVERAGE('26.09 Gaba-Munyonyo-24Hrs'!J77,'28.09 Gaba-Munyonyo-24h'!J77)</f>
        <v>0</v>
      </c>
      <c r="K77" s="49">
        <f>AVERAGE('26.09 Gaba-Munyonyo-24Hrs'!K77,'28.09 Gaba-Munyonyo-24h'!K77)</f>
        <v>0</v>
      </c>
      <c r="L77" s="49">
        <f>AVERAGE('26.09 Gaba-Munyonyo-24Hrs'!L77,'28.09 Gaba-Munyonyo-24h'!L77)</f>
        <v>0</v>
      </c>
      <c r="M77" s="49">
        <f>AVERAGE('26.09 Gaba-Munyonyo-24Hrs'!M77,'28.09 Gaba-Munyonyo-24h'!M77)</f>
        <v>24.5</v>
      </c>
      <c r="N77" s="49">
        <f>AVERAGE('26.09 Gaba-Munyonyo-24Hrs'!N77,'28.09 Gaba-Munyonyo-24h'!N77)</f>
        <v>0</v>
      </c>
      <c r="O77" s="15">
        <f t="shared" si="35"/>
        <v>20</v>
      </c>
      <c r="P77" s="15">
        <f t="shared" si="36"/>
        <v>44.5</v>
      </c>
      <c r="R77" s="8"/>
      <c r="T77"/>
    </row>
    <row r="78" spans="2:20" ht="23.1" customHeight="1" x14ac:dyDescent="0.25">
      <c r="B78" s="24" t="s">
        <v>118</v>
      </c>
      <c r="C78" s="49">
        <f>AVERAGE('26.09 Gaba-Munyonyo-24Hrs'!C78,'28.09 Gaba-Munyonyo-24h'!C78)</f>
        <v>11</v>
      </c>
      <c r="D78" s="49">
        <f>AVERAGE('26.09 Gaba-Munyonyo-24Hrs'!D78,'28.09 Gaba-Munyonyo-24h'!D78)</f>
        <v>1.5</v>
      </c>
      <c r="E78" s="49">
        <f>AVERAGE('26.09 Gaba-Munyonyo-24Hrs'!E78,'28.09 Gaba-Munyonyo-24h'!E78)</f>
        <v>1.5</v>
      </c>
      <c r="F78" s="49">
        <f>AVERAGE('26.09 Gaba-Munyonyo-24Hrs'!F78,'28.09 Gaba-Munyonyo-24h'!F78)</f>
        <v>3</v>
      </c>
      <c r="G78" s="49">
        <f>AVERAGE('26.09 Gaba-Munyonyo-24Hrs'!G78,'28.09 Gaba-Munyonyo-24h'!G78)</f>
        <v>0</v>
      </c>
      <c r="H78" s="49">
        <f>AVERAGE('26.09 Gaba-Munyonyo-24Hrs'!H78,'28.09 Gaba-Munyonyo-24h'!H78)</f>
        <v>0</v>
      </c>
      <c r="I78" s="49">
        <f>AVERAGE('26.09 Gaba-Munyonyo-24Hrs'!I78,'28.09 Gaba-Munyonyo-24h'!I78)</f>
        <v>0</v>
      </c>
      <c r="J78" s="49">
        <f>AVERAGE('26.09 Gaba-Munyonyo-24Hrs'!J78,'28.09 Gaba-Munyonyo-24h'!J78)</f>
        <v>0</v>
      </c>
      <c r="K78" s="49">
        <f>AVERAGE('26.09 Gaba-Munyonyo-24Hrs'!K78,'28.09 Gaba-Munyonyo-24h'!K78)</f>
        <v>0</v>
      </c>
      <c r="L78" s="49">
        <f>AVERAGE('26.09 Gaba-Munyonyo-24Hrs'!L78,'28.09 Gaba-Munyonyo-24h'!L78)</f>
        <v>0</v>
      </c>
      <c r="M78" s="49">
        <f>AVERAGE('26.09 Gaba-Munyonyo-24Hrs'!M78,'28.09 Gaba-Munyonyo-24h'!M78)</f>
        <v>20</v>
      </c>
      <c r="N78" s="49">
        <f>AVERAGE('26.09 Gaba-Munyonyo-24Hrs'!N78,'28.09 Gaba-Munyonyo-24h'!N78)</f>
        <v>0</v>
      </c>
      <c r="O78" s="15">
        <f t="shared" si="35"/>
        <v>17</v>
      </c>
      <c r="P78" s="15">
        <f t="shared" si="36"/>
        <v>37</v>
      </c>
      <c r="R78" s="8"/>
      <c r="T78"/>
    </row>
    <row r="79" spans="2:20" ht="23.1" customHeight="1" x14ac:dyDescent="0.25">
      <c r="B79" s="23" t="s">
        <v>119</v>
      </c>
      <c r="C79" s="49">
        <f>AVERAGE('26.09 Gaba-Munyonyo-24Hrs'!C79,'28.09 Gaba-Munyonyo-24h'!C79)</f>
        <v>12.5</v>
      </c>
      <c r="D79" s="49">
        <f>AVERAGE('26.09 Gaba-Munyonyo-24Hrs'!D79,'28.09 Gaba-Munyonyo-24h'!D79)</f>
        <v>9.5</v>
      </c>
      <c r="E79" s="49">
        <f>AVERAGE('26.09 Gaba-Munyonyo-24Hrs'!E79,'28.09 Gaba-Munyonyo-24h'!E79)</f>
        <v>0.5</v>
      </c>
      <c r="F79" s="49">
        <f>AVERAGE('26.09 Gaba-Munyonyo-24Hrs'!F79,'28.09 Gaba-Munyonyo-24h'!F79)</f>
        <v>0.5</v>
      </c>
      <c r="G79" s="49">
        <f>AVERAGE('26.09 Gaba-Munyonyo-24Hrs'!G79,'28.09 Gaba-Munyonyo-24h'!G79)</f>
        <v>0</v>
      </c>
      <c r="H79" s="49">
        <f>AVERAGE('26.09 Gaba-Munyonyo-24Hrs'!H79,'28.09 Gaba-Munyonyo-24h'!H79)</f>
        <v>0</v>
      </c>
      <c r="I79" s="49">
        <f>AVERAGE('26.09 Gaba-Munyonyo-24Hrs'!I79,'28.09 Gaba-Munyonyo-24h'!I79)</f>
        <v>1.5</v>
      </c>
      <c r="J79" s="49">
        <f>AVERAGE('26.09 Gaba-Munyonyo-24Hrs'!J79,'28.09 Gaba-Munyonyo-24h'!J79)</f>
        <v>0</v>
      </c>
      <c r="K79" s="49">
        <f>AVERAGE('26.09 Gaba-Munyonyo-24Hrs'!K79,'28.09 Gaba-Munyonyo-24h'!K79)</f>
        <v>0</v>
      </c>
      <c r="L79" s="49">
        <f>AVERAGE('26.09 Gaba-Munyonyo-24Hrs'!L79,'28.09 Gaba-Munyonyo-24h'!L79)</f>
        <v>0</v>
      </c>
      <c r="M79" s="49">
        <f>AVERAGE('26.09 Gaba-Munyonyo-24Hrs'!M79,'28.09 Gaba-Munyonyo-24h'!M79)</f>
        <v>17.5</v>
      </c>
      <c r="N79" s="49">
        <f>AVERAGE('26.09 Gaba-Munyonyo-24Hrs'!N79,'28.09 Gaba-Munyonyo-24h'!N79)</f>
        <v>0</v>
      </c>
      <c r="O79" s="15">
        <f t="shared" si="35"/>
        <v>24.5</v>
      </c>
      <c r="P79" s="15">
        <f t="shared" si="36"/>
        <v>42</v>
      </c>
      <c r="R79" s="8"/>
      <c r="T79"/>
    </row>
    <row r="80" spans="2:20" ht="23.1" customHeight="1" x14ac:dyDescent="0.25">
      <c r="B80" s="25" t="s">
        <v>120</v>
      </c>
      <c r="C80" s="49">
        <f>AVERAGE('26.09 Gaba-Munyonyo-24Hrs'!C80,'28.09 Gaba-Munyonyo-24h'!C80)</f>
        <v>12</v>
      </c>
      <c r="D80" s="49">
        <f>AVERAGE('26.09 Gaba-Munyonyo-24Hrs'!D80,'28.09 Gaba-Munyonyo-24h'!D80)</f>
        <v>8.5</v>
      </c>
      <c r="E80" s="49">
        <f>AVERAGE('26.09 Gaba-Munyonyo-24Hrs'!E80,'28.09 Gaba-Munyonyo-24h'!E80)</f>
        <v>1</v>
      </c>
      <c r="F80" s="49">
        <f>AVERAGE('26.09 Gaba-Munyonyo-24Hrs'!F80,'28.09 Gaba-Munyonyo-24h'!F80)</f>
        <v>3</v>
      </c>
      <c r="G80" s="49">
        <f>AVERAGE('26.09 Gaba-Munyonyo-24Hrs'!G80,'28.09 Gaba-Munyonyo-24h'!G80)</f>
        <v>0.5</v>
      </c>
      <c r="H80" s="49">
        <f>AVERAGE('26.09 Gaba-Munyonyo-24Hrs'!H80,'28.09 Gaba-Munyonyo-24h'!H80)</f>
        <v>0</v>
      </c>
      <c r="I80" s="49">
        <f>AVERAGE('26.09 Gaba-Munyonyo-24Hrs'!I80,'28.09 Gaba-Munyonyo-24h'!I80)</f>
        <v>0.5</v>
      </c>
      <c r="J80" s="49">
        <f>AVERAGE('26.09 Gaba-Munyonyo-24Hrs'!J80,'28.09 Gaba-Munyonyo-24h'!J80)</f>
        <v>0</v>
      </c>
      <c r="K80" s="49">
        <f>AVERAGE('26.09 Gaba-Munyonyo-24Hrs'!K80,'28.09 Gaba-Munyonyo-24h'!K80)</f>
        <v>0</v>
      </c>
      <c r="L80" s="49">
        <f>AVERAGE('26.09 Gaba-Munyonyo-24Hrs'!L80,'28.09 Gaba-Munyonyo-24h'!L80)</f>
        <v>0</v>
      </c>
      <c r="M80" s="49">
        <f>AVERAGE('26.09 Gaba-Munyonyo-24Hrs'!M80,'28.09 Gaba-Munyonyo-24h'!M80)</f>
        <v>25.5</v>
      </c>
      <c r="N80" s="49">
        <f>AVERAGE('26.09 Gaba-Munyonyo-24Hrs'!N80,'28.09 Gaba-Munyonyo-24h'!N80)</f>
        <v>0</v>
      </c>
      <c r="O80" s="15">
        <f t="shared" si="35"/>
        <v>25.5</v>
      </c>
      <c r="P80" s="15">
        <f t="shared" si="36"/>
        <v>51</v>
      </c>
      <c r="R80" s="8"/>
      <c r="T80"/>
    </row>
    <row r="81" spans="2:20" ht="23.1" customHeight="1" x14ac:dyDescent="0.25">
      <c r="B81" s="23" t="s">
        <v>121</v>
      </c>
      <c r="C81" s="49">
        <f>AVERAGE('26.09 Gaba-Munyonyo-24Hrs'!C81,'28.09 Gaba-Munyonyo-24h'!C81)</f>
        <v>12</v>
      </c>
      <c r="D81" s="49">
        <f>AVERAGE('26.09 Gaba-Munyonyo-24Hrs'!D81,'28.09 Gaba-Munyonyo-24h'!D81)</f>
        <v>4</v>
      </c>
      <c r="E81" s="49">
        <f>AVERAGE('26.09 Gaba-Munyonyo-24Hrs'!E81,'28.09 Gaba-Munyonyo-24h'!E81)</f>
        <v>1</v>
      </c>
      <c r="F81" s="49">
        <f>AVERAGE('26.09 Gaba-Munyonyo-24Hrs'!F81,'28.09 Gaba-Munyonyo-24h'!F81)</f>
        <v>3</v>
      </c>
      <c r="G81" s="49">
        <f>AVERAGE('26.09 Gaba-Munyonyo-24Hrs'!G81,'28.09 Gaba-Munyonyo-24h'!G81)</f>
        <v>0</v>
      </c>
      <c r="H81" s="49">
        <f>AVERAGE('26.09 Gaba-Munyonyo-24Hrs'!H81,'28.09 Gaba-Munyonyo-24h'!H81)</f>
        <v>0</v>
      </c>
      <c r="I81" s="49">
        <f>AVERAGE('26.09 Gaba-Munyonyo-24Hrs'!I81,'28.09 Gaba-Munyonyo-24h'!I81)</f>
        <v>0.5</v>
      </c>
      <c r="J81" s="49">
        <f>AVERAGE('26.09 Gaba-Munyonyo-24Hrs'!J81,'28.09 Gaba-Munyonyo-24h'!J81)</f>
        <v>0</v>
      </c>
      <c r="K81" s="49">
        <f>AVERAGE('26.09 Gaba-Munyonyo-24Hrs'!K81,'28.09 Gaba-Munyonyo-24h'!K81)</f>
        <v>0</v>
      </c>
      <c r="L81" s="49">
        <f>AVERAGE('26.09 Gaba-Munyonyo-24Hrs'!L81,'28.09 Gaba-Munyonyo-24h'!L81)</f>
        <v>0</v>
      </c>
      <c r="M81" s="49">
        <f>AVERAGE('26.09 Gaba-Munyonyo-24Hrs'!M81,'28.09 Gaba-Munyonyo-24h'!M81)</f>
        <v>18.5</v>
      </c>
      <c r="N81" s="49">
        <f>AVERAGE('26.09 Gaba-Munyonyo-24Hrs'!N81,'28.09 Gaba-Munyonyo-24h'!N81)</f>
        <v>0</v>
      </c>
      <c r="O81" s="15">
        <f t="shared" si="35"/>
        <v>20.5</v>
      </c>
      <c r="P81" s="15">
        <f t="shared" si="36"/>
        <v>39</v>
      </c>
      <c r="R81" s="8"/>
      <c r="T81"/>
    </row>
    <row r="82" spans="2:20" ht="23.1" customHeight="1" x14ac:dyDescent="0.25">
      <c r="B82" s="24" t="s">
        <v>122</v>
      </c>
      <c r="C82" s="49">
        <f>AVERAGE('26.09 Gaba-Munyonyo-24Hrs'!C82,'28.09 Gaba-Munyonyo-24h'!C82)</f>
        <v>23</v>
      </c>
      <c r="D82" s="49">
        <f>AVERAGE('26.09 Gaba-Munyonyo-24Hrs'!D82,'28.09 Gaba-Munyonyo-24h'!D82)</f>
        <v>3</v>
      </c>
      <c r="E82" s="49">
        <f>AVERAGE('26.09 Gaba-Munyonyo-24Hrs'!E82,'28.09 Gaba-Munyonyo-24h'!E82)</f>
        <v>1</v>
      </c>
      <c r="F82" s="49">
        <f>AVERAGE('26.09 Gaba-Munyonyo-24Hrs'!F82,'28.09 Gaba-Munyonyo-24h'!F82)</f>
        <v>0.5</v>
      </c>
      <c r="G82" s="49">
        <f>AVERAGE('26.09 Gaba-Munyonyo-24Hrs'!G82,'28.09 Gaba-Munyonyo-24h'!G82)</f>
        <v>0</v>
      </c>
      <c r="H82" s="49">
        <f>AVERAGE('26.09 Gaba-Munyonyo-24Hrs'!H82,'28.09 Gaba-Munyonyo-24h'!H82)</f>
        <v>0</v>
      </c>
      <c r="I82" s="49">
        <f>AVERAGE('26.09 Gaba-Munyonyo-24Hrs'!I82,'28.09 Gaba-Munyonyo-24h'!I82)</f>
        <v>1.5</v>
      </c>
      <c r="J82" s="49">
        <f>AVERAGE('26.09 Gaba-Munyonyo-24Hrs'!J82,'28.09 Gaba-Munyonyo-24h'!J82)</f>
        <v>0</v>
      </c>
      <c r="K82" s="49">
        <f>AVERAGE('26.09 Gaba-Munyonyo-24Hrs'!K82,'28.09 Gaba-Munyonyo-24h'!K82)</f>
        <v>0</v>
      </c>
      <c r="L82" s="49">
        <f>AVERAGE('26.09 Gaba-Munyonyo-24Hrs'!L82,'28.09 Gaba-Munyonyo-24h'!L82)</f>
        <v>0</v>
      </c>
      <c r="M82" s="49">
        <f>AVERAGE('26.09 Gaba-Munyonyo-24Hrs'!M82,'28.09 Gaba-Munyonyo-24h'!M82)</f>
        <v>18</v>
      </c>
      <c r="N82" s="49">
        <f>AVERAGE('26.09 Gaba-Munyonyo-24Hrs'!N82,'28.09 Gaba-Munyonyo-24h'!N82)</f>
        <v>0</v>
      </c>
      <c r="O82" s="15">
        <f t="shared" si="35"/>
        <v>29</v>
      </c>
      <c r="P82" s="15">
        <f t="shared" si="36"/>
        <v>47</v>
      </c>
      <c r="R82" s="8"/>
      <c r="T82"/>
    </row>
    <row r="83" spans="2:20" ht="23.1" customHeight="1" x14ac:dyDescent="0.25">
      <c r="B83" s="23" t="s">
        <v>123</v>
      </c>
      <c r="C83" s="49">
        <f>AVERAGE('26.09 Gaba-Munyonyo-24Hrs'!C83,'28.09 Gaba-Munyonyo-24h'!C83)</f>
        <v>14</v>
      </c>
      <c r="D83" s="49">
        <f>AVERAGE('26.09 Gaba-Munyonyo-24Hrs'!D83,'28.09 Gaba-Munyonyo-24h'!D83)</f>
        <v>3</v>
      </c>
      <c r="E83" s="49">
        <f>AVERAGE('26.09 Gaba-Munyonyo-24Hrs'!E83,'28.09 Gaba-Munyonyo-24h'!E83)</f>
        <v>2.5</v>
      </c>
      <c r="F83" s="49">
        <f>AVERAGE('26.09 Gaba-Munyonyo-24Hrs'!F83,'28.09 Gaba-Munyonyo-24h'!F83)</f>
        <v>1</v>
      </c>
      <c r="G83" s="49">
        <f>AVERAGE('26.09 Gaba-Munyonyo-24Hrs'!G83,'28.09 Gaba-Munyonyo-24h'!G83)</f>
        <v>0</v>
      </c>
      <c r="H83" s="49">
        <f>AVERAGE('26.09 Gaba-Munyonyo-24Hrs'!H83,'28.09 Gaba-Munyonyo-24h'!H83)</f>
        <v>0</v>
      </c>
      <c r="I83" s="49">
        <f>AVERAGE('26.09 Gaba-Munyonyo-24Hrs'!I83,'28.09 Gaba-Munyonyo-24h'!I83)</f>
        <v>0</v>
      </c>
      <c r="J83" s="49">
        <f>AVERAGE('26.09 Gaba-Munyonyo-24Hrs'!J83,'28.09 Gaba-Munyonyo-24h'!J83)</f>
        <v>0</v>
      </c>
      <c r="K83" s="49">
        <f>AVERAGE('26.09 Gaba-Munyonyo-24Hrs'!K83,'28.09 Gaba-Munyonyo-24h'!K83)</f>
        <v>0.5</v>
      </c>
      <c r="L83" s="49">
        <f>AVERAGE('26.09 Gaba-Munyonyo-24Hrs'!L83,'28.09 Gaba-Munyonyo-24h'!L83)</f>
        <v>0</v>
      </c>
      <c r="M83" s="49">
        <f>AVERAGE('26.09 Gaba-Munyonyo-24Hrs'!M83,'28.09 Gaba-Munyonyo-24h'!M83)</f>
        <v>14</v>
      </c>
      <c r="N83" s="49">
        <f>AVERAGE('26.09 Gaba-Munyonyo-24Hrs'!N83,'28.09 Gaba-Munyonyo-24h'!N83)</f>
        <v>0</v>
      </c>
      <c r="O83" s="15">
        <f t="shared" si="35"/>
        <v>21</v>
      </c>
      <c r="P83" s="15">
        <f t="shared" si="36"/>
        <v>35</v>
      </c>
      <c r="R83" s="8"/>
      <c r="T83"/>
    </row>
    <row r="84" spans="2:20" ht="23.1" customHeight="1" x14ac:dyDescent="0.25">
      <c r="B84" s="25" t="s">
        <v>124</v>
      </c>
      <c r="C84" s="49">
        <f>AVERAGE('26.09 Gaba-Munyonyo-24Hrs'!C84,'28.09 Gaba-Munyonyo-24h'!C84)</f>
        <v>12</v>
      </c>
      <c r="D84" s="49">
        <f>AVERAGE('26.09 Gaba-Munyonyo-24Hrs'!D84,'28.09 Gaba-Munyonyo-24h'!D84)</f>
        <v>2.5</v>
      </c>
      <c r="E84" s="49">
        <f>AVERAGE('26.09 Gaba-Munyonyo-24Hrs'!E84,'28.09 Gaba-Munyonyo-24h'!E84)</f>
        <v>2</v>
      </c>
      <c r="F84" s="49">
        <f>AVERAGE('26.09 Gaba-Munyonyo-24Hrs'!F84,'28.09 Gaba-Munyonyo-24h'!F84)</f>
        <v>0.5</v>
      </c>
      <c r="G84" s="49">
        <f>AVERAGE('26.09 Gaba-Munyonyo-24Hrs'!G84,'28.09 Gaba-Munyonyo-24h'!G84)</f>
        <v>0.5</v>
      </c>
      <c r="H84" s="49">
        <f>AVERAGE('26.09 Gaba-Munyonyo-24Hrs'!H84,'28.09 Gaba-Munyonyo-24h'!H84)</f>
        <v>0</v>
      </c>
      <c r="I84" s="49">
        <f>AVERAGE('26.09 Gaba-Munyonyo-24Hrs'!I84,'28.09 Gaba-Munyonyo-24h'!I84)</f>
        <v>0.5</v>
      </c>
      <c r="J84" s="49">
        <f>AVERAGE('26.09 Gaba-Munyonyo-24Hrs'!J84,'28.09 Gaba-Munyonyo-24h'!J84)</f>
        <v>0</v>
      </c>
      <c r="K84" s="49">
        <f>AVERAGE('26.09 Gaba-Munyonyo-24Hrs'!K84,'28.09 Gaba-Munyonyo-24h'!K84)</f>
        <v>0</v>
      </c>
      <c r="L84" s="49">
        <f>AVERAGE('26.09 Gaba-Munyonyo-24Hrs'!L84,'28.09 Gaba-Munyonyo-24h'!L84)</f>
        <v>0</v>
      </c>
      <c r="M84" s="49">
        <f>AVERAGE('26.09 Gaba-Munyonyo-24Hrs'!M84,'28.09 Gaba-Munyonyo-24h'!M84)</f>
        <v>11</v>
      </c>
      <c r="N84" s="49">
        <f>AVERAGE('26.09 Gaba-Munyonyo-24Hrs'!N84,'28.09 Gaba-Munyonyo-24h'!N84)</f>
        <v>0</v>
      </c>
      <c r="O84" s="15">
        <f t="shared" si="35"/>
        <v>18</v>
      </c>
      <c r="P84" s="15">
        <f t="shared" si="36"/>
        <v>29</v>
      </c>
      <c r="R84" s="8"/>
      <c r="T84"/>
    </row>
    <row r="85" spans="2:20" ht="23.1" customHeight="1" x14ac:dyDescent="0.25">
      <c r="B85" s="23" t="s">
        <v>125</v>
      </c>
      <c r="C85" s="49">
        <f>AVERAGE('26.09 Gaba-Munyonyo-24Hrs'!C85,'28.09 Gaba-Munyonyo-24h'!C85)</f>
        <v>12</v>
      </c>
      <c r="D85" s="49">
        <f>AVERAGE('26.09 Gaba-Munyonyo-24Hrs'!D85,'28.09 Gaba-Munyonyo-24h'!D85)</f>
        <v>2</v>
      </c>
      <c r="E85" s="49">
        <f>AVERAGE('26.09 Gaba-Munyonyo-24Hrs'!E85,'28.09 Gaba-Munyonyo-24h'!E85)</f>
        <v>1</v>
      </c>
      <c r="F85" s="49">
        <f>AVERAGE('26.09 Gaba-Munyonyo-24Hrs'!F85,'28.09 Gaba-Munyonyo-24h'!F85)</f>
        <v>1</v>
      </c>
      <c r="G85" s="49">
        <f>AVERAGE('26.09 Gaba-Munyonyo-24Hrs'!G85,'28.09 Gaba-Munyonyo-24h'!G85)</f>
        <v>0</v>
      </c>
      <c r="H85" s="49">
        <f>AVERAGE('26.09 Gaba-Munyonyo-24Hrs'!H85,'28.09 Gaba-Munyonyo-24h'!H85)</f>
        <v>0</v>
      </c>
      <c r="I85" s="49">
        <f>AVERAGE('26.09 Gaba-Munyonyo-24Hrs'!I85,'28.09 Gaba-Munyonyo-24h'!I85)</f>
        <v>0</v>
      </c>
      <c r="J85" s="49">
        <f>AVERAGE('26.09 Gaba-Munyonyo-24Hrs'!J85,'28.09 Gaba-Munyonyo-24h'!J85)</f>
        <v>0</v>
      </c>
      <c r="K85" s="49">
        <f>AVERAGE('26.09 Gaba-Munyonyo-24Hrs'!K85,'28.09 Gaba-Munyonyo-24h'!K85)</f>
        <v>0</v>
      </c>
      <c r="L85" s="49">
        <f>AVERAGE('26.09 Gaba-Munyonyo-24Hrs'!L85,'28.09 Gaba-Munyonyo-24h'!L85)</f>
        <v>0</v>
      </c>
      <c r="M85" s="49">
        <f>AVERAGE('26.09 Gaba-Munyonyo-24Hrs'!M85,'28.09 Gaba-Munyonyo-24h'!M85)</f>
        <v>9</v>
      </c>
      <c r="N85" s="49">
        <f>AVERAGE('26.09 Gaba-Munyonyo-24Hrs'!N85,'28.09 Gaba-Munyonyo-24h'!N85)</f>
        <v>0</v>
      </c>
      <c r="O85" s="15">
        <f t="shared" si="35"/>
        <v>16</v>
      </c>
      <c r="P85" s="15">
        <f t="shared" si="36"/>
        <v>25</v>
      </c>
      <c r="R85" s="8"/>
      <c r="T85"/>
    </row>
    <row r="86" spans="2:20" ht="23.1" customHeight="1" x14ac:dyDescent="0.25">
      <c r="B86" s="24" t="s">
        <v>126</v>
      </c>
      <c r="C86" s="49">
        <f>AVERAGE('26.09 Gaba-Munyonyo-24Hrs'!C86,'28.09 Gaba-Munyonyo-24h'!C86)</f>
        <v>6</v>
      </c>
      <c r="D86" s="49">
        <f>AVERAGE('26.09 Gaba-Munyonyo-24Hrs'!D86,'28.09 Gaba-Munyonyo-24h'!D86)</f>
        <v>2.5</v>
      </c>
      <c r="E86" s="49">
        <f>AVERAGE('26.09 Gaba-Munyonyo-24Hrs'!E86,'28.09 Gaba-Munyonyo-24h'!E86)</f>
        <v>1.5</v>
      </c>
      <c r="F86" s="49">
        <f>AVERAGE('26.09 Gaba-Munyonyo-24Hrs'!F86,'28.09 Gaba-Munyonyo-24h'!F86)</f>
        <v>0.5</v>
      </c>
      <c r="G86" s="49">
        <f>AVERAGE('26.09 Gaba-Munyonyo-24Hrs'!G86,'28.09 Gaba-Munyonyo-24h'!G86)</f>
        <v>0</v>
      </c>
      <c r="H86" s="49">
        <f>AVERAGE('26.09 Gaba-Munyonyo-24Hrs'!H86,'28.09 Gaba-Munyonyo-24h'!H86)</f>
        <v>0</v>
      </c>
      <c r="I86" s="49">
        <f>AVERAGE('26.09 Gaba-Munyonyo-24Hrs'!I86,'28.09 Gaba-Munyonyo-24h'!I86)</f>
        <v>0</v>
      </c>
      <c r="J86" s="49">
        <f>AVERAGE('26.09 Gaba-Munyonyo-24Hrs'!J86,'28.09 Gaba-Munyonyo-24h'!J86)</f>
        <v>0</v>
      </c>
      <c r="K86" s="49">
        <f>AVERAGE('26.09 Gaba-Munyonyo-24Hrs'!K86,'28.09 Gaba-Munyonyo-24h'!K86)</f>
        <v>0</v>
      </c>
      <c r="L86" s="49">
        <f>AVERAGE('26.09 Gaba-Munyonyo-24Hrs'!L86,'28.09 Gaba-Munyonyo-24h'!L86)</f>
        <v>0</v>
      </c>
      <c r="M86" s="49">
        <f>AVERAGE('26.09 Gaba-Munyonyo-24Hrs'!M86,'28.09 Gaba-Munyonyo-24h'!M86)</f>
        <v>8</v>
      </c>
      <c r="N86" s="49">
        <f>AVERAGE('26.09 Gaba-Munyonyo-24Hrs'!N86,'28.09 Gaba-Munyonyo-24h'!N86)</f>
        <v>0</v>
      </c>
      <c r="O86" s="15">
        <f t="shared" si="35"/>
        <v>10.5</v>
      </c>
      <c r="P86" s="15">
        <f t="shared" si="36"/>
        <v>18.5</v>
      </c>
      <c r="R86" s="8"/>
      <c r="T86"/>
    </row>
    <row r="87" spans="2:20" ht="23.1" customHeight="1" x14ac:dyDescent="0.25">
      <c r="B87" s="23" t="s">
        <v>127</v>
      </c>
      <c r="C87" s="49">
        <f>AVERAGE('26.09 Gaba-Munyonyo-24Hrs'!C87,'28.09 Gaba-Munyonyo-24h'!C87)</f>
        <v>9</v>
      </c>
      <c r="D87" s="49">
        <f>AVERAGE('26.09 Gaba-Munyonyo-24Hrs'!D87,'28.09 Gaba-Munyonyo-24h'!D87)</f>
        <v>3.5</v>
      </c>
      <c r="E87" s="49">
        <f>AVERAGE('26.09 Gaba-Munyonyo-24Hrs'!E87,'28.09 Gaba-Munyonyo-24h'!E87)</f>
        <v>0.5</v>
      </c>
      <c r="F87" s="49">
        <f>AVERAGE('26.09 Gaba-Munyonyo-24Hrs'!F87,'28.09 Gaba-Munyonyo-24h'!F87)</f>
        <v>1</v>
      </c>
      <c r="G87" s="49">
        <f>AVERAGE('26.09 Gaba-Munyonyo-24Hrs'!G87,'28.09 Gaba-Munyonyo-24h'!G87)</f>
        <v>0</v>
      </c>
      <c r="H87" s="49">
        <f>AVERAGE('26.09 Gaba-Munyonyo-24Hrs'!H87,'28.09 Gaba-Munyonyo-24h'!H87)</f>
        <v>0</v>
      </c>
      <c r="I87" s="49">
        <f>AVERAGE('26.09 Gaba-Munyonyo-24Hrs'!I87,'28.09 Gaba-Munyonyo-24h'!I87)</f>
        <v>0</v>
      </c>
      <c r="J87" s="49">
        <f>AVERAGE('26.09 Gaba-Munyonyo-24Hrs'!J87,'28.09 Gaba-Munyonyo-24h'!J87)</f>
        <v>0</v>
      </c>
      <c r="K87" s="49">
        <f>AVERAGE('26.09 Gaba-Munyonyo-24Hrs'!K87,'28.09 Gaba-Munyonyo-24h'!K87)</f>
        <v>0</v>
      </c>
      <c r="L87" s="49">
        <f>AVERAGE('26.09 Gaba-Munyonyo-24Hrs'!L87,'28.09 Gaba-Munyonyo-24h'!L87)</f>
        <v>0</v>
      </c>
      <c r="M87" s="49">
        <f>AVERAGE('26.09 Gaba-Munyonyo-24Hrs'!M87,'28.09 Gaba-Munyonyo-24h'!M87)</f>
        <v>11</v>
      </c>
      <c r="N87" s="49">
        <f>AVERAGE('26.09 Gaba-Munyonyo-24Hrs'!N87,'28.09 Gaba-Munyonyo-24h'!N87)</f>
        <v>0</v>
      </c>
      <c r="O87" s="15">
        <f t="shared" si="35"/>
        <v>14</v>
      </c>
      <c r="P87" s="15">
        <f t="shared" si="36"/>
        <v>25</v>
      </c>
      <c r="R87" s="8"/>
      <c r="T87"/>
    </row>
    <row r="88" spans="2:20" ht="23.1" customHeight="1" x14ac:dyDescent="0.25">
      <c r="B88" s="25" t="s">
        <v>128</v>
      </c>
      <c r="C88" s="49">
        <f>AVERAGE('26.09 Gaba-Munyonyo-24Hrs'!C88,'28.09 Gaba-Munyonyo-24h'!C88)</f>
        <v>9</v>
      </c>
      <c r="D88" s="49">
        <f>AVERAGE('26.09 Gaba-Munyonyo-24Hrs'!D88,'28.09 Gaba-Munyonyo-24h'!D88)</f>
        <v>2.5</v>
      </c>
      <c r="E88" s="49">
        <f>AVERAGE('26.09 Gaba-Munyonyo-24Hrs'!E88,'28.09 Gaba-Munyonyo-24h'!E88)</f>
        <v>0</v>
      </c>
      <c r="F88" s="49">
        <f>AVERAGE('26.09 Gaba-Munyonyo-24Hrs'!F88,'28.09 Gaba-Munyonyo-24h'!F88)</f>
        <v>1</v>
      </c>
      <c r="G88" s="49">
        <f>AVERAGE('26.09 Gaba-Munyonyo-24Hrs'!G88,'28.09 Gaba-Munyonyo-24h'!G88)</f>
        <v>0</v>
      </c>
      <c r="H88" s="49">
        <f>AVERAGE('26.09 Gaba-Munyonyo-24Hrs'!H88,'28.09 Gaba-Munyonyo-24h'!H88)</f>
        <v>0</v>
      </c>
      <c r="I88" s="49">
        <f>AVERAGE('26.09 Gaba-Munyonyo-24Hrs'!I88,'28.09 Gaba-Munyonyo-24h'!I88)</f>
        <v>0</v>
      </c>
      <c r="J88" s="49">
        <f>AVERAGE('26.09 Gaba-Munyonyo-24Hrs'!J88,'28.09 Gaba-Munyonyo-24h'!J88)</f>
        <v>0</v>
      </c>
      <c r="K88" s="49">
        <f>AVERAGE('26.09 Gaba-Munyonyo-24Hrs'!K88,'28.09 Gaba-Munyonyo-24h'!K88)</f>
        <v>0</v>
      </c>
      <c r="L88" s="49">
        <f>AVERAGE('26.09 Gaba-Munyonyo-24Hrs'!L88,'28.09 Gaba-Munyonyo-24h'!L88)</f>
        <v>0</v>
      </c>
      <c r="M88" s="49">
        <f>AVERAGE('26.09 Gaba-Munyonyo-24Hrs'!M88,'28.09 Gaba-Munyonyo-24h'!M88)</f>
        <v>7.5</v>
      </c>
      <c r="N88" s="49">
        <f>AVERAGE('26.09 Gaba-Munyonyo-24Hrs'!N88,'28.09 Gaba-Munyonyo-24h'!N88)</f>
        <v>0</v>
      </c>
      <c r="O88" s="15">
        <f t="shared" si="35"/>
        <v>12.5</v>
      </c>
      <c r="P88" s="15">
        <f t="shared" si="36"/>
        <v>20</v>
      </c>
      <c r="R88" s="8"/>
      <c r="T88"/>
    </row>
    <row r="89" spans="2:20" ht="23.1" customHeight="1" x14ac:dyDescent="0.25">
      <c r="B89" s="23" t="s">
        <v>129</v>
      </c>
      <c r="C89" s="49">
        <f>AVERAGE('26.09 Gaba-Munyonyo-24Hrs'!C89,'28.09 Gaba-Munyonyo-24h'!C89)</f>
        <v>13.5</v>
      </c>
      <c r="D89" s="49">
        <f>AVERAGE('26.09 Gaba-Munyonyo-24Hrs'!D89,'28.09 Gaba-Munyonyo-24h'!D89)</f>
        <v>3</v>
      </c>
      <c r="E89" s="49">
        <f>AVERAGE('26.09 Gaba-Munyonyo-24Hrs'!E89,'28.09 Gaba-Munyonyo-24h'!E89)</f>
        <v>1</v>
      </c>
      <c r="F89" s="49">
        <f>AVERAGE('26.09 Gaba-Munyonyo-24Hrs'!F89,'28.09 Gaba-Munyonyo-24h'!F89)</f>
        <v>0</v>
      </c>
      <c r="G89" s="49">
        <f>AVERAGE('26.09 Gaba-Munyonyo-24Hrs'!G89,'28.09 Gaba-Munyonyo-24h'!G89)</f>
        <v>0</v>
      </c>
      <c r="H89" s="49">
        <f>AVERAGE('26.09 Gaba-Munyonyo-24Hrs'!H89,'28.09 Gaba-Munyonyo-24h'!H89)</f>
        <v>0</v>
      </c>
      <c r="I89" s="49">
        <f>AVERAGE('26.09 Gaba-Munyonyo-24Hrs'!I89,'28.09 Gaba-Munyonyo-24h'!I89)</f>
        <v>0</v>
      </c>
      <c r="J89" s="49">
        <f>AVERAGE('26.09 Gaba-Munyonyo-24Hrs'!J89,'28.09 Gaba-Munyonyo-24h'!J89)</f>
        <v>0</v>
      </c>
      <c r="K89" s="49">
        <f>AVERAGE('26.09 Gaba-Munyonyo-24Hrs'!K89,'28.09 Gaba-Munyonyo-24h'!K89)</f>
        <v>0</v>
      </c>
      <c r="L89" s="49">
        <f>AVERAGE('26.09 Gaba-Munyonyo-24Hrs'!L89,'28.09 Gaba-Munyonyo-24h'!L89)</f>
        <v>0</v>
      </c>
      <c r="M89" s="49">
        <f>AVERAGE('26.09 Gaba-Munyonyo-24Hrs'!M89,'28.09 Gaba-Munyonyo-24h'!M89)</f>
        <v>9.5</v>
      </c>
      <c r="N89" s="49">
        <f>AVERAGE('26.09 Gaba-Munyonyo-24Hrs'!N89,'28.09 Gaba-Munyonyo-24h'!N89)</f>
        <v>0</v>
      </c>
      <c r="O89" s="15">
        <f t="shared" si="35"/>
        <v>17.5</v>
      </c>
      <c r="P89" s="15">
        <f t="shared" si="36"/>
        <v>27</v>
      </c>
      <c r="R89" s="8"/>
      <c r="T89"/>
    </row>
    <row r="90" spans="2:20" ht="23.1" customHeight="1" x14ac:dyDescent="0.25">
      <c r="B90" s="24" t="s">
        <v>130</v>
      </c>
      <c r="C90" s="49">
        <f>AVERAGE('26.09 Gaba-Munyonyo-24Hrs'!C90,'28.09 Gaba-Munyonyo-24h'!C90)</f>
        <v>7.5</v>
      </c>
      <c r="D90" s="49">
        <f>AVERAGE('26.09 Gaba-Munyonyo-24Hrs'!D90,'28.09 Gaba-Munyonyo-24h'!D90)</f>
        <v>2.5</v>
      </c>
      <c r="E90" s="49">
        <f>AVERAGE('26.09 Gaba-Munyonyo-24Hrs'!E90,'28.09 Gaba-Munyonyo-24h'!E90)</f>
        <v>0.5</v>
      </c>
      <c r="F90" s="49">
        <f>AVERAGE('26.09 Gaba-Munyonyo-24Hrs'!F90,'28.09 Gaba-Munyonyo-24h'!F90)</f>
        <v>0</v>
      </c>
      <c r="G90" s="49">
        <f>AVERAGE('26.09 Gaba-Munyonyo-24Hrs'!G90,'28.09 Gaba-Munyonyo-24h'!G90)</f>
        <v>0</v>
      </c>
      <c r="H90" s="49">
        <f>AVERAGE('26.09 Gaba-Munyonyo-24Hrs'!H90,'28.09 Gaba-Munyonyo-24h'!H90)</f>
        <v>0</v>
      </c>
      <c r="I90" s="49">
        <f>AVERAGE('26.09 Gaba-Munyonyo-24Hrs'!I90,'28.09 Gaba-Munyonyo-24h'!I90)</f>
        <v>0</v>
      </c>
      <c r="J90" s="49">
        <f>AVERAGE('26.09 Gaba-Munyonyo-24Hrs'!J90,'28.09 Gaba-Munyonyo-24h'!J90)</f>
        <v>0.5</v>
      </c>
      <c r="K90" s="49">
        <f>AVERAGE('26.09 Gaba-Munyonyo-24Hrs'!K90,'28.09 Gaba-Munyonyo-24h'!K90)</f>
        <v>0</v>
      </c>
      <c r="L90" s="49">
        <f>AVERAGE('26.09 Gaba-Munyonyo-24Hrs'!L90,'28.09 Gaba-Munyonyo-24h'!L90)</f>
        <v>0</v>
      </c>
      <c r="M90" s="49">
        <f>AVERAGE('26.09 Gaba-Munyonyo-24Hrs'!M90,'28.09 Gaba-Munyonyo-24h'!M90)</f>
        <v>9.5</v>
      </c>
      <c r="N90" s="49">
        <f>AVERAGE('26.09 Gaba-Munyonyo-24Hrs'!N90,'28.09 Gaba-Munyonyo-24h'!N90)</f>
        <v>0</v>
      </c>
      <c r="O90" s="15">
        <f t="shared" si="35"/>
        <v>11</v>
      </c>
      <c r="P90" s="15">
        <f t="shared" si="36"/>
        <v>20.5</v>
      </c>
      <c r="R90" s="8"/>
      <c r="T90"/>
    </row>
    <row r="91" spans="2:20" ht="23.1" customHeight="1" x14ac:dyDescent="0.25">
      <c r="B91" s="23" t="s">
        <v>131</v>
      </c>
      <c r="C91" s="49">
        <f>AVERAGE('26.09 Gaba-Munyonyo-24Hrs'!C91,'28.09 Gaba-Munyonyo-24h'!C91)</f>
        <v>9</v>
      </c>
      <c r="D91" s="49">
        <f>AVERAGE('26.09 Gaba-Munyonyo-24Hrs'!D91,'28.09 Gaba-Munyonyo-24h'!D91)</f>
        <v>2</v>
      </c>
      <c r="E91" s="49">
        <f>AVERAGE('26.09 Gaba-Munyonyo-24Hrs'!E91,'28.09 Gaba-Munyonyo-24h'!E91)</f>
        <v>0</v>
      </c>
      <c r="F91" s="49">
        <f>AVERAGE('26.09 Gaba-Munyonyo-24Hrs'!F91,'28.09 Gaba-Munyonyo-24h'!F91)</f>
        <v>1</v>
      </c>
      <c r="G91" s="49">
        <f>AVERAGE('26.09 Gaba-Munyonyo-24Hrs'!G91,'28.09 Gaba-Munyonyo-24h'!G91)</f>
        <v>0</v>
      </c>
      <c r="H91" s="49">
        <f>AVERAGE('26.09 Gaba-Munyonyo-24Hrs'!H91,'28.09 Gaba-Munyonyo-24h'!H91)</f>
        <v>0</v>
      </c>
      <c r="I91" s="49">
        <f>AVERAGE('26.09 Gaba-Munyonyo-24Hrs'!I91,'28.09 Gaba-Munyonyo-24h'!I91)</f>
        <v>0</v>
      </c>
      <c r="J91" s="49">
        <f>AVERAGE('26.09 Gaba-Munyonyo-24Hrs'!J91,'28.09 Gaba-Munyonyo-24h'!J91)</f>
        <v>0</v>
      </c>
      <c r="K91" s="49">
        <f>AVERAGE('26.09 Gaba-Munyonyo-24Hrs'!K91,'28.09 Gaba-Munyonyo-24h'!K91)</f>
        <v>0</v>
      </c>
      <c r="L91" s="49">
        <f>AVERAGE('26.09 Gaba-Munyonyo-24Hrs'!L91,'28.09 Gaba-Munyonyo-24h'!L91)</f>
        <v>0</v>
      </c>
      <c r="M91" s="49">
        <f>AVERAGE('26.09 Gaba-Munyonyo-24Hrs'!M91,'28.09 Gaba-Munyonyo-24h'!M91)</f>
        <v>10</v>
      </c>
      <c r="N91" s="49">
        <f>AVERAGE('26.09 Gaba-Munyonyo-24Hrs'!N91,'28.09 Gaba-Munyonyo-24h'!N91)</f>
        <v>0</v>
      </c>
      <c r="O91" s="15">
        <f t="shared" si="35"/>
        <v>12</v>
      </c>
      <c r="P91" s="15">
        <f t="shared" si="36"/>
        <v>22</v>
      </c>
      <c r="R91" s="8"/>
      <c r="T91"/>
    </row>
    <row r="92" spans="2:20" ht="23.1" customHeight="1" x14ac:dyDescent="0.25">
      <c r="B92" s="25" t="s">
        <v>132</v>
      </c>
      <c r="C92" s="49">
        <f>AVERAGE('26.09 Gaba-Munyonyo-24Hrs'!C92,'28.09 Gaba-Munyonyo-24h'!C92)</f>
        <v>9.5</v>
      </c>
      <c r="D92" s="49">
        <f>AVERAGE('26.09 Gaba-Munyonyo-24Hrs'!D92,'28.09 Gaba-Munyonyo-24h'!D92)</f>
        <v>1</v>
      </c>
      <c r="E92" s="49">
        <f>AVERAGE('26.09 Gaba-Munyonyo-24Hrs'!E92,'28.09 Gaba-Munyonyo-24h'!E92)</f>
        <v>0.5</v>
      </c>
      <c r="F92" s="49">
        <f>AVERAGE('26.09 Gaba-Munyonyo-24Hrs'!F92,'28.09 Gaba-Munyonyo-24h'!F92)</f>
        <v>0.5</v>
      </c>
      <c r="G92" s="49">
        <f>AVERAGE('26.09 Gaba-Munyonyo-24Hrs'!G92,'28.09 Gaba-Munyonyo-24h'!G92)</f>
        <v>0</v>
      </c>
      <c r="H92" s="49">
        <f>AVERAGE('26.09 Gaba-Munyonyo-24Hrs'!H92,'28.09 Gaba-Munyonyo-24h'!H92)</f>
        <v>0</v>
      </c>
      <c r="I92" s="49">
        <f>AVERAGE('26.09 Gaba-Munyonyo-24Hrs'!I92,'28.09 Gaba-Munyonyo-24h'!I92)</f>
        <v>0</v>
      </c>
      <c r="J92" s="49">
        <f>AVERAGE('26.09 Gaba-Munyonyo-24Hrs'!J92,'28.09 Gaba-Munyonyo-24h'!J92)</f>
        <v>0</v>
      </c>
      <c r="K92" s="49">
        <f>AVERAGE('26.09 Gaba-Munyonyo-24Hrs'!K92,'28.09 Gaba-Munyonyo-24h'!K92)</f>
        <v>0</v>
      </c>
      <c r="L92" s="49">
        <f>AVERAGE('26.09 Gaba-Munyonyo-24Hrs'!L92,'28.09 Gaba-Munyonyo-24h'!L92)</f>
        <v>0</v>
      </c>
      <c r="M92" s="49">
        <f>AVERAGE('26.09 Gaba-Munyonyo-24Hrs'!M92,'28.09 Gaba-Munyonyo-24h'!M92)</f>
        <v>5.5</v>
      </c>
      <c r="N92" s="49">
        <f>AVERAGE('26.09 Gaba-Munyonyo-24Hrs'!N92,'28.09 Gaba-Munyonyo-24h'!N92)</f>
        <v>0</v>
      </c>
      <c r="O92" s="15">
        <f t="shared" si="35"/>
        <v>11.5</v>
      </c>
      <c r="P92" s="15">
        <f t="shared" si="36"/>
        <v>17</v>
      </c>
      <c r="R92" s="8"/>
      <c r="T92"/>
    </row>
    <row r="93" spans="2:20" ht="23.1" customHeight="1" x14ac:dyDescent="0.25">
      <c r="B93" s="23" t="s">
        <v>133</v>
      </c>
      <c r="C93" s="49">
        <f>AVERAGE('26.09 Gaba-Munyonyo-24Hrs'!C93,'28.09 Gaba-Munyonyo-24h'!C93)</f>
        <v>5.5</v>
      </c>
      <c r="D93" s="49">
        <f>AVERAGE('26.09 Gaba-Munyonyo-24Hrs'!D93,'28.09 Gaba-Munyonyo-24h'!D93)</f>
        <v>1</v>
      </c>
      <c r="E93" s="49">
        <f>AVERAGE('26.09 Gaba-Munyonyo-24Hrs'!E93,'28.09 Gaba-Munyonyo-24h'!E93)</f>
        <v>0.5</v>
      </c>
      <c r="F93" s="49">
        <f>AVERAGE('26.09 Gaba-Munyonyo-24Hrs'!F93,'28.09 Gaba-Munyonyo-24h'!F93)</f>
        <v>0.5</v>
      </c>
      <c r="G93" s="49">
        <f>AVERAGE('26.09 Gaba-Munyonyo-24Hrs'!G93,'28.09 Gaba-Munyonyo-24h'!G93)</f>
        <v>0</v>
      </c>
      <c r="H93" s="49">
        <f>AVERAGE('26.09 Gaba-Munyonyo-24Hrs'!H93,'28.09 Gaba-Munyonyo-24h'!H93)</f>
        <v>0</v>
      </c>
      <c r="I93" s="49">
        <f>AVERAGE('26.09 Gaba-Munyonyo-24Hrs'!I93,'28.09 Gaba-Munyonyo-24h'!I93)</f>
        <v>0</v>
      </c>
      <c r="J93" s="49">
        <f>AVERAGE('26.09 Gaba-Munyonyo-24Hrs'!J93,'28.09 Gaba-Munyonyo-24h'!J93)</f>
        <v>0</v>
      </c>
      <c r="K93" s="49">
        <f>AVERAGE('26.09 Gaba-Munyonyo-24Hrs'!K93,'28.09 Gaba-Munyonyo-24h'!K93)</f>
        <v>0</v>
      </c>
      <c r="L93" s="49">
        <f>AVERAGE('26.09 Gaba-Munyonyo-24Hrs'!L93,'28.09 Gaba-Munyonyo-24h'!L93)</f>
        <v>0</v>
      </c>
      <c r="M93" s="49">
        <f>AVERAGE('26.09 Gaba-Munyonyo-24Hrs'!M93,'28.09 Gaba-Munyonyo-24h'!M93)</f>
        <v>6.5</v>
      </c>
      <c r="N93" s="49">
        <f>AVERAGE('26.09 Gaba-Munyonyo-24Hrs'!N93,'28.09 Gaba-Munyonyo-24h'!N93)</f>
        <v>0</v>
      </c>
      <c r="O93" s="15">
        <f t="shared" si="35"/>
        <v>7.5</v>
      </c>
      <c r="P93" s="15">
        <f t="shared" si="36"/>
        <v>14</v>
      </c>
      <c r="R93" s="8"/>
      <c r="T93"/>
    </row>
    <row r="94" spans="2:20" ht="23.1" customHeight="1" x14ac:dyDescent="0.25">
      <c r="B94" s="24" t="s">
        <v>134</v>
      </c>
      <c r="C94" s="49">
        <f>AVERAGE('26.09 Gaba-Munyonyo-24Hrs'!C94,'28.09 Gaba-Munyonyo-24h'!C94)</f>
        <v>5.5</v>
      </c>
      <c r="D94" s="49">
        <f>AVERAGE('26.09 Gaba-Munyonyo-24Hrs'!D94,'28.09 Gaba-Munyonyo-24h'!D94)</f>
        <v>1.5</v>
      </c>
      <c r="E94" s="49">
        <f>AVERAGE('26.09 Gaba-Munyonyo-24Hrs'!E94,'28.09 Gaba-Munyonyo-24h'!E94)</f>
        <v>0</v>
      </c>
      <c r="F94" s="49">
        <f>AVERAGE('26.09 Gaba-Munyonyo-24Hrs'!F94,'28.09 Gaba-Munyonyo-24h'!F94)</f>
        <v>0</v>
      </c>
      <c r="G94" s="49">
        <f>AVERAGE('26.09 Gaba-Munyonyo-24Hrs'!G94,'28.09 Gaba-Munyonyo-24h'!G94)</f>
        <v>0</v>
      </c>
      <c r="H94" s="49">
        <f>AVERAGE('26.09 Gaba-Munyonyo-24Hrs'!H94,'28.09 Gaba-Munyonyo-24h'!H94)</f>
        <v>0</v>
      </c>
      <c r="I94" s="49">
        <f>AVERAGE('26.09 Gaba-Munyonyo-24Hrs'!I94,'28.09 Gaba-Munyonyo-24h'!I94)</f>
        <v>0</v>
      </c>
      <c r="J94" s="49">
        <f>AVERAGE('26.09 Gaba-Munyonyo-24Hrs'!J94,'28.09 Gaba-Munyonyo-24h'!J94)</f>
        <v>0</v>
      </c>
      <c r="K94" s="49">
        <f>AVERAGE('26.09 Gaba-Munyonyo-24Hrs'!K94,'28.09 Gaba-Munyonyo-24h'!K94)</f>
        <v>0</v>
      </c>
      <c r="L94" s="49">
        <f>AVERAGE('26.09 Gaba-Munyonyo-24Hrs'!L94,'28.09 Gaba-Munyonyo-24h'!L94)</f>
        <v>0</v>
      </c>
      <c r="M94" s="49">
        <f>AVERAGE('26.09 Gaba-Munyonyo-24Hrs'!M94,'28.09 Gaba-Munyonyo-24h'!M94)</f>
        <v>3.5</v>
      </c>
      <c r="N94" s="49">
        <f>AVERAGE('26.09 Gaba-Munyonyo-24Hrs'!N94,'28.09 Gaba-Munyonyo-24h'!N94)</f>
        <v>0</v>
      </c>
      <c r="O94" s="15">
        <f t="shared" si="35"/>
        <v>7</v>
      </c>
      <c r="P94" s="15">
        <f t="shared" si="36"/>
        <v>10.5</v>
      </c>
      <c r="R94" s="8"/>
      <c r="T94"/>
    </row>
    <row r="95" spans="2:20" ht="23.1" customHeight="1" x14ac:dyDescent="0.25">
      <c r="B95" s="23" t="s">
        <v>135</v>
      </c>
      <c r="C95" s="49">
        <f>AVERAGE('26.09 Gaba-Munyonyo-24Hrs'!C95,'28.09 Gaba-Munyonyo-24h'!C95)</f>
        <v>8.5</v>
      </c>
      <c r="D95" s="49">
        <f>AVERAGE('26.09 Gaba-Munyonyo-24Hrs'!D95,'28.09 Gaba-Munyonyo-24h'!D95)</f>
        <v>1.5</v>
      </c>
      <c r="E95" s="49">
        <f>AVERAGE('26.09 Gaba-Munyonyo-24Hrs'!E95,'28.09 Gaba-Munyonyo-24h'!E95)</f>
        <v>0</v>
      </c>
      <c r="F95" s="49">
        <f>AVERAGE('26.09 Gaba-Munyonyo-24Hrs'!F95,'28.09 Gaba-Munyonyo-24h'!F95)</f>
        <v>0.5</v>
      </c>
      <c r="G95" s="49">
        <f>AVERAGE('26.09 Gaba-Munyonyo-24Hrs'!G95,'28.09 Gaba-Munyonyo-24h'!G95)</f>
        <v>0</v>
      </c>
      <c r="H95" s="49">
        <f>AVERAGE('26.09 Gaba-Munyonyo-24Hrs'!H95,'28.09 Gaba-Munyonyo-24h'!H95)</f>
        <v>0</v>
      </c>
      <c r="I95" s="49">
        <f>AVERAGE('26.09 Gaba-Munyonyo-24Hrs'!I95,'28.09 Gaba-Munyonyo-24h'!I95)</f>
        <v>0</v>
      </c>
      <c r="J95" s="49">
        <f>AVERAGE('26.09 Gaba-Munyonyo-24Hrs'!J95,'28.09 Gaba-Munyonyo-24h'!J95)</f>
        <v>0</v>
      </c>
      <c r="K95" s="49">
        <f>AVERAGE('26.09 Gaba-Munyonyo-24Hrs'!K95,'28.09 Gaba-Munyonyo-24h'!K95)</f>
        <v>0</v>
      </c>
      <c r="L95" s="49">
        <f>AVERAGE('26.09 Gaba-Munyonyo-24Hrs'!L95,'28.09 Gaba-Munyonyo-24h'!L95)</f>
        <v>0</v>
      </c>
      <c r="M95" s="49">
        <f>AVERAGE('26.09 Gaba-Munyonyo-24Hrs'!M95,'28.09 Gaba-Munyonyo-24h'!M95)</f>
        <v>4.5</v>
      </c>
      <c r="N95" s="49">
        <f>AVERAGE('26.09 Gaba-Munyonyo-24Hrs'!N95,'28.09 Gaba-Munyonyo-24h'!N95)</f>
        <v>0</v>
      </c>
      <c r="O95" s="15">
        <f t="shared" si="35"/>
        <v>10.5</v>
      </c>
      <c r="P95" s="15">
        <f t="shared" si="36"/>
        <v>15</v>
      </c>
      <c r="R95" s="8"/>
      <c r="T95"/>
    </row>
    <row r="96" spans="2:20" ht="23.1" customHeight="1" x14ac:dyDescent="0.25">
      <c r="B96" s="25" t="s">
        <v>136</v>
      </c>
      <c r="C96" s="49">
        <f>AVERAGE('26.09 Gaba-Munyonyo-24Hrs'!C96,'28.09 Gaba-Munyonyo-24h'!C96)</f>
        <v>9.5</v>
      </c>
      <c r="D96" s="49">
        <f>AVERAGE('26.09 Gaba-Munyonyo-24Hrs'!D96,'28.09 Gaba-Munyonyo-24h'!D96)</f>
        <v>2</v>
      </c>
      <c r="E96" s="49">
        <f>AVERAGE('26.09 Gaba-Munyonyo-24Hrs'!E96,'28.09 Gaba-Munyonyo-24h'!E96)</f>
        <v>1</v>
      </c>
      <c r="F96" s="49">
        <f>AVERAGE('26.09 Gaba-Munyonyo-24Hrs'!F96,'28.09 Gaba-Munyonyo-24h'!F96)</f>
        <v>1</v>
      </c>
      <c r="G96" s="49">
        <f>AVERAGE('26.09 Gaba-Munyonyo-24Hrs'!G96,'28.09 Gaba-Munyonyo-24h'!G96)</f>
        <v>0</v>
      </c>
      <c r="H96" s="49">
        <f>AVERAGE('26.09 Gaba-Munyonyo-24Hrs'!H96,'28.09 Gaba-Munyonyo-24h'!H96)</f>
        <v>0</v>
      </c>
      <c r="I96" s="49">
        <f>AVERAGE('26.09 Gaba-Munyonyo-24Hrs'!I96,'28.09 Gaba-Munyonyo-24h'!I96)</f>
        <v>0</v>
      </c>
      <c r="J96" s="49">
        <f>AVERAGE('26.09 Gaba-Munyonyo-24Hrs'!J96,'28.09 Gaba-Munyonyo-24h'!J96)</f>
        <v>0.5</v>
      </c>
      <c r="K96" s="49">
        <f>AVERAGE('26.09 Gaba-Munyonyo-24Hrs'!K96,'28.09 Gaba-Munyonyo-24h'!K96)</f>
        <v>0</v>
      </c>
      <c r="L96" s="49">
        <f>AVERAGE('26.09 Gaba-Munyonyo-24Hrs'!L96,'28.09 Gaba-Munyonyo-24h'!L96)</f>
        <v>0</v>
      </c>
      <c r="M96" s="49">
        <f>AVERAGE('26.09 Gaba-Munyonyo-24Hrs'!M96,'28.09 Gaba-Munyonyo-24h'!M96)</f>
        <v>6.5</v>
      </c>
      <c r="N96" s="49">
        <f>AVERAGE('26.09 Gaba-Munyonyo-24Hrs'!N96,'28.09 Gaba-Munyonyo-24h'!N96)</f>
        <v>0</v>
      </c>
      <c r="O96" s="15">
        <f t="shared" si="35"/>
        <v>14</v>
      </c>
      <c r="P96" s="15">
        <f t="shared" si="36"/>
        <v>20.5</v>
      </c>
      <c r="R96" s="8"/>
      <c r="T96"/>
    </row>
    <row r="97" spans="2:20" ht="23.1" customHeight="1" x14ac:dyDescent="0.25">
      <c r="B97" s="23" t="s">
        <v>137</v>
      </c>
      <c r="C97" s="49">
        <f>AVERAGE('26.09 Gaba-Munyonyo-24Hrs'!C97,'28.09 Gaba-Munyonyo-24h'!C97)</f>
        <v>10</v>
      </c>
      <c r="D97" s="49">
        <f>AVERAGE('26.09 Gaba-Munyonyo-24Hrs'!D97,'28.09 Gaba-Munyonyo-24h'!D97)</f>
        <v>2</v>
      </c>
      <c r="E97" s="49">
        <f>AVERAGE('26.09 Gaba-Munyonyo-24Hrs'!E97,'28.09 Gaba-Munyonyo-24h'!E97)</f>
        <v>0.5</v>
      </c>
      <c r="F97" s="49">
        <f>AVERAGE('26.09 Gaba-Munyonyo-24Hrs'!F97,'28.09 Gaba-Munyonyo-24h'!F97)</f>
        <v>0.5</v>
      </c>
      <c r="G97" s="49">
        <f>AVERAGE('26.09 Gaba-Munyonyo-24Hrs'!G97,'28.09 Gaba-Munyonyo-24h'!G97)</f>
        <v>0</v>
      </c>
      <c r="H97" s="49">
        <f>AVERAGE('26.09 Gaba-Munyonyo-24Hrs'!H97,'28.09 Gaba-Munyonyo-24h'!H97)</f>
        <v>0</v>
      </c>
      <c r="I97" s="49">
        <f>AVERAGE('26.09 Gaba-Munyonyo-24Hrs'!I97,'28.09 Gaba-Munyonyo-24h'!I97)</f>
        <v>0</v>
      </c>
      <c r="J97" s="49">
        <f>AVERAGE('26.09 Gaba-Munyonyo-24Hrs'!J97,'28.09 Gaba-Munyonyo-24h'!J97)</f>
        <v>0</v>
      </c>
      <c r="K97" s="49">
        <f>AVERAGE('26.09 Gaba-Munyonyo-24Hrs'!K97,'28.09 Gaba-Munyonyo-24h'!K97)</f>
        <v>0</v>
      </c>
      <c r="L97" s="49">
        <f>AVERAGE('26.09 Gaba-Munyonyo-24Hrs'!L97,'28.09 Gaba-Munyonyo-24h'!L97)</f>
        <v>0</v>
      </c>
      <c r="M97" s="49">
        <f>AVERAGE('26.09 Gaba-Munyonyo-24Hrs'!M97,'28.09 Gaba-Munyonyo-24h'!M97)</f>
        <v>8</v>
      </c>
      <c r="N97" s="49">
        <f>AVERAGE('26.09 Gaba-Munyonyo-24Hrs'!N97,'28.09 Gaba-Munyonyo-24h'!N97)</f>
        <v>0</v>
      </c>
      <c r="O97" s="15">
        <f t="shared" si="35"/>
        <v>13</v>
      </c>
      <c r="P97" s="15">
        <f t="shared" si="36"/>
        <v>21</v>
      </c>
      <c r="R97" s="8"/>
      <c r="T97"/>
    </row>
    <row r="98" spans="2:20" ht="23.1" customHeight="1" x14ac:dyDescent="0.25">
      <c r="B98" s="24" t="s">
        <v>138</v>
      </c>
      <c r="C98" s="49">
        <f>AVERAGE('26.09 Gaba-Munyonyo-24Hrs'!C98,'28.09 Gaba-Munyonyo-24h'!C98)</f>
        <v>5</v>
      </c>
      <c r="D98" s="49">
        <f>AVERAGE('26.09 Gaba-Munyonyo-24Hrs'!D98,'28.09 Gaba-Munyonyo-24h'!D98)</f>
        <v>1</v>
      </c>
      <c r="E98" s="49">
        <f>AVERAGE('26.09 Gaba-Munyonyo-24Hrs'!E98,'28.09 Gaba-Munyonyo-24h'!E98)</f>
        <v>2</v>
      </c>
      <c r="F98" s="49">
        <f>AVERAGE('26.09 Gaba-Munyonyo-24Hrs'!F98,'28.09 Gaba-Munyonyo-24h'!F98)</f>
        <v>1</v>
      </c>
      <c r="G98" s="49">
        <f>AVERAGE('26.09 Gaba-Munyonyo-24Hrs'!G98,'28.09 Gaba-Munyonyo-24h'!G98)</f>
        <v>0</v>
      </c>
      <c r="H98" s="49">
        <f>AVERAGE('26.09 Gaba-Munyonyo-24Hrs'!H98,'28.09 Gaba-Munyonyo-24h'!H98)</f>
        <v>0</v>
      </c>
      <c r="I98" s="49">
        <f>AVERAGE('26.09 Gaba-Munyonyo-24Hrs'!I98,'28.09 Gaba-Munyonyo-24h'!I98)</f>
        <v>0</v>
      </c>
      <c r="J98" s="49">
        <f>AVERAGE('26.09 Gaba-Munyonyo-24Hrs'!J98,'28.09 Gaba-Munyonyo-24h'!J98)</f>
        <v>0</v>
      </c>
      <c r="K98" s="49">
        <f>AVERAGE('26.09 Gaba-Munyonyo-24Hrs'!K98,'28.09 Gaba-Munyonyo-24h'!K98)</f>
        <v>0</v>
      </c>
      <c r="L98" s="49">
        <f>AVERAGE('26.09 Gaba-Munyonyo-24Hrs'!L98,'28.09 Gaba-Munyonyo-24h'!L98)</f>
        <v>0</v>
      </c>
      <c r="M98" s="49">
        <f>AVERAGE('26.09 Gaba-Munyonyo-24Hrs'!M98,'28.09 Gaba-Munyonyo-24h'!M98)</f>
        <v>8</v>
      </c>
      <c r="N98" s="49">
        <f>AVERAGE('26.09 Gaba-Munyonyo-24Hrs'!N98,'28.09 Gaba-Munyonyo-24h'!N98)</f>
        <v>0</v>
      </c>
      <c r="O98" s="15">
        <f t="shared" si="35"/>
        <v>9</v>
      </c>
      <c r="P98" s="15">
        <f t="shared" si="36"/>
        <v>17</v>
      </c>
      <c r="R98" s="8"/>
      <c r="T98"/>
    </row>
    <row r="99" spans="2:20" ht="23.1" customHeight="1" x14ac:dyDescent="0.25">
      <c r="B99" s="23" t="s">
        <v>139</v>
      </c>
      <c r="C99" s="49">
        <f>AVERAGE('26.09 Gaba-Munyonyo-24Hrs'!C99,'28.09 Gaba-Munyonyo-24h'!C99)</f>
        <v>6.5</v>
      </c>
      <c r="D99" s="49">
        <f>AVERAGE('26.09 Gaba-Munyonyo-24Hrs'!D99,'28.09 Gaba-Munyonyo-24h'!D99)</f>
        <v>1</v>
      </c>
      <c r="E99" s="49">
        <f>AVERAGE('26.09 Gaba-Munyonyo-24Hrs'!E99,'28.09 Gaba-Munyonyo-24h'!E99)</f>
        <v>0</v>
      </c>
      <c r="F99" s="49">
        <f>AVERAGE('26.09 Gaba-Munyonyo-24Hrs'!F99,'28.09 Gaba-Munyonyo-24h'!F99)</f>
        <v>2.5</v>
      </c>
      <c r="G99" s="49">
        <f>AVERAGE('26.09 Gaba-Munyonyo-24Hrs'!G99,'28.09 Gaba-Munyonyo-24h'!G99)</f>
        <v>0</v>
      </c>
      <c r="H99" s="49">
        <f>AVERAGE('26.09 Gaba-Munyonyo-24Hrs'!H99,'28.09 Gaba-Munyonyo-24h'!H99)</f>
        <v>0</v>
      </c>
      <c r="I99" s="49">
        <f>AVERAGE('26.09 Gaba-Munyonyo-24Hrs'!I99,'28.09 Gaba-Munyonyo-24h'!I99)</f>
        <v>0</v>
      </c>
      <c r="J99" s="49">
        <f>AVERAGE('26.09 Gaba-Munyonyo-24Hrs'!J99,'28.09 Gaba-Munyonyo-24h'!J99)</f>
        <v>0</v>
      </c>
      <c r="K99" s="49">
        <f>AVERAGE('26.09 Gaba-Munyonyo-24Hrs'!K99,'28.09 Gaba-Munyonyo-24h'!K99)</f>
        <v>0</v>
      </c>
      <c r="L99" s="49">
        <f>AVERAGE('26.09 Gaba-Munyonyo-24Hrs'!L99,'28.09 Gaba-Munyonyo-24h'!L99)</f>
        <v>0</v>
      </c>
      <c r="M99" s="49">
        <f>AVERAGE('26.09 Gaba-Munyonyo-24Hrs'!M99,'28.09 Gaba-Munyonyo-24h'!M99)</f>
        <v>8</v>
      </c>
      <c r="N99" s="49">
        <f>AVERAGE('26.09 Gaba-Munyonyo-24Hrs'!N99,'28.09 Gaba-Munyonyo-24h'!N99)</f>
        <v>0</v>
      </c>
      <c r="O99" s="15">
        <f t="shared" si="35"/>
        <v>10</v>
      </c>
      <c r="P99" s="15">
        <f t="shared" si="36"/>
        <v>18</v>
      </c>
      <c r="R99" s="8"/>
      <c r="T99"/>
    </row>
    <row r="100" spans="2:20" ht="23.1" customHeight="1" x14ac:dyDescent="0.25">
      <c r="B100" s="25" t="s">
        <v>140</v>
      </c>
      <c r="C100" s="49">
        <f>AVERAGE('26.09 Gaba-Munyonyo-24Hrs'!C100,'28.09 Gaba-Munyonyo-24h'!C100)</f>
        <v>6</v>
      </c>
      <c r="D100" s="49">
        <f>AVERAGE('26.09 Gaba-Munyonyo-24Hrs'!D100,'28.09 Gaba-Munyonyo-24h'!D100)</f>
        <v>1</v>
      </c>
      <c r="E100" s="49">
        <f>AVERAGE('26.09 Gaba-Munyonyo-24Hrs'!E100,'28.09 Gaba-Munyonyo-24h'!E100)</f>
        <v>0.5</v>
      </c>
      <c r="F100" s="49">
        <f>AVERAGE('26.09 Gaba-Munyonyo-24Hrs'!F100,'28.09 Gaba-Munyonyo-24h'!F100)</f>
        <v>3</v>
      </c>
      <c r="G100" s="49">
        <f>AVERAGE('26.09 Gaba-Munyonyo-24Hrs'!G100,'28.09 Gaba-Munyonyo-24h'!G100)</f>
        <v>0</v>
      </c>
      <c r="H100" s="49">
        <f>AVERAGE('26.09 Gaba-Munyonyo-24Hrs'!H100,'28.09 Gaba-Munyonyo-24h'!H100)</f>
        <v>0</v>
      </c>
      <c r="I100" s="49">
        <f>AVERAGE('26.09 Gaba-Munyonyo-24Hrs'!I100,'28.09 Gaba-Munyonyo-24h'!I100)</f>
        <v>1.5</v>
      </c>
      <c r="J100" s="49">
        <f>AVERAGE('26.09 Gaba-Munyonyo-24Hrs'!J100,'28.09 Gaba-Munyonyo-24h'!J100)</f>
        <v>0</v>
      </c>
      <c r="K100" s="49">
        <f>AVERAGE('26.09 Gaba-Munyonyo-24Hrs'!K100,'28.09 Gaba-Munyonyo-24h'!K100)</f>
        <v>0</v>
      </c>
      <c r="L100" s="49">
        <f>AVERAGE('26.09 Gaba-Munyonyo-24Hrs'!L100,'28.09 Gaba-Munyonyo-24h'!L100)</f>
        <v>0</v>
      </c>
      <c r="M100" s="49">
        <f>AVERAGE('26.09 Gaba-Munyonyo-24Hrs'!M100,'28.09 Gaba-Munyonyo-24h'!M100)</f>
        <v>9.5</v>
      </c>
      <c r="N100" s="49">
        <f>AVERAGE('26.09 Gaba-Munyonyo-24Hrs'!N100,'28.09 Gaba-Munyonyo-24h'!N100)</f>
        <v>0</v>
      </c>
      <c r="O100" s="15">
        <f t="shared" si="35"/>
        <v>12</v>
      </c>
      <c r="P100" s="15">
        <f t="shared" si="36"/>
        <v>21.5</v>
      </c>
      <c r="R100" s="8"/>
      <c r="T100"/>
    </row>
    <row r="101" spans="2:20" ht="23.1" customHeight="1" x14ac:dyDescent="0.25">
      <c r="B101" s="23" t="s">
        <v>141</v>
      </c>
      <c r="C101" s="49">
        <f>AVERAGE('26.09 Gaba-Munyonyo-24Hrs'!C101,'28.09 Gaba-Munyonyo-24h'!C101)</f>
        <v>9</v>
      </c>
      <c r="D101" s="49">
        <f>AVERAGE('26.09 Gaba-Munyonyo-24Hrs'!D101,'28.09 Gaba-Munyonyo-24h'!D101)</f>
        <v>3</v>
      </c>
      <c r="E101" s="49">
        <f>AVERAGE('26.09 Gaba-Munyonyo-24Hrs'!E101,'28.09 Gaba-Munyonyo-24h'!E101)</f>
        <v>1</v>
      </c>
      <c r="F101" s="49">
        <f>AVERAGE('26.09 Gaba-Munyonyo-24Hrs'!F101,'28.09 Gaba-Munyonyo-24h'!F101)</f>
        <v>2</v>
      </c>
      <c r="G101" s="49">
        <f>AVERAGE('26.09 Gaba-Munyonyo-24Hrs'!G101,'28.09 Gaba-Munyonyo-24h'!G101)</f>
        <v>0</v>
      </c>
      <c r="H101" s="49">
        <f>AVERAGE('26.09 Gaba-Munyonyo-24Hrs'!H101,'28.09 Gaba-Munyonyo-24h'!H101)</f>
        <v>0.5</v>
      </c>
      <c r="I101" s="49">
        <f>AVERAGE('26.09 Gaba-Munyonyo-24Hrs'!I101,'28.09 Gaba-Munyonyo-24h'!I101)</f>
        <v>0</v>
      </c>
      <c r="J101" s="49">
        <f>AVERAGE('26.09 Gaba-Munyonyo-24Hrs'!J101,'28.09 Gaba-Munyonyo-24h'!J101)</f>
        <v>0.5</v>
      </c>
      <c r="K101" s="49">
        <f>AVERAGE('26.09 Gaba-Munyonyo-24Hrs'!K101,'28.09 Gaba-Munyonyo-24h'!K101)</f>
        <v>0</v>
      </c>
      <c r="L101" s="49">
        <f>AVERAGE('26.09 Gaba-Munyonyo-24Hrs'!L101,'28.09 Gaba-Munyonyo-24h'!L101)</f>
        <v>0</v>
      </c>
      <c r="M101" s="49">
        <f>AVERAGE('26.09 Gaba-Munyonyo-24Hrs'!M101,'28.09 Gaba-Munyonyo-24h'!M101)</f>
        <v>10.5</v>
      </c>
      <c r="N101" s="49">
        <f>AVERAGE('26.09 Gaba-Munyonyo-24Hrs'!N101,'28.09 Gaba-Munyonyo-24h'!N101)</f>
        <v>0</v>
      </c>
      <c r="O101" s="15">
        <f t="shared" si="35"/>
        <v>16</v>
      </c>
      <c r="P101" s="15">
        <f t="shared" si="36"/>
        <v>26.5</v>
      </c>
      <c r="R101" s="8"/>
      <c r="T101"/>
    </row>
    <row r="102" spans="2:20" ht="23.1" customHeight="1" x14ac:dyDescent="0.25">
      <c r="B102" s="24" t="s">
        <v>142</v>
      </c>
      <c r="C102" s="49">
        <f>AVERAGE('26.09 Gaba-Munyonyo-24Hrs'!C102,'28.09 Gaba-Munyonyo-24h'!C102)</f>
        <v>8.5</v>
      </c>
      <c r="D102" s="49">
        <f>AVERAGE('26.09 Gaba-Munyonyo-24Hrs'!D102,'28.09 Gaba-Munyonyo-24h'!D102)</f>
        <v>1.5</v>
      </c>
      <c r="E102" s="49">
        <f>AVERAGE('26.09 Gaba-Munyonyo-24Hrs'!E102,'28.09 Gaba-Munyonyo-24h'!E102)</f>
        <v>0.5</v>
      </c>
      <c r="F102" s="49">
        <f>AVERAGE('26.09 Gaba-Munyonyo-24Hrs'!F102,'28.09 Gaba-Munyonyo-24h'!F102)</f>
        <v>2.5</v>
      </c>
      <c r="G102" s="49">
        <f>AVERAGE('26.09 Gaba-Munyonyo-24Hrs'!G102,'28.09 Gaba-Munyonyo-24h'!G102)</f>
        <v>0</v>
      </c>
      <c r="H102" s="49">
        <f>AVERAGE('26.09 Gaba-Munyonyo-24Hrs'!H102,'28.09 Gaba-Munyonyo-24h'!H102)</f>
        <v>0</v>
      </c>
      <c r="I102" s="49">
        <f>AVERAGE('26.09 Gaba-Munyonyo-24Hrs'!I102,'28.09 Gaba-Munyonyo-24h'!I102)</f>
        <v>1</v>
      </c>
      <c r="J102" s="49">
        <f>AVERAGE('26.09 Gaba-Munyonyo-24Hrs'!J102,'28.09 Gaba-Munyonyo-24h'!J102)</f>
        <v>0</v>
      </c>
      <c r="K102" s="49">
        <f>AVERAGE('26.09 Gaba-Munyonyo-24Hrs'!K102,'28.09 Gaba-Munyonyo-24h'!K102)</f>
        <v>0</v>
      </c>
      <c r="L102" s="49">
        <f>AVERAGE('26.09 Gaba-Munyonyo-24Hrs'!L102,'28.09 Gaba-Munyonyo-24h'!L102)</f>
        <v>0</v>
      </c>
      <c r="M102" s="49">
        <f>AVERAGE('26.09 Gaba-Munyonyo-24Hrs'!M102,'28.09 Gaba-Munyonyo-24h'!M102)</f>
        <v>9</v>
      </c>
      <c r="N102" s="49">
        <f>AVERAGE('26.09 Gaba-Munyonyo-24Hrs'!N102,'28.09 Gaba-Munyonyo-24h'!N102)</f>
        <v>0</v>
      </c>
      <c r="O102" s="15">
        <f t="shared" si="35"/>
        <v>14</v>
      </c>
      <c r="P102" s="15">
        <f t="shared" si="36"/>
        <v>23</v>
      </c>
      <c r="R102" s="8"/>
      <c r="T102"/>
    </row>
    <row r="103" spans="2:20" ht="23.1" customHeight="1" x14ac:dyDescent="0.25">
      <c r="B103" s="23" t="s">
        <v>143</v>
      </c>
      <c r="C103" s="49">
        <f>AVERAGE('26.09 Gaba-Munyonyo-24Hrs'!C103,'28.09 Gaba-Munyonyo-24h'!C103)</f>
        <v>11.5</v>
      </c>
      <c r="D103" s="49">
        <f>AVERAGE('26.09 Gaba-Munyonyo-24Hrs'!D103,'28.09 Gaba-Munyonyo-24h'!D103)</f>
        <v>4.5</v>
      </c>
      <c r="E103" s="49">
        <f>AVERAGE('26.09 Gaba-Munyonyo-24Hrs'!E103,'28.09 Gaba-Munyonyo-24h'!E103)</f>
        <v>2</v>
      </c>
      <c r="F103" s="49">
        <f>AVERAGE('26.09 Gaba-Munyonyo-24Hrs'!F103,'28.09 Gaba-Munyonyo-24h'!F103)</f>
        <v>8.5</v>
      </c>
      <c r="G103" s="49">
        <f>AVERAGE('26.09 Gaba-Munyonyo-24Hrs'!G103,'28.09 Gaba-Munyonyo-24h'!G103)</f>
        <v>0</v>
      </c>
      <c r="H103" s="49">
        <f>AVERAGE('26.09 Gaba-Munyonyo-24Hrs'!H103,'28.09 Gaba-Munyonyo-24h'!H103)</f>
        <v>0.5</v>
      </c>
      <c r="I103" s="49">
        <f>AVERAGE('26.09 Gaba-Munyonyo-24Hrs'!I103,'28.09 Gaba-Munyonyo-24h'!I103)</f>
        <v>1.5</v>
      </c>
      <c r="J103" s="49">
        <f>AVERAGE('26.09 Gaba-Munyonyo-24Hrs'!J103,'28.09 Gaba-Munyonyo-24h'!J103)</f>
        <v>0</v>
      </c>
      <c r="K103" s="49">
        <f>AVERAGE('26.09 Gaba-Munyonyo-24Hrs'!K103,'28.09 Gaba-Munyonyo-24h'!K103)</f>
        <v>0</v>
      </c>
      <c r="L103" s="49">
        <f>AVERAGE('26.09 Gaba-Munyonyo-24Hrs'!L103,'28.09 Gaba-Munyonyo-24h'!L103)</f>
        <v>0</v>
      </c>
      <c r="M103" s="49">
        <f>AVERAGE('26.09 Gaba-Munyonyo-24Hrs'!M103,'28.09 Gaba-Munyonyo-24h'!M103)</f>
        <v>16.5</v>
      </c>
      <c r="N103" s="49">
        <f>AVERAGE('26.09 Gaba-Munyonyo-24Hrs'!N103,'28.09 Gaba-Munyonyo-24h'!N103)</f>
        <v>0</v>
      </c>
      <c r="O103" s="15">
        <f t="shared" si="35"/>
        <v>28.5</v>
      </c>
      <c r="P103" s="15">
        <f t="shared" si="36"/>
        <v>45</v>
      </c>
      <c r="R103" s="8"/>
      <c r="T103"/>
    </row>
    <row r="104" spans="2:20" ht="23.1" customHeight="1" x14ac:dyDescent="0.25">
      <c r="B104" s="25" t="s">
        <v>144</v>
      </c>
      <c r="C104" s="49">
        <f>AVERAGE('26.09 Gaba-Munyonyo-24Hrs'!C104,'28.09 Gaba-Munyonyo-24h'!C104)</f>
        <v>11.5</v>
      </c>
      <c r="D104" s="49">
        <f>AVERAGE('26.09 Gaba-Munyonyo-24Hrs'!D104,'28.09 Gaba-Munyonyo-24h'!D104)</f>
        <v>5.5</v>
      </c>
      <c r="E104" s="49">
        <f>AVERAGE('26.09 Gaba-Munyonyo-24Hrs'!E104,'28.09 Gaba-Munyonyo-24h'!E104)</f>
        <v>4</v>
      </c>
      <c r="F104" s="49">
        <f>AVERAGE('26.09 Gaba-Munyonyo-24Hrs'!F104,'28.09 Gaba-Munyonyo-24h'!F104)</f>
        <v>6.5</v>
      </c>
      <c r="G104" s="49">
        <f>AVERAGE('26.09 Gaba-Munyonyo-24Hrs'!G104,'28.09 Gaba-Munyonyo-24h'!G104)</f>
        <v>0.5</v>
      </c>
      <c r="H104" s="49">
        <f>AVERAGE('26.09 Gaba-Munyonyo-24Hrs'!H104,'28.09 Gaba-Munyonyo-24h'!H104)</f>
        <v>0</v>
      </c>
      <c r="I104" s="49">
        <f>AVERAGE('26.09 Gaba-Munyonyo-24Hrs'!I104,'28.09 Gaba-Munyonyo-24h'!I104)</f>
        <v>1.5</v>
      </c>
      <c r="J104" s="49">
        <f>AVERAGE('26.09 Gaba-Munyonyo-24Hrs'!J104,'28.09 Gaba-Munyonyo-24h'!J104)</f>
        <v>0</v>
      </c>
      <c r="K104" s="49">
        <f>AVERAGE('26.09 Gaba-Munyonyo-24Hrs'!K104,'28.09 Gaba-Munyonyo-24h'!K104)</f>
        <v>0</v>
      </c>
      <c r="L104" s="49">
        <f>AVERAGE('26.09 Gaba-Munyonyo-24Hrs'!L104,'28.09 Gaba-Munyonyo-24h'!L104)</f>
        <v>0</v>
      </c>
      <c r="M104" s="49">
        <f>AVERAGE('26.09 Gaba-Munyonyo-24Hrs'!M104,'28.09 Gaba-Munyonyo-24h'!M104)</f>
        <v>11</v>
      </c>
      <c r="N104" s="49">
        <f>AVERAGE('26.09 Gaba-Munyonyo-24Hrs'!N104,'28.09 Gaba-Munyonyo-24h'!N104)</f>
        <v>0</v>
      </c>
      <c r="O104" s="15">
        <f t="shared" si="35"/>
        <v>29.5</v>
      </c>
      <c r="P104" s="15">
        <f t="shared" si="36"/>
        <v>40.5</v>
      </c>
      <c r="R104" s="8"/>
      <c r="T104"/>
    </row>
    <row r="105" spans="2:20" ht="23.1" customHeight="1" x14ac:dyDescent="0.25">
      <c r="B105" s="23" t="s">
        <v>145</v>
      </c>
      <c r="C105" s="49">
        <f>AVERAGE('26.09 Gaba-Munyonyo-24Hrs'!C105,'28.09 Gaba-Munyonyo-24h'!C105)</f>
        <v>17</v>
      </c>
      <c r="D105" s="49">
        <f>AVERAGE('26.09 Gaba-Munyonyo-24Hrs'!D105,'28.09 Gaba-Munyonyo-24h'!D105)</f>
        <v>5.5</v>
      </c>
      <c r="E105" s="49">
        <f>AVERAGE('26.09 Gaba-Munyonyo-24Hrs'!E105,'28.09 Gaba-Munyonyo-24h'!E105)</f>
        <v>2</v>
      </c>
      <c r="F105" s="49">
        <f>AVERAGE('26.09 Gaba-Munyonyo-24Hrs'!F105,'28.09 Gaba-Munyonyo-24h'!F105)</f>
        <v>9.5</v>
      </c>
      <c r="G105" s="49">
        <f>AVERAGE('26.09 Gaba-Munyonyo-24Hrs'!G105,'28.09 Gaba-Munyonyo-24h'!G105)</f>
        <v>0.5</v>
      </c>
      <c r="H105" s="49">
        <f>AVERAGE('26.09 Gaba-Munyonyo-24Hrs'!H105,'28.09 Gaba-Munyonyo-24h'!H105)</f>
        <v>0</v>
      </c>
      <c r="I105" s="49">
        <f>AVERAGE('26.09 Gaba-Munyonyo-24Hrs'!I105,'28.09 Gaba-Munyonyo-24h'!I105)</f>
        <v>2</v>
      </c>
      <c r="J105" s="49">
        <f>AVERAGE('26.09 Gaba-Munyonyo-24Hrs'!J105,'28.09 Gaba-Munyonyo-24h'!J105)</f>
        <v>0</v>
      </c>
      <c r="K105" s="49">
        <f>AVERAGE('26.09 Gaba-Munyonyo-24Hrs'!K105,'28.09 Gaba-Munyonyo-24h'!K105)</f>
        <v>0</v>
      </c>
      <c r="L105" s="49">
        <f>AVERAGE('26.09 Gaba-Munyonyo-24Hrs'!L105,'28.09 Gaba-Munyonyo-24h'!L105)</f>
        <v>0</v>
      </c>
      <c r="M105" s="49">
        <f>AVERAGE('26.09 Gaba-Munyonyo-24Hrs'!M105,'28.09 Gaba-Munyonyo-24h'!M105)</f>
        <v>16.5</v>
      </c>
      <c r="N105" s="49">
        <f>AVERAGE('26.09 Gaba-Munyonyo-24Hrs'!N105,'28.09 Gaba-Munyonyo-24h'!N105)</f>
        <v>0</v>
      </c>
      <c r="O105" s="15">
        <f t="shared" si="35"/>
        <v>36.5</v>
      </c>
      <c r="P105" s="15">
        <f t="shared" si="36"/>
        <v>53</v>
      </c>
      <c r="R105" s="8"/>
      <c r="T105"/>
    </row>
    <row r="106" spans="2:20" ht="23.1" customHeight="1" x14ac:dyDescent="0.25">
      <c r="B106" s="59" t="s">
        <v>18</v>
      </c>
      <c r="C106" s="16">
        <f t="shared" ref="C106:P106" si="37">SUM(C12:C105)</f>
        <v>2553.0714285714284</v>
      </c>
      <c r="D106" s="16">
        <f t="shared" si="37"/>
        <v>1039.7857142857142</v>
      </c>
      <c r="E106" s="16">
        <f t="shared" si="37"/>
        <v>346.78571428571433</v>
      </c>
      <c r="F106" s="16">
        <f t="shared" si="37"/>
        <v>780.857142857143</v>
      </c>
      <c r="G106" s="16">
        <f t="shared" si="37"/>
        <v>34.428571428571431</v>
      </c>
      <c r="H106" s="16">
        <f t="shared" si="37"/>
        <v>7.5714285714285703</v>
      </c>
      <c r="I106" s="16">
        <f t="shared" si="37"/>
        <v>154.28571428571431</v>
      </c>
      <c r="J106" s="16">
        <f t="shared" si="37"/>
        <v>96.571428571428541</v>
      </c>
      <c r="K106" s="16">
        <f t="shared" si="37"/>
        <v>11.30952380952381</v>
      </c>
      <c r="L106" s="16">
        <f t="shared" si="37"/>
        <v>2.2857142857142856</v>
      </c>
      <c r="M106" s="16">
        <f t="shared" si="37"/>
        <v>3486.5714285714284</v>
      </c>
      <c r="N106" s="16">
        <f t="shared" si="37"/>
        <v>0.42857142857142855</v>
      </c>
      <c r="O106" s="16">
        <f t="shared" si="37"/>
        <v>5027.3809523809523</v>
      </c>
      <c r="P106" s="16">
        <f t="shared" si="37"/>
        <v>8513.9523809523816</v>
      </c>
      <c r="R106" s="19"/>
      <c r="S106" s="19"/>
      <c r="T106"/>
    </row>
    <row r="107" spans="2:20" ht="23.1" customHeight="1" x14ac:dyDescent="0.25">
      <c r="B107" s="26" t="s">
        <v>93</v>
      </c>
      <c r="C107" s="43">
        <f t="shared" ref="C107:N107" si="38">C106/$P$106</f>
        <v>0.29986912239293478</v>
      </c>
      <c r="D107" s="43">
        <f t="shared" si="38"/>
        <v>0.12212726449022052</v>
      </c>
      <c r="E107" s="43">
        <f t="shared" si="38"/>
        <v>4.0731460403930803E-2</v>
      </c>
      <c r="F107" s="43">
        <f t="shared" si="38"/>
        <v>9.1715000027965315E-2</v>
      </c>
      <c r="G107" s="43">
        <f t="shared" si="38"/>
        <v>4.0437824747053853E-3</v>
      </c>
      <c r="H107" s="43">
        <f t="shared" si="38"/>
        <v>8.8929656082732526E-4</v>
      </c>
      <c r="I107" s="43">
        <f t="shared" si="38"/>
        <v>1.8121514824405879E-2</v>
      </c>
      <c r="J107" s="43">
        <f t="shared" si="38"/>
        <v>1.1342725945646637E-2</v>
      </c>
      <c r="K107" s="43">
        <f t="shared" si="38"/>
        <v>1.3283517811099987E-3</v>
      </c>
      <c r="L107" s="43">
        <f t="shared" si="38"/>
        <v>2.6846688628749443E-4</v>
      </c>
      <c r="M107" s="43">
        <f t="shared" si="38"/>
        <v>0.40951267667078683</v>
      </c>
      <c r="N107" s="43">
        <f t="shared" si="38"/>
        <v>5.0337541178905206E-5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0.50783329386691922</v>
      </c>
      <c r="D108" s="44">
        <f t="shared" ref="D108:N108" si="39">D106/$O$106</f>
        <v>0.20682453232299311</v>
      </c>
      <c r="E108" s="44">
        <f t="shared" si="39"/>
        <v>6.8979398531849409E-2</v>
      </c>
      <c r="F108" s="44">
        <f t="shared" si="39"/>
        <v>0.15532086194648356</v>
      </c>
      <c r="G108" s="44">
        <f t="shared" si="39"/>
        <v>6.8482121714421029E-3</v>
      </c>
      <c r="H108" s="44">
        <f t="shared" si="39"/>
        <v>1.506038361354487E-3</v>
      </c>
      <c r="I108" s="44">
        <f t="shared" si="39"/>
        <v>3.0689083589865031E-2</v>
      </c>
      <c r="J108" s="44">
        <f t="shared" si="39"/>
        <v>1.9209093061804398E-2</v>
      </c>
      <c r="K108" s="44">
        <f t="shared" si="39"/>
        <v>2.2495856026521432E-3</v>
      </c>
      <c r="L108" s="44">
        <f t="shared" si="39"/>
        <v>4.5465309022022258E-4</v>
      </c>
      <c r="M108" s="44"/>
      <c r="N108" s="44">
        <f t="shared" si="39"/>
        <v>8.5247454416291737E-5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tabSelected="1" view="pageBreakPreview" topLeftCell="G67" zoomScale="60" workbookViewId="0">
      <selection activeCell="Y85" sqref="Y8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'29.09 Munyonyo-Gaba'!C3:G3</f>
        <v>MCC-C2-STNO 52-Wavamuno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9" t="s">
        <v>162</v>
      </c>
      <c r="E5" s="80"/>
      <c r="F5" s="41" t="s">
        <v>1</v>
      </c>
      <c r="G5" s="76" t="str">
        <f>'29.09 Munyonyo-Gaba'!G5:H5</f>
        <v>Wavamuno</v>
      </c>
      <c r="H5" s="77"/>
      <c r="I5" s="14"/>
      <c r="J5" s="2" t="s">
        <v>5</v>
      </c>
      <c r="K5" s="76" t="str">
        <f>'29.09 Munyonyo-Gaba'!K5:L5</f>
        <v>Kasoma John Paul / Akello Rosette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tr">
        <f>'29.09 Munyonyo-Gaba'!D6:E6</f>
        <v>MUNYONYO</v>
      </c>
      <c r="E6" s="77"/>
      <c r="F6" s="2" t="s">
        <v>2</v>
      </c>
      <c r="G6" s="76" t="str">
        <f>'29.09 Munyonyo-Gaba'!G6:H6</f>
        <v>GABA</v>
      </c>
      <c r="H6" s="77"/>
      <c r="J6" s="2" t="s">
        <v>21</v>
      </c>
      <c r="K6" s="76" t="str">
        <f>'29.09 Munyonyo-Gaba'!K6:L6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AVERAGE('23.09.19 Munyonyo -Gaba'!C10,'24.09 Munyonyo-Gaba'!C10,'25.09 Munyonyo-Gaba'!C10,'27.09 Munyonyo-Gaba'!C10,'26.09 Munyonyo-Gaba-24Hrs'!C10,'28.09 Muynyonyo-Gaba-24h'!C10,'29.09 Munyonyo-Gaba'!C10)</f>
        <v>32</v>
      </c>
      <c r="D10" s="49">
        <f>AVERAGE('23.09.19 Munyonyo -Gaba'!D10,'24.09 Munyonyo-Gaba'!D10,'25.09 Munyonyo-Gaba'!D10,'27.09 Munyonyo-Gaba'!D10,'26.09 Munyonyo-Gaba-24Hrs'!D10,'28.09 Muynyonyo-Gaba-24h'!D10,'29.09 Munyonyo-Gaba'!D10)</f>
        <v>13.142857142857142</v>
      </c>
      <c r="E10" s="49">
        <f>AVERAGE('23.09.19 Munyonyo -Gaba'!E10,'24.09 Munyonyo-Gaba'!E10,'25.09 Munyonyo-Gaba'!E10,'27.09 Munyonyo-Gaba'!E10,'26.09 Munyonyo-Gaba-24Hrs'!E10,'28.09 Muynyonyo-Gaba-24h'!E10,'29.09 Munyonyo-Gaba'!E10)</f>
        <v>4.8571428571428568</v>
      </c>
      <c r="F10" s="49">
        <f>AVERAGE('23.09.19 Munyonyo -Gaba'!F10,'24.09 Munyonyo-Gaba'!F10,'25.09 Munyonyo-Gaba'!F10,'27.09 Munyonyo-Gaba'!F10,'26.09 Munyonyo-Gaba-24Hrs'!F10,'28.09 Muynyonyo-Gaba-24h'!F10,'29.09 Munyonyo-Gaba'!F10)</f>
        <v>13.142857142857142</v>
      </c>
      <c r="G10" s="49">
        <f>AVERAGE('23.09.19 Munyonyo -Gaba'!G10,'24.09 Munyonyo-Gaba'!G10,'25.09 Munyonyo-Gaba'!G10,'27.09 Munyonyo-Gaba'!G10,'26.09 Munyonyo-Gaba-24Hrs'!G10,'28.09 Muynyonyo-Gaba-24h'!G10,'29.09 Munyonyo-Gaba'!G10)</f>
        <v>0</v>
      </c>
      <c r="H10" s="49">
        <f>AVERAGE('23.09.19 Munyonyo -Gaba'!H10,'24.09 Munyonyo-Gaba'!H10,'25.09 Munyonyo-Gaba'!H10,'27.09 Munyonyo-Gaba'!H10,'26.09 Munyonyo-Gaba-24Hrs'!H10,'28.09 Muynyonyo-Gaba-24h'!H10,'29.09 Munyonyo-Gaba'!H10)</f>
        <v>0</v>
      </c>
      <c r="I10" s="49">
        <f>AVERAGE('23.09.19 Munyonyo -Gaba'!I10,'24.09 Munyonyo-Gaba'!I10,'25.09 Munyonyo-Gaba'!I10,'27.09 Munyonyo-Gaba'!I10,'26.09 Munyonyo-Gaba-24Hrs'!I10,'28.09 Muynyonyo-Gaba-24h'!I10,'29.09 Munyonyo-Gaba'!I10)</f>
        <v>1.4285714285714286</v>
      </c>
      <c r="J10" s="49">
        <f>AVERAGE('23.09.19 Munyonyo -Gaba'!J10,'24.09 Munyonyo-Gaba'!J10,'25.09 Munyonyo-Gaba'!J10,'27.09 Munyonyo-Gaba'!J10,'26.09 Munyonyo-Gaba-24Hrs'!J10,'28.09 Muynyonyo-Gaba-24h'!J10,'29.09 Munyonyo-Gaba'!J10)</f>
        <v>0.42857142857142855</v>
      </c>
      <c r="K10" s="49">
        <f>AVERAGE('23.09.19 Munyonyo -Gaba'!K10,'24.09 Munyonyo-Gaba'!K10,'25.09 Munyonyo-Gaba'!K10,'27.09 Munyonyo-Gaba'!K10,'26.09 Munyonyo-Gaba-24Hrs'!K10,'28.09 Muynyonyo-Gaba-24h'!K10,'29.09 Munyonyo-Gaba'!K10)</f>
        <v>0.14285714285714285</v>
      </c>
      <c r="L10" s="49">
        <f>AVERAGE('23.09.19 Munyonyo -Gaba'!L10,'24.09 Munyonyo-Gaba'!L10,'25.09 Munyonyo-Gaba'!L10,'27.09 Munyonyo-Gaba'!L10,'26.09 Munyonyo-Gaba-24Hrs'!L10,'28.09 Muynyonyo-Gaba-24h'!L10,'29.09 Munyonyo-Gaba'!L10)</f>
        <v>0</v>
      </c>
      <c r="M10" s="49">
        <f>AVERAGE('23.09.19 Munyonyo -Gaba'!M10,'24.09 Munyonyo-Gaba'!M10,'25.09 Munyonyo-Gaba'!M10,'27.09 Munyonyo-Gaba'!M10,'26.09 Munyonyo-Gaba-24Hrs'!M10,'28.09 Muynyonyo-Gaba-24h'!M10,'29.09 Munyonyo-Gaba'!M10)</f>
        <v>29.428571428571427</v>
      </c>
      <c r="N10" s="49">
        <f>AVERAGE('23.09.19 Munyonyo -Gaba'!N10,'24.09 Munyonyo-Gaba'!N10,'25.09 Munyonyo-Gaba'!N10,'27.09 Munyonyo-Gaba'!N10,'26.09 Munyonyo-Gaba-24Hrs'!N10,'28.09 Muynyonyo-Gaba-24h'!N10,'29.09 Munyonyo-Gaba'!N10)</f>
        <v>0</v>
      </c>
      <c r="O10" s="15">
        <f t="shared" ref="O10:O73" si="0">SUM(C10:L10,N10)</f>
        <v>65.142857142857139</v>
      </c>
      <c r="P10" s="15">
        <f t="shared" ref="P10:P73" si="1">SUM(C10:N10)</f>
        <v>94.571428571428569</v>
      </c>
      <c r="R10" s="1" t="s">
        <v>6</v>
      </c>
      <c r="S10" s="17">
        <f t="shared" ref="S10:AF10" si="2">SUM(C10:C13)</f>
        <v>83.714285714285722</v>
      </c>
      <c r="T10" s="17">
        <f t="shared" si="2"/>
        <v>62.857142857142861</v>
      </c>
      <c r="U10" s="17">
        <f t="shared" si="2"/>
        <v>14.285714285714285</v>
      </c>
      <c r="V10" s="17">
        <f t="shared" si="2"/>
        <v>50</v>
      </c>
      <c r="W10" s="17">
        <f t="shared" si="2"/>
        <v>1.4285714285714286</v>
      </c>
      <c r="X10" s="17">
        <f t="shared" si="2"/>
        <v>0.2857142857142857</v>
      </c>
      <c r="Y10" s="17">
        <f t="shared" si="2"/>
        <v>7.1428571428571432</v>
      </c>
      <c r="Z10" s="17">
        <f t="shared" si="2"/>
        <v>2.4285714285714284</v>
      </c>
      <c r="AA10" s="17">
        <f t="shared" si="2"/>
        <v>0.5714285714285714</v>
      </c>
      <c r="AB10" s="17">
        <f t="shared" si="2"/>
        <v>0</v>
      </c>
      <c r="AC10" s="17">
        <f t="shared" si="2"/>
        <v>119</v>
      </c>
      <c r="AD10" s="17">
        <f t="shared" si="2"/>
        <v>0</v>
      </c>
      <c r="AE10" s="31">
        <f t="shared" si="2"/>
        <v>222.71428571428572</v>
      </c>
      <c r="AF10" s="31">
        <f t="shared" si="2"/>
        <v>341.71428571428572</v>
      </c>
    </row>
    <row r="11" spans="2:32" s="6" customFormat="1" ht="23.1" customHeight="1" x14ac:dyDescent="0.25">
      <c r="B11" s="23" t="s">
        <v>38</v>
      </c>
      <c r="C11" s="49">
        <f>AVERAGE('23.09.19 Munyonyo -Gaba'!C11,'24.09 Munyonyo-Gaba'!C11,'25.09 Munyonyo-Gaba'!C11,'27.09 Munyonyo-Gaba'!C11,'26.09 Munyonyo-Gaba-24Hrs'!C11,'28.09 Muynyonyo-Gaba-24h'!C11,'29.09 Munyonyo-Gaba'!C11)</f>
        <v>19.714285714285715</v>
      </c>
      <c r="D11" s="49">
        <f>AVERAGE('23.09.19 Munyonyo -Gaba'!D11,'24.09 Munyonyo-Gaba'!D11,'25.09 Munyonyo-Gaba'!D11,'27.09 Munyonyo-Gaba'!D11,'26.09 Munyonyo-Gaba-24Hrs'!D11,'28.09 Muynyonyo-Gaba-24h'!D11,'29.09 Munyonyo-Gaba'!D11)</f>
        <v>16.285714285714285</v>
      </c>
      <c r="E11" s="49">
        <f>AVERAGE('23.09.19 Munyonyo -Gaba'!E11,'24.09 Munyonyo-Gaba'!E11,'25.09 Munyonyo-Gaba'!E11,'27.09 Munyonyo-Gaba'!E11,'26.09 Munyonyo-Gaba-24Hrs'!E11,'28.09 Muynyonyo-Gaba-24h'!E11,'29.09 Munyonyo-Gaba'!E11)</f>
        <v>4.5714285714285712</v>
      </c>
      <c r="F11" s="49">
        <f>AVERAGE('23.09.19 Munyonyo -Gaba'!F11,'24.09 Munyonyo-Gaba'!F11,'25.09 Munyonyo-Gaba'!F11,'27.09 Munyonyo-Gaba'!F11,'26.09 Munyonyo-Gaba-24Hrs'!F11,'28.09 Muynyonyo-Gaba-24h'!F11,'29.09 Munyonyo-Gaba'!F11)</f>
        <v>17.571428571428573</v>
      </c>
      <c r="G11" s="49">
        <f>AVERAGE('23.09.19 Munyonyo -Gaba'!G11,'24.09 Munyonyo-Gaba'!G11,'25.09 Munyonyo-Gaba'!G11,'27.09 Munyonyo-Gaba'!G11,'26.09 Munyonyo-Gaba-24Hrs'!G11,'28.09 Muynyonyo-Gaba-24h'!G11,'29.09 Munyonyo-Gaba'!G11)</f>
        <v>0.7142857142857143</v>
      </c>
      <c r="H11" s="49">
        <f>AVERAGE('23.09.19 Munyonyo -Gaba'!H11,'24.09 Munyonyo-Gaba'!H11,'25.09 Munyonyo-Gaba'!H11,'27.09 Munyonyo-Gaba'!H11,'26.09 Munyonyo-Gaba-24Hrs'!H11,'28.09 Muynyonyo-Gaba-24h'!H11,'29.09 Munyonyo-Gaba'!H11)</f>
        <v>0.2857142857142857</v>
      </c>
      <c r="I11" s="49">
        <f>AVERAGE('23.09.19 Munyonyo -Gaba'!I11,'24.09 Munyonyo-Gaba'!I11,'25.09 Munyonyo-Gaba'!I11,'27.09 Munyonyo-Gaba'!I11,'26.09 Munyonyo-Gaba-24Hrs'!I11,'28.09 Muynyonyo-Gaba-24h'!I11,'29.09 Munyonyo-Gaba'!I11)</f>
        <v>0.5714285714285714</v>
      </c>
      <c r="J11" s="49">
        <f>AVERAGE('23.09.19 Munyonyo -Gaba'!J11,'24.09 Munyonyo-Gaba'!J11,'25.09 Munyonyo-Gaba'!J11,'27.09 Munyonyo-Gaba'!J11,'26.09 Munyonyo-Gaba-24Hrs'!J11,'28.09 Muynyonyo-Gaba-24h'!J11,'29.09 Munyonyo-Gaba'!J11)</f>
        <v>0.8571428571428571</v>
      </c>
      <c r="K11" s="49">
        <f>AVERAGE('23.09.19 Munyonyo -Gaba'!K11,'24.09 Munyonyo-Gaba'!K11,'25.09 Munyonyo-Gaba'!K11,'27.09 Munyonyo-Gaba'!K11,'26.09 Munyonyo-Gaba-24Hrs'!K11,'28.09 Muynyonyo-Gaba-24h'!K11,'29.09 Munyonyo-Gaba'!K11)</f>
        <v>0.42857142857142855</v>
      </c>
      <c r="L11" s="49">
        <f>AVERAGE('23.09.19 Munyonyo -Gaba'!L11,'24.09 Munyonyo-Gaba'!L11,'25.09 Munyonyo-Gaba'!L11,'27.09 Munyonyo-Gaba'!L11,'26.09 Munyonyo-Gaba-24Hrs'!L11,'28.09 Muynyonyo-Gaba-24h'!L11,'29.09 Munyonyo-Gaba'!L11)</f>
        <v>0</v>
      </c>
      <c r="M11" s="49">
        <f>AVERAGE('23.09.19 Munyonyo -Gaba'!M11,'24.09 Munyonyo-Gaba'!M11,'25.09 Munyonyo-Gaba'!M11,'27.09 Munyonyo-Gaba'!M11,'26.09 Munyonyo-Gaba-24Hrs'!M11,'28.09 Muynyonyo-Gaba-24h'!M11,'29.09 Munyonyo-Gaba'!M11)</f>
        <v>29.142857142857142</v>
      </c>
      <c r="N11" s="49">
        <f>AVERAGE('23.09.19 Munyonyo -Gaba'!N11,'24.09 Munyonyo-Gaba'!N11,'25.09 Munyonyo-Gaba'!N11,'27.09 Munyonyo-Gaba'!N11,'26.09 Munyonyo-Gaba-24Hrs'!N11,'28.09 Muynyonyo-Gaba-24h'!N11,'29.09 Munyonyo-Gaba'!N11)</f>
        <v>0</v>
      </c>
      <c r="O11" s="15">
        <f t="shared" si="0"/>
        <v>60.999999999999993</v>
      </c>
      <c r="P11" s="15">
        <f t="shared" si="1"/>
        <v>90.142857142857139</v>
      </c>
      <c r="R11" s="1" t="s">
        <v>7</v>
      </c>
      <c r="S11" s="17">
        <f t="shared" ref="S11:AF11" si="3">SUM(C14:C17)</f>
        <v>73.428571428571431</v>
      </c>
      <c r="T11" s="17">
        <f t="shared" si="3"/>
        <v>78.285714285714292</v>
      </c>
      <c r="U11" s="17">
        <f t="shared" si="3"/>
        <v>17.285714285714285</v>
      </c>
      <c r="V11" s="17">
        <f t="shared" si="3"/>
        <v>55.285714285714285</v>
      </c>
      <c r="W11" s="17">
        <f t="shared" si="3"/>
        <v>1.857142857142857</v>
      </c>
      <c r="X11" s="17">
        <f t="shared" si="3"/>
        <v>0</v>
      </c>
      <c r="Y11" s="17">
        <f t="shared" si="3"/>
        <v>9.428571428571427</v>
      </c>
      <c r="Z11" s="17">
        <f t="shared" si="3"/>
        <v>2</v>
      </c>
      <c r="AA11" s="17">
        <f t="shared" si="3"/>
        <v>0.2857142857142857</v>
      </c>
      <c r="AB11" s="17">
        <f t="shared" si="3"/>
        <v>0</v>
      </c>
      <c r="AC11" s="17">
        <f t="shared" si="3"/>
        <v>122.71428571428572</v>
      </c>
      <c r="AD11" s="17">
        <f t="shared" si="3"/>
        <v>0</v>
      </c>
      <c r="AE11" s="31">
        <f t="shared" si="3"/>
        <v>237.85714285714289</v>
      </c>
      <c r="AF11" s="31">
        <f t="shared" si="3"/>
        <v>360.57142857142856</v>
      </c>
    </row>
    <row r="12" spans="2:32" ht="23.1" customHeight="1" x14ac:dyDescent="0.25">
      <c r="B12" s="23" t="s">
        <v>39</v>
      </c>
      <c r="C12" s="49">
        <f>AVERAGE('23.09.19 Munyonyo -Gaba'!C12,'24.09 Munyonyo-Gaba'!C12,'25.09 Munyonyo-Gaba'!C12,'27.09 Munyonyo-Gaba'!C12,'26.09 Munyonyo-Gaba-24Hrs'!C12,'28.09 Muynyonyo-Gaba-24h'!C12,'29.09 Munyonyo-Gaba'!C12)</f>
        <v>15</v>
      </c>
      <c r="D12" s="49">
        <f>AVERAGE('23.09.19 Munyonyo -Gaba'!D12,'24.09 Munyonyo-Gaba'!D12,'25.09 Munyonyo-Gaba'!D12,'27.09 Munyonyo-Gaba'!D12,'26.09 Munyonyo-Gaba-24Hrs'!D12,'28.09 Muynyonyo-Gaba-24h'!D12,'29.09 Munyonyo-Gaba'!D12)</f>
        <v>17</v>
      </c>
      <c r="E12" s="49">
        <f>AVERAGE('23.09.19 Munyonyo -Gaba'!E12,'24.09 Munyonyo-Gaba'!E12,'25.09 Munyonyo-Gaba'!E12,'27.09 Munyonyo-Gaba'!E12,'26.09 Munyonyo-Gaba-24Hrs'!E12,'28.09 Muynyonyo-Gaba-24h'!E12,'29.09 Munyonyo-Gaba'!E12)</f>
        <v>2.8571428571428572</v>
      </c>
      <c r="F12" s="49">
        <f>AVERAGE('23.09.19 Munyonyo -Gaba'!F12,'24.09 Munyonyo-Gaba'!F12,'25.09 Munyonyo-Gaba'!F12,'27.09 Munyonyo-Gaba'!F12,'26.09 Munyonyo-Gaba-24Hrs'!F12,'28.09 Muynyonyo-Gaba-24h'!F12,'29.09 Munyonyo-Gaba'!F12)</f>
        <v>10.428571428571429</v>
      </c>
      <c r="G12" s="49">
        <f>AVERAGE('23.09.19 Munyonyo -Gaba'!G12,'24.09 Munyonyo-Gaba'!G12,'25.09 Munyonyo-Gaba'!G12,'27.09 Munyonyo-Gaba'!G12,'26.09 Munyonyo-Gaba-24Hrs'!G12,'28.09 Muynyonyo-Gaba-24h'!G12,'29.09 Munyonyo-Gaba'!G12)</f>
        <v>0.7142857142857143</v>
      </c>
      <c r="H12" s="49">
        <f>AVERAGE('23.09.19 Munyonyo -Gaba'!H12,'24.09 Munyonyo-Gaba'!H12,'25.09 Munyonyo-Gaba'!H12,'27.09 Munyonyo-Gaba'!H12,'26.09 Munyonyo-Gaba-24Hrs'!H12,'28.09 Muynyonyo-Gaba-24h'!H12,'29.09 Munyonyo-Gaba'!H12)</f>
        <v>0</v>
      </c>
      <c r="I12" s="49">
        <f>AVERAGE('23.09.19 Munyonyo -Gaba'!I12,'24.09 Munyonyo-Gaba'!I12,'25.09 Munyonyo-Gaba'!I12,'27.09 Munyonyo-Gaba'!I12,'26.09 Munyonyo-Gaba-24Hrs'!I12,'28.09 Muynyonyo-Gaba-24h'!I12,'29.09 Munyonyo-Gaba'!I12)</f>
        <v>3.4285714285714284</v>
      </c>
      <c r="J12" s="49">
        <f>AVERAGE('23.09.19 Munyonyo -Gaba'!J12,'24.09 Munyonyo-Gaba'!J12,'25.09 Munyonyo-Gaba'!J12,'27.09 Munyonyo-Gaba'!J12,'26.09 Munyonyo-Gaba-24Hrs'!J12,'28.09 Muynyonyo-Gaba-24h'!J12,'29.09 Munyonyo-Gaba'!J12)</f>
        <v>0.5714285714285714</v>
      </c>
      <c r="K12" s="49">
        <f>AVERAGE('23.09.19 Munyonyo -Gaba'!K12,'24.09 Munyonyo-Gaba'!K12,'25.09 Munyonyo-Gaba'!K12,'27.09 Munyonyo-Gaba'!K12,'26.09 Munyonyo-Gaba-24Hrs'!K12,'28.09 Muynyonyo-Gaba-24h'!K12,'29.09 Munyonyo-Gaba'!K12)</f>
        <v>0</v>
      </c>
      <c r="L12" s="49">
        <f>AVERAGE('23.09.19 Munyonyo -Gaba'!L12,'24.09 Munyonyo-Gaba'!L12,'25.09 Munyonyo-Gaba'!L12,'27.09 Munyonyo-Gaba'!L12,'26.09 Munyonyo-Gaba-24Hrs'!L12,'28.09 Muynyonyo-Gaba-24h'!L12,'29.09 Munyonyo-Gaba'!L12)</f>
        <v>0</v>
      </c>
      <c r="M12" s="49">
        <f>AVERAGE('23.09.19 Munyonyo -Gaba'!M12,'24.09 Munyonyo-Gaba'!M12,'25.09 Munyonyo-Gaba'!M12,'27.09 Munyonyo-Gaba'!M12,'26.09 Munyonyo-Gaba-24Hrs'!M12,'28.09 Muynyonyo-Gaba-24h'!M12,'29.09 Munyonyo-Gaba'!M12)</f>
        <v>29</v>
      </c>
      <c r="N12" s="49">
        <f>AVERAGE('23.09.19 Munyonyo -Gaba'!N12,'24.09 Munyonyo-Gaba'!N12,'25.09 Munyonyo-Gaba'!N12,'27.09 Munyonyo-Gaba'!N12,'26.09 Munyonyo-Gaba-24Hrs'!N12,'28.09 Muynyonyo-Gaba-24h'!N12,'29.09 Munyonyo-Gaba'!N12)</f>
        <v>0</v>
      </c>
      <c r="O12" s="15">
        <f t="shared" si="0"/>
        <v>50</v>
      </c>
      <c r="P12" s="15">
        <f t="shared" si="1"/>
        <v>79</v>
      </c>
      <c r="R12" s="1" t="s">
        <v>8</v>
      </c>
      <c r="S12" s="17">
        <f t="shared" ref="S12:AF12" si="4">SUM(C18:C21)</f>
        <v>70.285714285714292</v>
      </c>
      <c r="T12" s="17">
        <f t="shared" si="4"/>
        <v>84.857142857142861</v>
      </c>
      <c r="U12" s="17">
        <f t="shared" si="4"/>
        <v>25.000000000000004</v>
      </c>
      <c r="V12" s="17">
        <f t="shared" si="4"/>
        <v>50</v>
      </c>
      <c r="W12" s="17">
        <f t="shared" si="4"/>
        <v>3.1428571428571428</v>
      </c>
      <c r="X12" s="17">
        <f t="shared" si="4"/>
        <v>0.14285714285714285</v>
      </c>
      <c r="Y12" s="17">
        <f t="shared" si="4"/>
        <v>9</v>
      </c>
      <c r="Z12" s="17">
        <f t="shared" si="4"/>
        <v>2.8571428571428568</v>
      </c>
      <c r="AA12" s="17">
        <f t="shared" si="4"/>
        <v>0.8571428571428571</v>
      </c>
      <c r="AB12" s="17">
        <f t="shared" si="4"/>
        <v>0.14285714285714285</v>
      </c>
      <c r="AC12" s="17">
        <f t="shared" si="4"/>
        <v>140.14285714285714</v>
      </c>
      <c r="AD12" s="17">
        <f t="shared" si="4"/>
        <v>0</v>
      </c>
      <c r="AE12" s="31">
        <f t="shared" si="4"/>
        <v>246.28571428571431</v>
      </c>
      <c r="AF12" s="31">
        <f t="shared" si="4"/>
        <v>386.42857142857144</v>
      </c>
    </row>
    <row r="13" spans="2:32" ht="23.1" customHeight="1" x14ac:dyDescent="0.25">
      <c r="B13" s="23" t="s">
        <v>40</v>
      </c>
      <c r="C13" s="49">
        <f>AVERAGE('23.09.19 Munyonyo -Gaba'!C13,'24.09 Munyonyo-Gaba'!C13,'25.09 Munyonyo-Gaba'!C13,'27.09 Munyonyo-Gaba'!C13,'26.09 Munyonyo-Gaba-24Hrs'!C13,'28.09 Muynyonyo-Gaba-24h'!C13,'29.09 Munyonyo-Gaba'!C13)</f>
        <v>17</v>
      </c>
      <c r="D13" s="49">
        <f>AVERAGE('23.09.19 Munyonyo -Gaba'!D13,'24.09 Munyonyo-Gaba'!D13,'25.09 Munyonyo-Gaba'!D13,'27.09 Munyonyo-Gaba'!D13,'26.09 Munyonyo-Gaba-24Hrs'!D13,'28.09 Muynyonyo-Gaba-24h'!D13,'29.09 Munyonyo-Gaba'!D13)</f>
        <v>16.428571428571427</v>
      </c>
      <c r="E13" s="49">
        <f>AVERAGE('23.09.19 Munyonyo -Gaba'!E13,'24.09 Munyonyo-Gaba'!E13,'25.09 Munyonyo-Gaba'!E13,'27.09 Munyonyo-Gaba'!E13,'26.09 Munyonyo-Gaba-24Hrs'!E13,'28.09 Muynyonyo-Gaba-24h'!E13,'29.09 Munyonyo-Gaba'!E13)</f>
        <v>2</v>
      </c>
      <c r="F13" s="49">
        <f>AVERAGE('23.09.19 Munyonyo -Gaba'!F13,'24.09 Munyonyo-Gaba'!F13,'25.09 Munyonyo-Gaba'!F13,'27.09 Munyonyo-Gaba'!F13,'26.09 Munyonyo-Gaba-24Hrs'!F13,'28.09 Muynyonyo-Gaba-24h'!F13,'29.09 Munyonyo-Gaba'!F13)</f>
        <v>8.8571428571428577</v>
      </c>
      <c r="G13" s="49">
        <f>AVERAGE('23.09.19 Munyonyo -Gaba'!G13,'24.09 Munyonyo-Gaba'!G13,'25.09 Munyonyo-Gaba'!G13,'27.09 Munyonyo-Gaba'!G13,'26.09 Munyonyo-Gaba-24Hrs'!G13,'28.09 Muynyonyo-Gaba-24h'!G13,'29.09 Munyonyo-Gaba'!G13)</f>
        <v>0</v>
      </c>
      <c r="H13" s="49">
        <f>AVERAGE('23.09.19 Munyonyo -Gaba'!H13,'24.09 Munyonyo-Gaba'!H13,'25.09 Munyonyo-Gaba'!H13,'27.09 Munyonyo-Gaba'!H13,'26.09 Munyonyo-Gaba-24Hrs'!H13,'28.09 Muynyonyo-Gaba-24h'!H13,'29.09 Munyonyo-Gaba'!H13)</f>
        <v>0</v>
      </c>
      <c r="I13" s="49">
        <f>AVERAGE('23.09.19 Munyonyo -Gaba'!I13,'24.09 Munyonyo-Gaba'!I13,'25.09 Munyonyo-Gaba'!I13,'27.09 Munyonyo-Gaba'!I13,'26.09 Munyonyo-Gaba-24Hrs'!I13,'28.09 Muynyonyo-Gaba-24h'!I13,'29.09 Munyonyo-Gaba'!I13)</f>
        <v>1.7142857142857142</v>
      </c>
      <c r="J13" s="49">
        <f>AVERAGE('23.09.19 Munyonyo -Gaba'!J13,'24.09 Munyonyo-Gaba'!J13,'25.09 Munyonyo-Gaba'!J13,'27.09 Munyonyo-Gaba'!J13,'26.09 Munyonyo-Gaba-24Hrs'!J13,'28.09 Muynyonyo-Gaba-24h'!J13,'29.09 Munyonyo-Gaba'!J13)</f>
        <v>0.5714285714285714</v>
      </c>
      <c r="K13" s="49">
        <f>AVERAGE('23.09.19 Munyonyo -Gaba'!K13,'24.09 Munyonyo-Gaba'!K13,'25.09 Munyonyo-Gaba'!K13,'27.09 Munyonyo-Gaba'!K13,'26.09 Munyonyo-Gaba-24Hrs'!K13,'28.09 Muynyonyo-Gaba-24h'!K13,'29.09 Munyonyo-Gaba'!K13)</f>
        <v>0</v>
      </c>
      <c r="L13" s="49">
        <f>AVERAGE('23.09.19 Munyonyo -Gaba'!L13,'24.09 Munyonyo-Gaba'!L13,'25.09 Munyonyo-Gaba'!L13,'27.09 Munyonyo-Gaba'!L13,'26.09 Munyonyo-Gaba-24Hrs'!L13,'28.09 Muynyonyo-Gaba-24h'!L13,'29.09 Munyonyo-Gaba'!L13)</f>
        <v>0</v>
      </c>
      <c r="M13" s="49">
        <f>AVERAGE('23.09.19 Munyonyo -Gaba'!M13,'24.09 Munyonyo-Gaba'!M13,'25.09 Munyonyo-Gaba'!M13,'27.09 Munyonyo-Gaba'!M13,'26.09 Munyonyo-Gaba-24Hrs'!M13,'28.09 Muynyonyo-Gaba-24h'!M13,'29.09 Munyonyo-Gaba'!M13)</f>
        <v>31.428571428571427</v>
      </c>
      <c r="N13" s="49">
        <f>AVERAGE('23.09.19 Munyonyo -Gaba'!N13,'24.09 Munyonyo-Gaba'!N13,'25.09 Munyonyo-Gaba'!N13,'27.09 Munyonyo-Gaba'!N13,'26.09 Munyonyo-Gaba-24Hrs'!N13,'28.09 Muynyonyo-Gaba-24h'!N13,'29.09 Munyonyo-Gaba'!N13)</f>
        <v>0</v>
      </c>
      <c r="O13" s="15">
        <f t="shared" si="0"/>
        <v>46.571428571428577</v>
      </c>
      <c r="P13" s="15">
        <f t="shared" si="1"/>
        <v>78</v>
      </c>
      <c r="R13" s="1" t="s">
        <v>9</v>
      </c>
      <c r="S13" s="17">
        <f t="shared" ref="S13:AF13" si="5">SUM(C22:C25)</f>
        <v>68.571428571428569</v>
      </c>
      <c r="T13" s="17">
        <f t="shared" si="5"/>
        <v>84.285714285714278</v>
      </c>
      <c r="U13" s="17">
        <f t="shared" si="5"/>
        <v>18.285714285714288</v>
      </c>
      <c r="V13" s="17">
        <f t="shared" si="5"/>
        <v>45.285714285714285</v>
      </c>
      <c r="W13" s="17">
        <f t="shared" si="5"/>
        <v>3</v>
      </c>
      <c r="X13" s="17">
        <f t="shared" si="5"/>
        <v>0.8571428571428571</v>
      </c>
      <c r="Y13" s="17">
        <f t="shared" si="5"/>
        <v>7</v>
      </c>
      <c r="Z13" s="17">
        <f t="shared" si="5"/>
        <v>1.7142857142857142</v>
      </c>
      <c r="AA13" s="17">
        <f t="shared" si="5"/>
        <v>0.85714285714285698</v>
      </c>
      <c r="AB13" s="17">
        <f t="shared" si="5"/>
        <v>0</v>
      </c>
      <c r="AC13" s="17">
        <f t="shared" si="5"/>
        <v>132.14285714285717</v>
      </c>
      <c r="AD13" s="17">
        <f t="shared" si="5"/>
        <v>0</v>
      </c>
      <c r="AE13" s="31">
        <f t="shared" si="5"/>
        <v>229.85714285714286</v>
      </c>
      <c r="AF13" s="31">
        <f t="shared" si="5"/>
        <v>362</v>
      </c>
    </row>
    <row r="14" spans="2:32" ht="23.1" customHeight="1" x14ac:dyDescent="0.25">
      <c r="B14" s="23" t="s">
        <v>41</v>
      </c>
      <c r="C14" s="49">
        <f>AVERAGE('23.09.19 Munyonyo -Gaba'!C14,'24.09 Munyonyo-Gaba'!C14,'25.09 Munyonyo-Gaba'!C14,'27.09 Munyonyo-Gaba'!C14,'26.09 Munyonyo-Gaba-24Hrs'!C14,'28.09 Muynyonyo-Gaba-24h'!C14,'29.09 Munyonyo-Gaba'!C14)</f>
        <v>18.142857142857142</v>
      </c>
      <c r="D14" s="49">
        <f>AVERAGE('23.09.19 Munyonyo -Gaba'!D14,'24.09 Munyonyo-Gaba'!D14,'25.09 Munyonyo-Gaba'!D14,'27.09 Munyonyo-Gaba'!D14,'26.09 Munyonyo-Gaba-24Hrs'!D14,'28.09 Muynyonyo-Gaba-24h'!D14,'29.09 Munyonyo-Gaba'!D14)</f>
        <v>20.714285714285715</v>
      </c>
      <c r="E14" s="49">
        <f>AVERAGE('23.09.19 Munyonyo -Gaba'!E14,'24.09 Munyonyo-Gaba'!E14,'25.09 Munyonyo-Gaba'!E14,'27.09 Munyonyo-Gaba'!E14,'26.09 Munyonyo-Gaba-24Hrs'!E14,'28.09 Muynyonyo-Gaba-24h'!E14,'29.09 Munyonyo-Gaba'!E14)</f>
        <v>4.8571428571428568</v>
      </c>
      <c r="F14" s="49">
        <f>AVERAGE('23.09.19 Munyonyo -Gaba'!F14,'24.09 Munyonyo-Gaba'!F14,'25.09 Munyonyo-Gaba'!F14,'27.09 Munyonyo-Gaba'!F14,'26.09 Munyonyo-Gaba-24Hrs'!F14,'28.09 Muynyonyo-Gaba-24h'!F14,'29.09 Munyonyo-Gaba'!F14)</f>
        <v>14.428571428571429</v>
      </c>
      <c r="G14" s="49">
        <f>AVERAGE('23.09.19 Munyonyo -Gaba'!G14,'24.09 Munyonyo-Gaba'!G14,'25.09 Munyonyo-Gaba'!G14,'27.09 Munyonyo-Gaba'!G14,'26.09 Munyonyo-Gaba-24Hrs'!G14,'28.09 Muynyonyo-Gaba-24h'!G14,'29.09 Munyonyo-Gaba'!G14)</f>
        <v>0.8571428571428571</v>
      </c>
      <c r="H14" s="49">
        <f>AVERAGE('23.09.19 Munyonyo -Gaba'!H14,'24.09 Munyonyo-Gaba'!H14,'25.09 Munyonyo-Gaba'!H14,'27.09 Munyonyo-Gaba'!H14,'26.09 Munyonyo-Gaba-24Hrs'!H14,'28.09 Muynyonyo-Gaba-24h'!H14,'29.09 Munyonyo-Gaba'!H14)</f>
        <v>0</v>
      </c>
      <c r="I14" s="49">
        <f>AVERAGE('23.09.19 Munyonyo -Gaba'!I14,'24.09 Munyonyo-Gaba'!I14,'25.09 Munyonyo-Gaba'!I14,'27.09 Munyonyo-Gaba'!I14,'26.09 Munyonyo-Gaba-24Hrs'!I14,'28.09 Muynyonyo-Gaba-24h'!I14,'29.09 Munyonyo-Gaba'!I14)</f>
        <v>3.7142857142857144</v>
      </c>
      <c r="J14" s="49">
        <f>AVERAGE('23.09.19 Munyonyo -Gaba'!J14,'24.09 Munyonyo-Gaba'!J14,'25.09 Munyonyo-Gaba'!J14,'27.09 Munyonyo-Gaba'!J14,'26.09 Munyonyo-Gaba-24Hrs'!J14,'28.09 Muynyonyo-Gaba-24h'!J14,'29.09 Munyonyo-Gaba'!J14)</f>
        <v>1</v>
      </c>
      <c r="K14" s="49">
        <f>AVERAGE('23.09.19 Munyonyo -Gaba'!K14,'24.09 Munyonyo-Gaba'!K14,'25.09 Munyonyo-Gaba'!K14,'27.09 Munyonyo-Gaba'!K14,'26.09 Munyonyo-Gaba-24Hrs'!K14,'28.09 Muynyonyo-Gaba-24h'!K14,'29.09 Munyonyo-Gaba'!K14)</f>
        <v>0.14285714285714285</v>
      </c>
      <c r="L14" s="49">
        <f>AVERAGE('23.09.19 Munyonyo -Gaba'!L14,'24.09 Munyonyo-Gaba'!L14,'25.09 Munyonyo-Gaba'!L14,'27.09 Munyonyo-Gaba'!L14,'26.09 Munyonyo-Gaba-24Hrs'!L14,'28.09 Muynyonyo-Gaba-24h'!L14,'29.09 Munyonyo-Gaba'!L14)</f>
        <v>0</v>
      </c>
      <c r="M14" s="49">
        <f>AVERAGE('23.09.19 Munyonyo -Gaba'!M14,'24.09 Munyonyo-Gaba'!M14,'25.09 Munyonyo-Gaba'!M14,'27.09 Munyonyo-Gaba'!M14,'26.09 Munyonyo-Gaba-24Hrs'!M14,'28.09 Muynyonyo-Gaba-24h'!M14,'29.09 Munyonyo-Gaba'!M14)</f>
        <v>29.857142857142858</v>
      </c>
      <c r="N14" s="49">
        <f>AVERAGE('23.09.19 Munyonyo -Gaba'!N14,'24.09 Munyonyo-Gaba'!N14,'25.09 Munyonyo-Gaba'!N14,'27.09 Munyonyo-Gaba'!N14,'26.09 Munyonyo-Gaba-24Hrs'!N14,'28.09 Muynyonyo-Gaba-24h'!N14,'29.09 Munyonyo-Gaba'!N14)</f>
        <v>0</v>
      </c>
      <c r="O14" s="15">
        <f t="shared" si="0"/>
        <v>63.857142857142861</v>
      </c>
      <c r="P14" s="15">
        <f t="shared" si="1"/>
        <v>93.714285714285722</v>
      </c>
      <c r="R14" s="1" t="s">
        <v>10</v>
      </c>
      <c r="S14" s="17">
        <f t="shared" ref="S14:AF14" si="6">SUM(C26:C29)</f>
        <v>74</v>
      </c>
      <c r="T14" s="17">
        <f t="shared" si="6"/>
        <v>79.285714285714292</v>
      </c>
      <c r="U14" s="17">
        <f t="shared" si="6"/>
        <v>21.857142857142854</v>
      </c>
      <c r="V14" s="17">
        <f t="shared" si="6"/>
        <v>62.714285714285708</v>
      </c>
      <c r="W14" s="17">
        <f t="shared" si="6"/>
        <v>1.1428571428571428</v>
      </c>
      <c r="X14" s="17">
        <f t="shared" si="6"/>
        <v>0</v>
      </c>
      <c r="Y14" s="17">
        <f t="shared" si="6"/>
        <v>10.142857142857142</v>
      </c>
      <c r="Z14" s="17">
        <f t="shared" si="6"/>
        <v>3.9999999999999996</v>
      </c>
      <c r="AA14" s="17">
        <f t="shared" si="6"/>
        <v>0.42857142857142855</v>
      </c>
      <c r="AB14" s="17">
        <f t="shared" si="6"/>
        <v>0.2857142857142857</v>
      </c>
      <c r="AC14" s="17">
        <f t="shared" si="6"/>
        <v>150.57142857142856</v>
      </c>
      <c r="AD14" s="17">
        <f t="shared" si="6"/>
        <v>0</v>
      </c>
      <c r="AE14" s="31">
        <f t="shared" si="6"/>
        <v>253.85714285714286</v>
      </c>
      <c r="AF14" s="31">
        <f t="shared" si="6"/>
        <v>404.42857142857144</v>
      </c>
    </row>
    <row r="15" spans="2:32" ht="23.1" customHeight="1" x14ac:dyDescent="0.25">
      <c r="B15" s="23" t="s">
        <v>42</v>
      </c>
      <c r="C15" s="49">
        <f>AVERAGE('23.09.19 Munyonyo -Gaba'!C15,'24.09 Munyonyo-Gaba'!C15,'25.09 Munyonyo-Gaba'!C15,'27.09 Munyonyo-Gaba'!C15,'26.09 Munyonyo-Gaba-24Hrs'!C15,'28.09 Muynyonyo-Gaba-24h'!C15,'29.09 Munyonyo-Gaba'!C15)</f>
        <v>18.857142857142858</v>
      </c>
      <c r="D15" s="49">
        <f>AVERAGE('23.09.19 Munyonyo -Gaba'!D15,'24.09 Munyonyo-Gaba'!D15,'25.09 Munyonyo-Gaba'!D15,'27.09 Munyonyo-Gaba'!D15,'26.09 Munyonyo-Gaba-24Hrs'!D15,'28.09 Muynyonyo-Gaba-24h'!D15,'29.09 Munyonyo-Gaba'!D15)</f>
        <v>19.571428571428573</v>
      </c>
      <c r="E15" s="49">
        <f>AVERAGE('23.09.19 Munyonyo -Gaba'!E15,'24.09 Munyonyo-Gaba'!E15,'25.09 Munyonyo-Gaba'!E15,'27.09 Munyonyo-Gaba'!E15,'26.09 Munyonyo-Gaba-24Hrs'!E15,'28.09 Muynyonyo-Gaba-24h'!E15,'29.09 Munyonyo-Gaba'!E15)</f>
        <v>6.4285714285714288</v>
      </c>
      <c r="F15" s="49">
        <f>AVERAGE('23.09.19 Munyonyo -Gaba'!F15,'24.09 Munyonyo-Gaba'!F15,'25.09 Munyonyo-Gaba'!F15,'27.09 Munyonyo-Gaba'!F15,'26.09 Munyonyo-Gaba-24Hrs'!F15,'28.09 Muynyonyo-Gaba-24h'!F15,'29.09 Munyonyo-Gaba'!F15)</f>
        <v>11.571428571428571</v>
      </c>
      <c r="G15" s="49">
        <f>AVERAGE('23.09.19 Munyonyo -Gaba'!G15,'24.09 Munyonyo-Gaba'!G15,'25.09 Munyonyo-Gaba'!G15,'27.09 Munyonyo-Gaba'!G15,'26.09 Munyonyo-Gaba-24Hrs'!G15,'28.09 Muynyonyo-Gaba-24h'!G15,'29.09 Munyonyo-Gaba'!G15)</f>
        <v>0</v>
      </c>
      <c r="H15" s="49">
        <f>AVERAGE('23.09.19 Munyonyo -Gaba'!H15,'24.09 Munyonyo-Gaba'!H15,'25.09 Munyonyo-Gaba'!H15,'27.09 Munyonyo-Gaba'!H15,'26.09 Munyonyo-Gaba-24Hrs'!H15,'28.09 Muynyonyo-Gaba-24h'!H15,'29.09 Munyonyo-Gaba'!H15)</f>
        <v>0</v>
      </c>
      <c r="I15" s="49">
        <f>AVERAGE('23.09.19 Munyonyo -Gaba'!I15,'24.09 Munyonyo-Gaba'!I15,'25.09 Munyonyo-Gaba'!I15,'27.09 Munyonyo-Gaba'!I15,'26.09 Munyonyo-Gaba-24Hrs'!I15,'28.09 Muynyonyo-Gaba-24h'!I15,'29.09 Munyonyo-Gaba'!I15)</f>
        <v>1.8571428571428572</v>
      </c>
      <c r="J15" s="49">
        <f>AVERAGE('23.09.19 Munyonyo -Gaba'!J15,'24.09 Munyonyo-Gaba'!J15,'25.09 Munyonyo-Gaba'!J15,'27.09 Munyonyo-Gaba'!J15,'26.09 Munyonyo-Gaba-24Hrs'!J15,'28.09 Muynyonyo-Gaba-24h'!J15,'29.09 Munyonyo-Gaba'!J15)</f>
        <v>0.42857142857142855</v>
      </c>
      <c r="K15" s="49">
        <f>AVERAGE('23.09.19 Munyonyo -Gaba'!K15,'24.09 Munyonyo-Gaba'!K15,'25.09 Munyonyo-Gaba'!K15,'27.09 Munyonyo-Gaba'!K15,'26.09 Munyonyo-Gaba-24Hrs'!K15,'28.09 Muynyonyo-Gaba-24h'!K15,'29.09 Munyonyo-Gaba'!K15)</f>
        <v>0.14285714285714285</v>
      </c>
      <c r="L15" s="49">
        <f>AVERAGE('23.09.19 Munyonyo -Gaba'!L15,'24.09 Munyonyo-Gaba'!L15,'25.09 Munyonyo-Gaba'!L15,'27.09 Munyonyo-Gaba'!L15,'26.09 Munyonyo-Gaba-24Hrs'!L15,'28.09 Muynyonyo-Gaba-24h'!L15,'29.09 Munyonyo-Gaba'!L15)</f>
        <v>0</v>
      </c>
      <c r="M15" s="49">
        <f>AVERAGE('23.09.19 Munyonyo -Gaba'!M15,'24.09 Munyonyo-Gaba'!M15,'25.09 Munyonyo-Gaba'!M15,'27.09 Munyonyo-Gaba'!M15,'26.09 Munyonyo-Gaba-24Hrs'!M15,'28.09 Muynyonyo-Gaba-24h'!M15,'29.09 Munyonyo-Gaba'!M15)</f>
        <v>26</v>
      </c>
      <c r="N15" s="49">
        <f>AVERAGE('23.09.19 Munyonyo -Gaba'!N15,'24.09 Munyonyo-Gaba'!N15,'25.09 Munyonyo-Gaba'!N15,'27.09 Munyonyo-Gaba'!N15,'26.09 Munyonyo-Gaba-24Hrs'!N15,'28.09 Muynyonyo-Gaba-24h'!N15,'29.09 Munyonyo-Gaba'!N15)</f>
        <v>0</v>
      </c>
      <c r="O15" s="15">
        <f t="shared" si="0"/>
        <v>58.857142857142861</v>
      </c>
      <c r="P15" s="15">
        <f t="shared" si="1"/>
        <v>84.857142857142861</v>
      </c>
      <c r="R15" s="1" t="s">
        <v>11</v>
      </c>
      <c r="S15" s="17">
        <f t="shared" ref="S15:AF15" si="7">SUM(C30:C33)</f>
        <v>66.285714285714292</v>
      </c>
      <c r="T15" s="17">
        <f t="shared" si="7"/>
        <v>72.428571428571431</v>
      </c>
      <c r="U15" s="17">
        <f t="shared" si="7"/>
        <v>16</v>
      </c>
      <c r="V15" s="17">
        <f t="shared" si="7"/>
        <v>56.571428571428569</v>
      </c>
      <c r="W15" s="17">
        <f t="shared" si="7"/>
        <v>7.9999999999999991</v>
      </c>
      <c r="X15" s="17">
        <f t="shared" si="7"/>
        <v>0.14285714285714285</v>
      </c>
      <c r="Y15" s="17">
        <f t="shared" si="7"/>
        <v>10.857142857142856</v>
      </c>
      <c r="Z15" s="17">
        <f t="shared" si="7"/>
        <v>2.8571428571428572</v>
      </c>
      <c r="AA15" s="17">
        <f t="shared" si="7"/>
        <v>0.5714285714285714</v>
      </c>
      <c r="AB15" s="17">
        <f t="shared" si="7"/>
        <v>0</v>
      </c>
      <c r="AC15" s="17">
        <f t="shared" si="7"/>
        <v>146.57142857142856</v>
      </c>
      <c r="AD15" s="17">
        <f t="shared" si="7"/>
        <v>0</v>
      </c>
      <c r="AE15" s="31">
        <f t="shared" si="7"/>
        <v>233.71428571428572</v>
      </c>
      <c r="AF15" s="31">
        <f t="shared" si="7"/>
        <v>380.28571428571428</v>
      </c>
    </row>
    <row r="16" spans="2:32" ht="23.1" customHeight="1" x14ac:dyDescent="0.25">
      <c r="B16" s="23" t="s">
        <v>43</v>
      </c>
      <c r="C16" s="49">
        <f>AVERAGE('23.09.19 Munyonyo -Gaba'!C16,'24.09 Munyonyo-Gaba'!C16,'25.09 Munyonyo-Gaba'!C16,'27.09 Munyonyo-Gaba'!C16,'26.09 Munyonyo-Gaba-24Hrs'!C16,'28.09 Muynyonyo-Gaba-24h'!C16,'29.09 Munyonyo-Gaba'!C16)</f>
        <v>19.571428571428573</v>
      </c>
      <c r="D16" s="49">
        <f>AVERAGE('23.09.19 Munyonyo -Gaba'!D16,'24.09 Munyonyo-Gaba'!D16,'25.09 Munyonyo-Gaba'!D16,'27.09 Munyonyo-Gaba'!D16,'26.09 Munyonyo-Gaba-24Hrs'!D16,'28.09 Muynyonyo-Gaba-24h'!D16,'29.09 Munyonyo-Gaba'!D16)</f>
        <v>20.714285714285715</v>
      </c>
      <c r="E16" s="49">
        <f>AVERAGE('23.09.19 Munyonyo -Gaba'!E16,'24.09 Munyonyo-Gaba'!E16,'25.09 Munyonyo-Gaba'!E16,'27.09 Munyonyo-Gaba'!E16,'26.09 Munyonyo-Gaba-24Hrs'!E16,'28.09 Muynyonyo-Gaba-24h'!E16,'29.09 Munyonyo-Gaba'!E16)</f>
        <v>2.8571428571428572</v>
      </c>
      <c r="F16" s="49">
        <f>AVERAGE('23.09.19 Munyonyo -Gaba'!F16,'24.09 Munyonyo-Gaba'!F16,'25.09 Munyonyo-Gaba'!F16,'27.09 Munyonyo-Gaba'!F16,'26.09 Munyonyo-Gaba-24Hrs'!F16,'28.09 Muynyonyo-Gaba-24h'!F16,'29.09 Munyonyo-Gaba'!F16)</f>
        <v>15</v>
      </c>
      <c r="G16" s="49">
        <f>AVERAGE('23.09.19 Munyonyo -Gaba'!G16,'24.09 Munyonyo-Gaba'!G16,'25.09 Munyonyo-Gaba'!G16,'27.09 Munyonyo-Gaba'!G16,'26.09 Munyonyo-Gaba-24Hrs'!G16,'28.09 Muynyonyo-Gaba-24h'!G16,'29.09 Munyonyo-Gaba'!G16)</f>
        <v>0.5714285714285714</v>
      </c>
      <c r="H16" s="49">
        <f>AVERAGE('23.09.19 Munyonyo -Gaba'!H16,'24.09 Munyonyo-Gaba'!H16,'25.09 Munyonyo-Gaba'!H16,'27.09 Munyonyo-Gaba'!H16,'26.09 Munyonyo-Gaba-24Hrs'!H16,'28.09 Muynyonyo-Gaba-24h'!H16,'29.09 Munyonyo-Gaba'!H16)</f>
        <v>0</v>
      </c>
      <c r="I16" s="49">
        <f>AVERAGE('23.09.19 Munyonyo -Gaba'!I16,'24.09 Munyonyo-Gaba'!I16,'25.09 Munyonyo-Gaba'!I16,'27.09 Munyonyo-Gaba'!I16,'26.09 Munyonyo-Gaba-24Hrs'!I16,'28.09 Muynyonyo-Gaba-24h'!I16,'29.09 Munyonyo-Gaba'!I16)</f>
        <v>2.7142857142857144</v>
      </c>
      <c r="J16" s="49">
        <f>AVERAGE('23.09.19 Munyonyo -Gaba'!J16,'24.09 Munyonyo-Gaba'!J16,'25.09 Munyonyo-Gaba'!J16,'27.09 Munyonyo-Gaba'!J16,'26.09 Munyonyo-Gaba-24Hrs'!J16,'28.09 Muynyonyo-Gaba-24h'!J16,'29.09 Munyonyo-Gaba'!J16)</f>
        <v>0.2857142857142857</v>
      </c>
      <c r="K16" s="49">
        <f>AVERAGE('23.09.19 Munyonyo -Gaba'!K16,'24.09 Munyonyo-Gaba'!K16,'25.09 Munyonyo-Gaba'!K16,'27.09 Munyonyo-Gaba'!K16,'26.09 Munyonyo-Gaba-24Hrs'!K16,'28.09 Muynyonyo-Gaba-24h'!K16,'29.09 Munyonyo-Gaba'!K16)</f>
        <v>0</v>
      </c>
      <c r="L16" s="49">
        <f>AVERAGE('23.09.19 Munyonyo -Gaba'!L16,'24.09 Munyonyo-Gaba'!L16,'25.09 Munyonyo-Gaba'!L16,'27.09 Munyonyo-Gaba'!L16,'26.09 Munyonyo-Gaba-24Hrs'!L16,'28.09 Muynyonyo-Gaba-24h'!L16,'29.09 Munyonyo-Gaba'!L16)</f>
        <v>0</v>
      </c>
      <c r="M16" s="49">
        <f>AVERAGE('23.09.19 Munyonyo -Gaba'!M16,'24.09 Munyonyo-Gaba'!M16,'25.09 Munyonyo-Gaba'!M16,'27.09 Munyonyo-Gaba'!M16,'26.09 Munyonyo-Gaba-24Hrs'!M16,'28.09 Muynyonyo-Gaba-24h'!M16,'29.09 Munyonyo-Gaba'!M16)</f>
        <v>33.428571428571431</v>
      </c>
      <c r="N16" s="49">
        <f>AVERAGE('23.09.19 Munyonyo -Gaba'!N16,'24.09 Munyonyo-Gaba'!N16,'25.09 Munyonyo-Gaba'!N16,'27.09 Munyonyo-Gaba'!N16,'26.09 Munyonyo-Gaba-24Hrs'!N16,'28.09 Muynyonyo-Gaba-24h'!N16,'29.09 Munyonyo-Gaba'!N16)</f>
        <v>0</v>
      </c>
      <c r="O16" s="15">
        <f t="shared" si="0"/>
        <v>61.714285714285715</v>
      </c>
      <c r="P16" s="15">
        <f t="shared" si="1"/>
        <v>95.142857142857139</v>
      </c>
      <c r="R16" s="1" t="s">
        <v>12</v>
      </c>
      <c r="S16" s="17">
        <f t="shared" ref="S16:AF16" si="8">SUM(C34:C37)</f>
        <v>58</v>
      </c>
      <c r="T16" s="17">
        <f t="shared" si="8"/>
        <v>67.142857142857139</v>
      </c>
      <c r="U16" s="17">
        <f t="shared" si="8"/>
        <v>27</v>
      </c>
      <c r="V16" s="17">
        <f t="shared" si="8"/>
        <v>50.714285714285715</v>
      </c>
      <c r="W16" s="17">
        <f t="shared" si="8"/>
        <v>1.1428571428571428</v>
      </c>
      <c r="X16" s="17">
        <f t="shared" si="8"/>
        <v>0</v>
      </c>
      <c r="Y16" s="17">
        <f t="shared" si="8"/>
        <v>7.7142857142857144</v>
      </c>
      <c r="Z16" s="17">
        <f t="shared" si="8"/>
        <v>2.7142857142857144</v>
      </c>
      <c r="AA16" s="17">
        <f t="shared" si="8"/>
        <v>0.8571428571428571</v>
      </c>
      <c r="AB16" s="17">
        <f t="shared" si="8"/>
        <v>0.14285714285714285</v>
      </c>
      <c r="AC16" s="17">
        <f t="shared" si="8"/>
        <v>133.85714285714286</v>
      </c>
      <c r="AD16" s="17">
        <f t="shared" si="8"/>
        <v>0</v>
      </c>
      <c r="AE16" s="31">
        <f t="shared" si="8"/>
        <v>215.42857142857144</v>
      </c>
      <c r="AF16" s="31">
        <f t="shared" si="8"/>
        <v>349.28571428571428</v>
      </c>
    </row>
    <row r="17" spans="2:32" ht="23.1" customHeight="1" x14ac:dyDescent="0.25">
      <c r="B17" s="23" t="s">
        <v>44</v>
      </c>
      <c r="C17" s="49">
        <f>AVERAGE('23.09.19 Munyonyo -Gaba'!C17,'24.09 Munyonyo-Gaba'!C17,'25.09 Munyonyo-Gaba'!C17,'27.09 Munyonyo-Gaba'!C17,'26.09 Munyonyo-Gaba-24Hrs'!C17,'28.09 Muynyonyo-Gaba-24h'!C17,'29.09 Munyonyo-Gaba'!C17)</f>
        <v>16.857142857142858</v>
      </c>
      <c r="D17" s="49">
        <f>AVERAGE('23.09.19 Munyonyo -Gaba'!D17,'24.09 Munyonyo-Gaba'!D17,'25.09 Munyonyo-Gaba'!D17,'27.09 Munyonyo-Gaba'!D17,'26.09 Munyonyo-Gaba-24Hrs'!D17,'28.09 Muynyonyo-Gaba-24h'!D17,'29.09 Munyonyo-Gaba'!D17)</f>
        <v>17.285714285714285</v>
      </c>
      <c r="E17" s="49">
        <f>AVERAGE('23.09.19 Munyonyo -Gaba'!E17,'24.09 Munyonyo-Gaba'!E17,'25.09 Munyonyo-Gaba'!E17,'27.09 Munyonyo-Gaba'!E17,'26.09 Munyonyo-Gaba-24Hrs'!E17,'28.09 Muynyonyo-Gaba-24h'!E17,'29.09 Munyonyo-Gaba'!E17)</f>
        <v>3.1428571428571428</v>
      </c>
      <c r="F17" s="49">
        <f>AVERAGE('23.09.19 Munyonyo -Gaba'!F17,'24.09 Munyonyo-Gaba'!F17,'25.09 Munyonyo-Gaba'!F17,'27.09 Munyonyo-Gaba'!F17,'26.09 Munyonyo-Gaba-24Hrs'!F17,'28.09 Muynyonyo-Gaba-24h'!F17,'29.09 Munyonyo-Gaba'!F17)</f>
        <v>14.285714285714286</v>
      </c>
      <c r="G17" s="49">
        <f>AVERAGE('23.09.19 Munyonyo -Gaba'!G17,'24.09 Munyonyo-Gaba'!G17,'25.09 Munyonyo-Gaba'!G17,'27.09 Munyonyo-Gaba'!G17,'26.09 Munyonyo-Gaba-24Hrs'!G17,'28.09 Muynyonyo-Gaba-24h'!G17,'29.09 Munyonyo-Gaba'!G17)</f>
        <v>0.42857142857142855</v>
      </c>
      <c r="H17" s="49">
        <f>AVERAGE('23.09.19 Munyonyo -Gaba'!H17,'24.09 Munyonyo-Gaba'!H17,'25.09 Munyonyo-Gaba'!H17,'27.09 Munyonyo-Gaba'!H17,'26.09 Munyonyo-Gaba-24Hrs'!H17,'28.09 Muynyonyo-Gaba-24h'!H17,'29.09 Munyonyo-Gaba'!H17)</f>
        <v>0</v>
      </c>
      <c r="I17" s="49">
        <f>AVERAGE('23.09.19 Munyonyo -Gaba'!I17,'24.09 Munyonyo-Gaba'!I17,'25.09 Munyonyo-Gaba'!I17,'27.09 Munyonyo-Gaba'!I17,'26.09 Munyonyo-Gaba-24Hrs'!I17,'28.09 Muynyonyo-Gaba-24h'!I17,'29.09 Munyonyo-Gaba'!I17)</f>
        <v>1.1428571428571428</v>
      </c>
      <c r="J17" s="49">
        <f>AVERAGE('23.09.19 Munyonyo -Gaba'!J17,'24.09 Munyonyo-Gaba'!J17,'25.09 Munyonyo-Gaba'!J17,'27.09 Munyonyo-Gaba'!J17,'26.09 Munyonyo-Gaba-24Hrs'!J17,'28.09 Muynyonyo-Gaba-24h'!J17,'29.09 Munyonyo-Gaba'!J17)</f>
        <v>0.2857142857142857</v>
      </c>
      <c r="K17" s="49">
        <f>AVERAGE('23.09.19 Munyonyo -Gaba'!K17,'24.09 Munyonyo-Gaba'!K17,'25.09 Munyonyo-Gaba'!K17,'27.09 Munyonyo-Gaba'!K17,'26.09 Munyonyo-Gaba-24Hrs'!K17,'28.09 Muynyonyo-Gaba-24h'!K17,'29.09 Munyonyo-Gaba'!K17)</f>
        <v>0</v>
      </c>
      <c r="L17" s="49">
        <f>AVERAGE('23.09.19 Munyonyo -Gaba'!L17,'24.09 Munyonyo-Gaba'!L17,'25.09 Munyonyo-Gaba'!L17,'27.09 Munyonyo-Gaba'!L17,'26.09 Munyonyo-Gaba-24Hrs'!L17,'28.09 Muynyonyo-Gaba-24h'!L17,'29.09 Munyonyo-Gaba'!L17)</f>
        <v>0</v>
      </c>
      <c r="M17" s="49">
        <f>AVERAGE('23.09.19 Munyonyo -Gaba'!M17,'24.09 Munyonyo-Gaba'!M17,'25.09 Munyonyo-Gaba'!M17,'27.09 Munyonyo-Gaba'!M17,'26.09 Munyonyo-Gaba-24Hrs'!M17,'28.09 Muynyonyo-Gaba-24h'!M17,'29.09 Munyonyo-Gaba'!M17)</f>
        <v>33.428571428571431</v>
      </c>
      <c r="N17" s="49">
        <f>AVERAGE('23.09.19 Munyonyo -Gaba'!N17,'24.09 Munyonyo-Gaba'!N17,'25.09 Munyonyo-Gaba'!N17,'27.09 Munyonyo-Gaba'!N17,'26.09 Munyonyo-Gaba-24Hrs'!N17,'28.09 Muynyonyo-Gaba-24h'!N17,'29.09 Munyonyo-Gaba'!N17)</f>
        <v>0</v>
      </c>
      <c r="O17" s="15">
        <f t="shared" si="0"/>
        <v>53.428571428571431</v>
      </c>
      <c r="P17" s="15">
        <f t="shared" si="1"/>
        <v>86.857142857142861</v>
      </c>
      <c r="R17" s="1" t="s">
        <v>13</v>
      </c>
      <c r="S17" s="17">
        <f t="shared" ref="S17:AF17" si="9">SUM(C38:C41)</f>
        <v>75.285714285714292</v>
      </c>
      <c r="T17" s="17">
        <f t="shared" si="9"/>
        <v>75.428571428571431</v>
      </c>
      <c r="U17" s="17">
        <f t="shared" si="9"/>
        <v>15.857142857142858</v>
      </c>
      <c r="V17" s="17">
        <f t="shared" si="9"/>
        <v>44.142857142857139</v>
      </c>
      <c r="W17" s="17">
        <f t="shared" si="9"/>
        <v>2.9999999999999996</v>
      </c>
      <c r="X17" s="17">
        <f t="shared" si="9"/>
        <v>0.5714285714285714</v>
      </c>
      <c r="Y17" s="17">
        <f t="shared" si="9"/>
        <v>12.142857142857142</v>
      </c>
      <c r="Z17" s="17">
        <f t="shared" si="9"/>
        <v>3.8571428571428568</v>
      </c>
      <c r="AA17" s="17">
        <f t="shared" si="9"/>
        <v>0.2857142857142857</v>
      </c>
      <c r="AB17" s="17">
        <f t="shared" si="9"/>
        <v>0</v>
      </c>
      <c r="AC17" s="17">
        <f t="shared" si="9"/>
        <v>125.28571428571428</v>
      </c>
      <c r="AD17" s="17">
        <f t="shared" si="9"/>
        <v>0</v>
      </c>
      <c r="AE17" s="31">
        <f t="shared" si="9"/>
        <v>230.57142857142858</v>
      </c>
      <c r="AF17" s="31">
        <f t="shared" si="9"/>
        <v>355.85714285714289</v>
      </c>
    </row>
    <row r="18" spans="2:32" ht="23.1" customHeight="1" x14ac:dyDescent="0.25">
      <c r="B18" s="23" t="s">
        <v>45</v>
      </c>
      <c r="C18" s="49">
        <f>AVERAGE('23.09.19 Munyonyo -Gaba'!C18,'24.09 Munyonyo-Gaba'!C18,'25.09 Munyonyo-Gaba'!C18,'27.09 Munyonyo-Gaba'!C18,'26.09 Munyonyo-Gaba-24Hrs'!C18,'28.09 Muynyonyo-Gaba-24h'!C18,'29.09 Munyonyo-Gaba'!C18)</f>
        <v>16.857142857142858</v>
      </c>
      <c r="D18" s="49">
        <f>AVERAGE('23.09.19 Munyonyo -Gaba'!D18,'24.09 Munyonyo-Gaba'!D18,'25.09 Munyonyo-Gaba'!D18,'27.09 Munyonyo-Gaba'!D18,'26.09 Munyonyo-Gaba-24Hrs'!D18,'28.09 Muynyonyo-Gaba-24h'!D18,'29.09 Munyonyo-Gaba'!D18)</f>
        <v>21.857142857142858</v>
      </c>
      <c r="E18" s="49">
        <f>AVERAGE('23.09.19 Munyonyo -Gaba'!E18,'24.09 Munyonyo-Gaba'!E18,'25.09 Munyonyo-Gaba'!E18,'27.09 Munyonyo-Gaba'!E18,'26.09 Munyonyo-Gaba-24Hrs'!E18,'28.09 Muynyonyo-Gaba-24h'!E18,'29.09 Munyonyo-Gaba'!E18)</f>
        <v>5.4285714285714288</v>
      </c>
      <c r="F18" s="49">
        <f>AVERAGE('23.09.19 Munyonyo -Gaba'!F18,'24.09 Munyonyo-Gaba'!F18,'25.09 Munyonyo-Gaba'!F18,'27.09 Munyonyo-Gaba'!F18,'26.09 Munyonyo-Gaba-24Hrs'!F18,'28.09 Muynyonyo-Gaba-24h'!F18,'29.09 Munyonyo-Gaba'!F18)</f>
        <v>11.428571428571429</v>
      </c>
      <c r="G18" s="49">
        <f>AVERAGE('23.09.19 Munyonyo -Gaba'!G18,'24.09 Munyonyo-Gaba'!G18,'25.09 Munyonyo-Gaba'!G18,'27.09 Munyonyo-Gaba'!G18,'26.09 Munyonyo-Gaba-24Hrs'!G18,'28.09 Muynyonyo-Gaba-24h'!G18,'29.09 Munyonyo-Gaba'!G18)</f>
        <v>0.5714285714285714</v>
      </c>
      <c r="H18" s="49">
        <f>AVERAGE('23.09.19 Munyonyo -Gaba'!H18,'24.09 Munyonyo-Gaba'!H18,'25.09 Munyonyo-Gaba'!H18,'27.09 Munyonyo-Gaba'!H18,'26.09 Munyonyo-Gaba-24Hrs'!H18,'28.09 Muynyonyo-Gaba-24h'!H18,'29.09 Munyonyo-Gaba'!H18)</f>
        <v>0</v>
      </c>
      <c r="I18" s="49">
        <f>AVERAGE('23.09.19 Munyonyo -Gaba'!I18,'24.09 Munyonyo-Gaba'!I18,'25.09 Munyonyo-Gaba'!I18,'27.09 Munyonyo-Gaba'!I18,'26.09 Munyonyo-Gaba-24Hrs'!I18,'28.09 Muynyonyo-Gaba-24h'!I18,'29.09 Munyonyo-Gaba'!I18)</f>
        <v>1.1428571428571428</v>
      </c>
      <c r="J18" s="49">
        <f>AVERAGE('23.09.19 Munyonyo -Gaba'!J18,'24.09 Munyonyo-Gaba'!J18,'25.09 Munyonyo-Gaba'!J18,'27.09 Munyonyo-Gaba'!J18,'26.09 Munyonyo-Gaba-24Hrs'!J18,'28.09 Muynyonyo-Gaba-24h'!J18,'29.09 Munyonyo-Gaba'!J18)</f>
        <v>0.2857142857142857</v>
      </c>
      <c r="K18" s="49">
        <f>AVERAGE('23.09.19 Munyonyo -Gaba'!K18,'24.09 Munyonyo-Gaba'!K18,'25.09 Munyonyo-Gaba'!K18,'27.09 Munyonyo-Gaba'!K18,'26.09 Munyonyo-Gaba-24Hrs'!K18,'28.09 Muynyonyo-Gaba-24h'!K18,'29.09 Munyonyo-Gaba'!K18)</f>
        <v>0</v>
      </c>
      <c r="L18" s="49">
        <f>AVERAGE('23.09.19 Munyonyo -Gaba'!L18,'24.09 Munyonyo-Gaba'!L18,'25.09 Munyonyo-Gaba'!L18,'27.09 Munyonyo-Gaba'!L18,'26.09 Munyonyo-Gaba-24Hrs'!L18,'28.09 Muynyonyo-Gaba-24h'!L18,'29.09 Munyonyo-Gaba'!L18)</f>
        <v>0.14285714285714285</v>
      </c>
      <c r="M18" s="49">
        <f>AVERAGE('23.09.19 Munyonyo -Gaba'!M18,'24.09 Munyonyo-Gaba'!M18,'25.09 Munyonyo-Gaba'!M18,'27.09 Munyonyo-Gaba'!M18,'26.09 Munyonyo-Gaba-24Hrs'!M18,'28.09 Muynyonyo-Gaba-24h'!M18,'29.09 Munyonyo-Gaba'!M18)</f>
        <v>35.714285714285715</v>
      </c>
      <c r="N18" s="49">
        <f>AVERAGE('23.09.19 Munyonyo -Gaba'!N18,'24.09 Munyonyo-Gaba'!N18,'25.09 Munyonyo-Gaba'!N18,'27.09 Munyonyo-Gaba'!N18,'26.09 Munyonyo-Gaba-24Hrs'!N18,'28.09 Muynyonyo-Gaba-24h'!N18,'29.09 Munyonyo-Gaba'!N18)</f>
        <v>0</v>
      </c>
      <c r="O18" s="15">
        <f t="shared" si="0"/>
        <v>57.714285714285722</v>
      </c>
      <c r="P18" s="15">
        <f t="shared" si="1"/>
        <v>93.428571428571445</v>
      </c>
      <c r="R18" s="1" t="s">
        <v>14</v>
      </c>
      <c r="S18" s="17">
        <f t="shared" ref="S18:AF18" si="10">SUM(C42:C45)</f>
        <v>86</v>
      </c>
      <c r="T18" s="17">
        <f t="shared" si="10"/>
        <v>76.571428571428569</v>
      </c>
      <c r="U18" s="17">
        <f t="shared" si="10"/>
        <v>18.857142857142861</v>
      </c>
      <c r="V18" s="17">
        <f t="shared" si="10"/>
        <v>41.285714285714292</v>
      </c>
      <c r="W18" s="17">
        <f t="shared" si="10"/>
        <v>2.4285714285714284</v>
      </c>
      <c r="X18" s="17">
        <f t="shared" si="10"/>
        <v>0.42857142857142855</v>
      </c>
      <c r="Y18" s="17">
        <f t="shared" si="10"/>
        <v>9.2857142857142865</v>
      </c>
      <c r="Z18" s="17">
        <f t="shared" si="10"/>
        <v>5.9999999999999991</v>
      </c>
      <c r="AA18" s="17">
        <f t="shared" si="10"/>
        <v>0.5714285714285714</v>
      </c>
      <c r="AB18" s="17">
        <f t="shared" si="10"/>
        <v>0.14285714285714285</v>
      </c>
      <c r="AC18" s="17">
        <f t="shared" si="10"/>
        <v>130.57142857142856</v>
      </c>
      <c r="AD18" s="17">
        <f t="shared" si="10"/>
        <v>0</v>
      </c>
      <c r="AE18" s="31">
        <f t="shared" si="10"/>
        <v>241.57142857142861</v>
      </c>
      <c r="AF18" s="31">
        <f t="shared" si="10"/>
        <v>372.14285714285711</v>
      </c>
    </row>
    <row r="19" spans="2:32" ht="23.1" customHeight="1" x14ac:dyDescent="0.25">
      <c r="B19" s="23" t="s">
        <v>46</v>
      </c>
      <c r="C19" s="49">
        <f>AVERAGE('23.09.19 Munyonyo -Gaba'!C19,'24.09 Munyonyo-Gaba'!C19,'25.09 Munyonyo-Gaba'!C19,'27.09 Munyonyo-Gaba'!C19,'26.09 Munyonyo-Gaba-24Hrs'!C19,'28.09 Muynyonyo-Gaba-24h'!C19,'29.09 Munyonyo-Gaba'!C19)</f>
        <v>20.428571428571427</v>
      </c>
      <c r="D19" s="49">
        <f>AVERAGE('23.09.19 Munyonyo -Gaba'!D19,'24.09 Munyonyo-Gaba'!D19,'25.09 Munyonyo-Gaba'!D19,'27.09 Munyonyo-Gaba'!D19,'26.09 Munyonyo-Gaba-24Hrs'!D19,'28.09 Muynyonyo-Gaba-24h'!D19,'29.09 Munyonyo-Gaba'!D19)</f>
        <v>25.857142857142858</v>
      </c>
      <c r="E19" s="49">
        <f>AVERAGE('23.09.19 Munyonyo -Gaba'!E19,'24.09 Munyonyo-Gaba'!E19,'25.09 Munyonyo-Gaba'!E19,'27.09 Munyonyo-Gaba'!E19,'26.09 Munyonyo-Gaba-24Hrs'!E19,'28.09 Muynyonyo-Gaba-24h'!E19,'29.09 Munyonyo-Gaba'!E19)</f>
        <v>5.2857142857142856</v>
      </c>
      <c r="F19" s="49">
        <f>AVERAGE('23.09.19 Munyonyo -Gaba'!F19,'24.09 Munyonyo-Gaba'!F19,'25.09 Munyonyo-Gaba'!F19,'27.09 Munyonyo-Gaba'!F19,'26.09 Munyonyo-Gaba-24Hrs'!F19,'28.09 Muynyonyo-Gaba-24h'!F19,'29.09 Munyonyo-Gaba'!F19)</f>
        <v>17</v>
      </c>
      <c r="G19" s="49">
        <f>AVERAGE('23.09.19 Munyonyo -Gaba'!G19,'24.09 Munyonyo-Gaba'!G19,'25.09 Munyonyo-Gaba'!G19,'27.09 Munyonyo-Gaba'!G19,'26.09 Munyonyo-Gaba-24Hrs'!G19,'28.09 Muynyonyo-Gaba-24h'!G19,'29.09 Munyonyo-Gaba'!G19)</f>
        <v>1.5714285714285714</v>
      </c>
      <c r="H19" s="49">
        <f>AVERAGE('23.09.19 Munyonyo -Gaba'!H19,'24.09 Munyonyo-Gaba'!H19,'25.09 Munyonyo-Gaba'!H19,'27.09 Munyonyo-Gaba'!H19,'26.09 Munyonyo-Gaba-24Hrs'!H19,'28.09 Muynyonyo-Gaba-24h'!H19,'29.09 Munyonyo-Gaba'!H19)</f>
        <v>0</v>
      </c>
      <c r="I19" s="49">
        <f>AVERAGE('23.09.19 Munyonyo -Gaba'!I19,'24.09 Munyonyo-Gaba'!I19,'25.09 Munyonyo-Gaba'!I19,'27.09 Munyonyo-Gaba'!I19,'26.09 Munyonyo-Gaba-24Hrs'!I19,'28.09 Muynyonyo-Gaba-24h'!I19,'29.09 Munyonyo-Gaba'!I19)</f>
        <v>2.8571428571428572</v>
      </c>
      <c r="J19" s="49">
        <f>AVERAGE('23.09.19 Munyonyo -Gaba'!J19,'24.09 Munyonyo-Gaba'!J19,'25.09 Munyonyo-Gaba'!J19,'27.09 Munyonyo-Gaba'!J19,'26.09 Munyonyo-Gaba-24Hrs'!J19,'28.09 Muynyonyo-Gaba-24h'!J19,'29.09 Munyonyo-Gaba'!J19)</f>
        <v>1</v>
      </c>
      <c r="K19" s="49">
        <f>AVERAGE('23.09.19 Munyonyo -Gaba'!K19,'24.09 Munyonyo-Gaba'!K19,'25.09 Munyonyo-Gaba'!K19,'27.09 Munyonyo-Gaba'!K19,'26.09 Munyonyo-Gaba-24Hrs'!K19,'28.09 Muynyonyo-Gaba-24h'!K19,'29.09 Munyonyo-Gaba'!K19)</f>
        <v>0.14285714285714285</v>
      </c>
      <c r="L19" s="49">
        <f>AVERAGE('23.09.19 Munyonyo -Gaba'!L19,'24.09 Munyonyo-Gaba'!L19,'25.09 Munyonyo-Gaba'!L19,'27.09 Munyonyo-Gaba'!L19,'26.09 Munyonyo-Gaba-24Hrs'!L19,'28.09 Muynyonyo-Gaba-24h'!L19,'29.09 Munyonyo-Gaba'!L19)</f>
        <v>0</v>
      </c>
      <c r="M19" s="49">
        <f>AVERAGE('23.09.19 Munyonyo -Gaba'!M19,'24.09 Munyonyo-Gaba'!M19,'25.09 Munyonyo-Gaba'!M19,'27.09 Munyonyo-Gaba'!M19,'26.09 Munyonyo-Gaba-24Hrs'!M19,'28.09 Muynyonyo-Gaba-24h'!M19,'29.09 Munyonyo-Gaba'!M19)</f>
        <v>35.285714285714285</v>
      </c>
      <c r="N19" s="49">
        <f>AVERAGE('23.09.19 Munyonyo -Gaba'!N19,'24.09 Munyonyo-Gaba'!N19,'25.09 Munyonyo-Gaba'!N19,'27.09 Munyonyo-Gaba'!N19,'26.09 Munyonyo-Gaba-24Hrs'!N19,'28.09 Muynyonyo-Gaba-24h'!N19,'29.09 Munyonyo-Gaba'!N19)</f>
        <v>0</v>
      </c>
      <c r="O19" s="15">
        <f t="shared" si="0"/>
        <v>74.142857142857139</v>
      </c>
      <c r="P19" s="15">
        <f t="shared" si="1"/>
        <v>109.42857142857142</v>
      </c>
      <c r="R19" s="1" t="s">
        <v>15</v>
      </c>
      <c r="S19" s="17">
        <f t="shared" ref="S19:AF19" si="11">SUM(C46:C49)</f>
        <v>78.714285714285722</v>
      </c>
      <c r="T19" s="17">
        <f t="shared" si="11"/>
        <v>94.857142857142861</v>
      </c>
      <c r="U19" s="17">
        <f t="shared" si="11"/>
        <v>16.571428571428569</v>
      </c>
      <c r="V19" s="17">
        <f t="shared" si="11"/>
        <v>52.857142857142861</v>
      </c>
      <c r="W19" s="17">
        <f t="shared" si="11"/>
        <v>2.8571428571428572</v>
      </c>
      <c r="X19" s="17">
        <f t="shared" si="11"/>
        <v>0.2857142857142857</v>
      </c>
      <c r="Y19" s="17">
        <f t="shared" si="11"/>
        <v>11.142857142857142</v>
      </c>
      <c r="Z19" s="17">
        <f t="shared" si="11"/>
        <v>2.714285714285714</v>
      </c>
      <c r="AA19" s="17">
        <f t="shared" si="11"/>
        <v>0.8571428571428571</v>
      </c>
      <c r="AB19" s="17">
        <f t="shared" si="11"/>
        <v>0.2857142857142857</v>
      </c>
      <c r="AC19" s="17">
        <f t="shared" si="11"/>
        <v>156.85714285714286</v>
      </c>
      <c r="AD19" s="17">
        <f t="shared" si="11"/>
        <v>0</v>
      </c>
      <c r="AE19" s="31">
        <f t="shared" si="11"/>
        <v>261.14285714285711</v>
      </c>
      <c r="AF19" s="31">
        <f t="shared" si="11"/>
        <v>418</v>
      </c>
    </row>
    <row r="20" spans="2:32" ht="23.1" customHeight="1" x14ac:dyDescent="0.25">
      <c r="B20" s="23" t="s">
        <v>47</v>
      </c>
      <c r="C20" s="49">
        <f>AVERAGE('23.09.19 Munyonyo -Gaba'!C20,'24.09 Munyonyo-Gaba'!C20,'25.09 Munyonyo-Gaba'!C20,'27.09 Munyonyo-Gaba'!C20,'26.09 Munyonyo-Gaba-24Hrs'!C20,'28.09 Muynyonyo-Gaba-24h'!C20,'29.09 Munyonyo-Gaba'!C20)</f>
        <v>16.571428571428573</v>
      </c>
      <c r="D20" s="49">
        <f>AVERAGE('23.09.19 Munyonyo -Gaba'!D20,'24.09 Munyonyo-Gaba'!D20,'25.09 Munyonyo-Gaba'!D20,'27.09 Munyonyo-Gaba'!D20,'26.09 Munyonyo-Gaba-24Hrs'!D20,'28.09 Muynyonyo-Gaba-24h'!D20,'29.09 Munyonyo-Gaba'!D20)</f>
        <v>18.142857142857142</v>
      </c>
      <c r="E20" s="49">
        <f>AVERAGE('23.09.19 Munyonyo -Gaba'!E20,'24.09 Munyonyo-Gaba'!E20,'25.09 Munyonyo-Gaba'!E20,'27.09 Munyonyo-Gaba'!E20,'26.09 Munyonyo-Gaba-24Hrs'!E20,'28.09 Muynyonyo-Gaba-24h'!E20,'29.09 Munyonyo-Gaba'!E20)</f>
        <v>7.4285714285714288</v>
      </c>
      <c r="F20" s="49">
        <f>AVERAGE('23.09.19 Munyonyo -Gaba'!F20,'24.09 Munyonyo-Gaba'!F20,'25.09 Munyonyo-Gaba'!F20,'27.09 Munyonyo-Gaba'!F20,'26.09 Munyonyo-Gaba-24Hrs'!F20,'28.09 Muynyonyo-Gaba-24h'!F20,'29.09 Munyonyo-Gaba'!F20)</f>
        <v>10.428571428571429</v>
      </c>
      <c r="G20" s="49">
        <f>AVERAGE('23.09.19 Munyonyo -Gaba'!G20,'24.09 Munyonyo-Gaba'!G20,'25.09 Munyonyo-Gaba'!G20,'27.09 Munyonyo-Gaba'!G20,'26.09 Munyonyo-Gaba-24Hrs'!G20,'28.09 Muynyonyo-Gaba-24h'!G20,'29.09 Munyonyo-Gaba'!G20)</f>
        <v>0.8571428571428571</v>
      </c>
      <c r="H20" s="49">
        <f>AVERAGE('23.09.19 Munyonyo -Gaba'!H20,'24.09 Munyonyo-Gaba'!H20,'25.09 Munyonyo-Gaba'!H20,'27.09 Munyonyo-Gaba'!H20,'26.09 Munyonyo-Gaba-24Hrs'!H20,'28.09 Muynyonyo-Gaba-24h'!H20,'29.09 Munyonyo-Gaba'!H20)</f>
        <v>0.14285714285714285</v>
      </c>
      <c r="I20" s="49">
        <f>AVERAGE('23.09.19 Munyonyo -Gaba'!I20,'24.09 Munyonyo-Gaba'!I20,'25.09 Munyonyo-Gaba'!I20,'27.09 Munyonyo-Gaba'!I20,'26.09 Munyonyo-Gaba-24Hrs'!I20,'28.09 Muynyonyo-Gaba-24h'!I20,'29.09 Munyonyo-Gaba'!I20)</f>
        <v>2.4285714285714284</v>
      </c>
      <c r="J20" s="49">
        <f>AVERAGE('23.09.19 Munyonyo -Gaba'!J20,'24.09 Munyonyo-Gaba'!J20,'25.09 Munyonyo-Gaba'!J20,'27.09 Munyonyo-Gaba'!J20,'26.09 Munyonyo-Gaba-24Hrs'!J20,'28.09 Muynyonyo-Gaba-24h'!J20,'29.09 Munyonyo-Gaba'!J20)</f>
        <v>0.42857142857142855</v>
      </c>
      <c r="K20" s="49">
        <f>AVERAGE('23.09.19 Munyonyo -Gaba'!K20,'24.09 Munyonyo-Gaba'!K20,'25.09 Munyonyo-Gaba'!K20,'27.09 Munyonyo-Gaba'!K20,'26.09 Munyonyo-Gaba-24Hrs'!K20,'28.09 Muynyonyo-Gaba-24h'!K20,'29.09 Munyonyo-Gaba'!K20)</f>
        <v>0.2857142857142857</v>
      </c>
      <c r="L20" s="49">
        <f>AVERAGE('23.09.19 Munyonyo -Gaba'!L20,'24.09 Munyonyo-Gaba'!L20,'25.09 Munyonyo-Gaba'!L20,'27.09 Munyonyo-Gaba'!L20,'26.09 Munyonyo-Gaba-24Hrs'!L20,'28.09 Muynyonyo-Gaba-24h'!L20,'29.09 Munyonyo-Gaba'!L20)</f>
        <v>0</v>
      </c>
      <c r="M20" s="49">
        <f>AVERAGE('23.09.19 Munyonyo -Gaba'!M20,'24.09 Munyonyo-Gaba'!M20,'25.09 Munyonyo-Gaba'!M20,'27.09 Munyonyo-Gaba'!M20,'26.09 Munyonyo-Gaba-24Hrs'!M20,'28.09 Muynyonyo-Gaba-24h'!M20,'29.09 Munyonyo-Gaba'!M20)</f>
        <v>39.142857142857146</v>
      </c>
      <c r="N20" s="49">
        <f>AVERAGE('23.09.19 Munyonyo -Gaba'!N20,'24.09 Munyonyo-Gaba'!N20,'25.09 Munyonyo-Gaba'!N20,'27.09 Munyonyo-Gaba'!N20,'26.09 Munyonyo-Gaba-24Hrs'!N20,'28.09 Muynyonyo-Gaba-24h'!N20,'29.09 Munyonyo-Gaba'!N20)</f>
        <v>0</v>
      </c>
      <c r="O20" s="15">
        <f t="shared" si="0"/>
        <v>56.714285714285722</v>
      </c>
      <c r="P20" s="15">
        <f t="shared" si="1"/>
        <v>95.857142857142861</v>
      </c>
      <c r="R20" s="1" t="s">
        <v>16</v>
      </c>
      <c r="S20" s="17">
        <f t="shared" ref="S20:AF20" si="12">SUM(C50:C53)</f>
        <v>65.428571428571416</v>
      </c>
      <c r="T20" s="17">
        <f t="shared" si="12"/>
        <v>87.142857142857139</v>
      </c>
      <c r="U20" s="17">
        <f t="shared" si="12"/>
        <v>16.285714285714285</v>
      </c>
      <c r="V20" s="17">
        <f t="shared" si="12"/>
        <v>47.571428571428577</v>
      </c>
      <c r="W20" s="17">
        <f t="shared" si="12"/>
        <v>3.8571428571428577</v>
      </c>
      <c r="X20" s="17">
        <f t="shared" si="12"/>
        <v>0.14285714285714285</v>
      </c>
      <c r="Y20" s="17">
        <f t="shared" si="12"/>
        <v>9.4285714285714288</v>
      </c>
      <c r="Z20" s="17">
        <f t="shared" si="12"/>
        <v>4.1428571428571423</v>
      </c>
      <c r="AA20" s="17">
        <f t="shared" si="12"/>
        <v>0.42857142857142855</v>
      </c>
      <c r="AB20" s="17">
        <f t="shared" si="12"/>
        <v>0</v>
      </c>
      <c r="AC20" s="17">
        <f t="shared" si="12"/>
        <v>149.42857142857144</v>
      </c>
      <c r="AD20" s="17">
        <f t="shared" si="12"/>
        <v>0</v>
      </c>
      <c r="AE20" s="31">
        <f t="shared" si="12"/>
        <v>234.42857142857142</v>
      </c>
      <c r="AF20" s="31">
        <f t="shared" si="12"/>
        <v>383.85714285714289</v>
      </c>
    </row>
    <row r="21" spans="2:32" ht="23.1" customHeight="1" x14ac:dyDescent="0.25">
      <c r="B21" s="23" t="s">
        <v>48</v>
      </c>
      <c r="C21" s="49">
        <f>AVERAGE('23.09.19 Munyonyo -Gaba'!C21,'24.09 Munyonyo-Gaba'!C21,'25.09 Munyonyo-Gaba'!C21,'27.09 Munyonyo-Gaba'!C21,'26.09 Munyonyo-Gaba-24Hrs'!C21,'28.09 Muynyonyo-Gaba-24h'!C21,'29.09 Munyonyo-Gaba'!C21)</f>
        <v>16.428571428571427</v>
      </c>
      <c r="D21" s="49">
        <f>AVERAGE('23.09.19 Munyonyo -Gaba'!D21,'24.09 Munyonyo-Gaba'!D21,'25.09 Munyonyo-Gaba'!D21,'27.09 Munyonyo-Gaba'!D21,'26.09 Munyonyo-Gaba-24Hrs'!D21,'28.09 Muynyonyo-Gaba-24h'!D21,'29.09 Munyonyo-Gaba'!D21)</f>
        <v>19</v>
      </c>
      <c r="E21" s="49">
        <f>AVERAGE('23.09.19 Munyonyo -Gaba'!E21,'24.09 Munyonyo-Gaba'!E21,'25.09 Munyonyo-Gaba'!E21,'27.09 Munyonyo-Gaba'!E21,'26.09 Munyonyo-Gaba-24Hrs'!E21,'28.09 Muynyonyo-Gaba-24h'!E21,'29.09 Munyonyo-Gaba'!E21)</f>
        <v>6.8571428571428568</v>
      </c>
      <c r="F21" s="49">
        <f>AVERAGE('23.09.19 Munyonyo -Gaba'!F21,'24.09 Munyonyo-Gaba'!F21,'25.09 Munyonyo-Gaba'!F21,'27.09 Munyonyo-Gaba'!F21,'26.09 Munyonyo-Gaba-24Hrs'!F21,'28.09 Muynyonyo-Gaba-24h'!F21,'29.09 Munyonyo-Gaba'!F21)</f>
        <v>11.142857142857142</v>
      </c>
      <c r="G21" s="49">
        <f>AVERAGE('23.09.19 Munyonyo -Gaba'!G21,'24.09 Munyonyo-Gaba'!G21,'25.09 Munyonyo-Gaba'!G21,'27.09 Munyonyo-Gaba'!G21,'26.09 Munyonyo-Gaba-24Hrs'!G21,'28.09 Muynyonyo-Gaba-24h'!G21,'29.09 Munyonyo-Gaba'!G21)</f>
        <v>0.14285714285714285</v>
      </c>
      <c r="H21" s="49">
        <f>AVERAGE('23.09.19 Munyonyo -Gaba'!H21,'24.09 Munyonyo-Gaba'!H21,'25.09 Munyonyo-Gaba'!H21,'27.09 Munyonyo-Gaba'!H21,'26.09 Munyonyo-Gaba-24Hrs'!H21,'28.09 Muynyonyo-Gaba-24h'!H21,'29.09 Munyonyo-Gaba'!H21)</f>
        <v>0</v>
      </c>
      <c r="I21" s="49">
        <f>AVERAGE('23.09.19 Munyonyo -Gaba'!I21,'24.09 Munyonyo-Gaba'!I21,'25.09 Munyonyo-Gaba'!I21,'27.09 Munyonyo-Gaba'!I21,'26.09 Munyonyo-Gaba-24Hrs'!I21,'28.09 Muynyonyo-Gaba-24h'!I21,'29.09 Munyonyo-Gaba'!I21)</f>
        <v>2.5714285714285716</v>
      </c>
      <c r="J21" s="49">
        <f>AVERAGE('23.09.19 Munyonyo -Gaba'!J21,'24.09 Munyonyo-Gaba'!J21,'25.09 Munyonyo-Gaba'!J21,'27.09 Munyonyo-Gaba'!J21,'26.09 Munyonyo-Gaba-24Hrs'!J21,'28.09 Muynyonyo-Gaba-24h'!J21,'29.09 Munyonyo-Gaba'!J21)</f>
        <v>1.1428571428571428</v>
      </c>
      <c r="K21" s="49">
        <f>AVERAGE('23.09.19 Munyonyo -Gaba'!K21,'24.09 Munyonyo-Gaba'!K21,'25.09 Munyonyo-Gaba'!K21,'27.09 Munyonyo-Gaba'!K21,'26.09 Munyonyo-Gaba-24Hrs'!K21,'28.09 Muynyonyo-Gaba-24h'!K21,'29.09 Munyonyo-Gaba'!K21)</f>
        <v>0.42857142857142855</v>
      </c>
      <c r="L21" s="49">
        <f>AVERAGE('23.09.19 Munyonyo -Gaba'!L21,'24.09 Munyonyo-Gaba'!L21,'25.09 Munyonyo-Gaba'!L21,'27.09 Munyonyo-Gaba'!L21,'26.09 Munyonyo-Gaba-24Hrs'!L21,'28.09 Muynyonyo-Gaba-24h'!L21,'29.09 Munyonyo-Gaba'!L21)</f>
        <v>0</v>
      </c>
      <c r="M21" s="49">
        <f>AVERAGE('23.09.19 Munyonyo -Gaba'!M21,'24.09 Munyonyo-Gaba'!M21,'25.09 Munyonyo-Gaba'!M21,'27.09 Munyonyo-Gaba'!M21,'26.09 Munyonyo-Gaba-24Hrs'!M21,'28.09 Muynyonyo-Gaba-24h'!M21,'29.09 Munyonyo-Gaba'!M21)</f>
        <v>30</v>
      </c>
      <c r="N21" s="49">
        <f>AVERAGE('23.09.19 Munyonyo -Gaba'!N21,'24.09 Munyonyo-Gaba'!N21,'25.09 Munyonyo-Gaba'!N21,'27.09 Munyonyo-Gaba'!N21,'26.09 Munyonyo-Gaba-24Hrs'!N21,'28.09 Muynyonyo-Gaba-24h'!N21,'29.09 Munyonyo-Gaba'!N21)</f>
        <v>0</v>
      </c>
      <c r="O21" s="15">
        <f t="shared" si="0"/>
        <v>57.714285714285722</v>
      </c>
      <c r="P21" s="15">
        <f t="shared" si="1"/>
        <v>87.714285714285722</v>
      </c>
      <c r="R21" s="36" t="s">
        <v>20</v>
      </c>
      <c r="S21" s="34">
        <f t="shared" ref="S21:AF21" si="13">SUM(C54:C57)</f>
        <v>69.142857142857139</v>
      </c>
      <c r="T21" s="17">
        <f t="shared" si="13"/>
        <v>86.142857142857139</v>
      </c>
      <c r="U21" s="17">
        <f t="shared" si="13"/>
        <v>27.285714285714285</v>
      </c>
      <c r="V21" s="17">
        <f t="shared" si="13"/>
        <v>62.285714285714292</v>
      </c>
      <c r="W21" s="17">
        <f t="shared" si="13"/>
        <v>4.8571428571428568</v>
      </c>
      <c r="X21" s="17">
        <f t="shared" si="13"/>
        <v>1.1428571428571428</v>
      </c>
      <c r="Y21" s="17">
        <f t="shared" si="13"/>
        <v>9.5714285714285712</v>
      </c>
      <c r="Z21" s="17">
        <f t="shared" si="13"/>
        <v>2.7142857142857144</v>
      </c>
      <c r="AA21" s="17">
        <f t="shared" si="13"/>
        <v>0.85714285714285698</v>
      </c>
      <c r="AB21" s="17">
        <f t="shared" si="13"/>
        <v>0</v>
      </c>
      <c r="AC21" s="17">
        <f t="shared" si="13"/>
        <v>150.28571428571431</v>
      </c>
      <c r="AD21" s="17">
        <f t="shared" si="13"/>
        <v>0</v>
      </c>
      <c r="AE21" s="31">
        <f t="shared" si="13"/>
        <v>263.99999999999994</v>
      </c>
      <c r="AF21" s="31">
        <f t="shared" si="13"/>
        <v>414.28571428571428</v>
      </c>
    </row>
    <row r="22" spans="2:32" ht="23.1" customHeight="1" x14ac:dyDescent="0.25">
      <c r="B22" s="23" t="s">
        <v>49</v>
      </c>
      <c r="C22" s="49">
        <f>AVERAGE('23.09.19 Munyonyo -Gaba'!C22,'24.09 Munyonyo-Gaba'!C22,'25.09 Munyonyo-Gaba'!C22,'27.09 Munyonyo-Gaba'!C22,'26.09 Munyonyo-Gaba-24Hrs'!C22,'28.09 Muynyonyo-Gaba-24h'!C22,'29.09 Munyonyo-Gaba'!C22)</f>
        <v>18.142857142857142</v>
      </c>
      <c r="D22" s="49">
        <f>AVERAGE('23.09.19 Munyonyo -Gaba'!D22,'24.09 Munyonyo-Gaba'!D22,'25.09 Munyonyo-Gaba'!D22,'27.09 Munyonyo-Gaba'!D22,'26.09 Munyonyo-Gaba-24Hrs'!D22,'28.09 Muynyonyo-Gaba-24h'!D22,'29.09 Munyonyo-Gaba'!D22)</f>
        <v>20.714285714285715</v>
      </c>
      <c r="E22" s="49">
        <f>AVERAGE('23.09.19 Munyonyo -Gaba'!E22,'24.09 Munyonyo-Gaba'!E22,'25.09 Munyonyo-Gaba'!E22,'27.09 Munyonyo-Gaba'!E22,'26.09 Munyonyo-Gaba-24Hrs'!E22,'28.09 Muynyonyo-Gaba-24h'!E22,'29.09 Munyonyo-Gaba'!E22)</f>
        <v>4.1428571428571432</v>
      </c>
      <c r="F22" s="49">
        <f>AVERAGE('23.09.19 Munyonyo -Gaba'!F22,'24.09 Munyonyo-Gaba'!F22,'25.09 Munyonyo-Gaba'!F22,'27.09 Munyonyo-Gaba'!F22,'26.09 Munyonyo-Gaba-24Hrs'!F22,'28.09 Muynyonyo-Gaba-24h'!F22,'29.09 Munyonyo-Gaba'!F22)</f>
        <v>14.857142857142858</v>
      </c>
      <c r="G22" s="49">
        <f>AVERAGE('23.09.19 Munyonyo -Gaba'!G22,'24.09 Munyonyo-Gaba'!G22,'25.09 Munyonyo-Gaba'!G22,'27.09 Munyonyo-Gaba'!G22,'26.09 Munyonyo-Gaba-24Hrs'!G22,'28.09 Muynyonyo-Gaba-24h'!G22,'29.09 Munyonyo-Gaba'!G22)</f>
        <v>0.8571428571428571</v>
      </c>
      <c r="H22" s="49">
        <f>AVERAGE('23.09.19 Munyonyo -Gaba'!H22,'24.09 Munyonyo-Gaba'!H22,'25.09 Munyonyo-Gaba'!H22,'27.09 Munyonyo-Gaba'!H22,'26.09 Munyonyo-Gaba-24Hrs'!H22,'28.09 Muynyonyo-Gaba-24h'!H22,'29.09 Munyonyo-Gaba'!H22)</f>
        <v>0</v>
      </c>
      <c r="I22" s="49">
        <f>AVERAGE('23.09.19 Munyonyo -Gaba'!I22,'24.09 Munyonyo-Gaba'!I22,'25.09 Munyonyo-Gaba'!I22,'27.09 Munyonyo-Gaba'!I22,'26.09 Munyonyo-Gaba-24Hrs'!I22,'28.09 Muynyonyo-Gaba-24h'!I22,'29.09 Munyonyo-Gaba'!I22)</f>
        <v>1.5714285714285714</v>
      </c>
      <c r="J22" s="49">
        <f>AVERAGE('23.09.19 Munyonyo -Gaba'!J22,'24.09 Munyonyo-Gaba'!J22,'25.09 Munyonyo-Gaba'!J22,'27.09 Munyonyo-Gaba'!J22,'26.09 Munyonyo-Gaba-24Hrs'!J22,'28.09 Muynyonyo-Gaba-24h'!J22,'29.09 Munyonyo-Gaba'!J22)</f>
        <v>0.42857142857142855</v>
      </c>
      <c r="K22" s="49">
        <f>AVERAGE('23.09.19 Munyonyo -Gaba'!K22,'24.09 Munyonyo-Gaba'!K22,'25.09 Munyonyo-Gaba'!K22,'27.09 Munyonyo-Gaba'!K22,'26.09 Munyonyo-Gaba-24Hrs'!K22,'28.09 Muynyonyo-Gaba-24h'!K22,'29.09 Munyonyo-Gaba'!K22)</f>
        <v>0.14285714285714285</v>
      </c>
      <c r="L22" s="49">
        <f>AVERAGE('23.09.19 Munyonyo -Gaba'!L22,'24.09 Munyonyo-Gaba'!L22,'25.09 Munyonyo-Gaba'!L22,'27.09 Munyonyo-Gaba'!L22,'26.09 Munyonyo-Gaba-24Hrs'!L22,'28.09 Muynyonyo-Gaba-24h'!L22,'29.09 Munyonyo-Gaba'!L22)</f>
        <v>0</v>
      </c>
      <c r="M22" s="49">
        <f>AVERAGE('23.09.19 Munyonyo -Gaba'!M22,'24.09 Munyonyo-Gaba'!M22,'25.09 Munyonyo-Gaba'!M22,'27.09 Munyonyo-Gaba'!M22,'26.09 Munyonyo-Gaba-24Hrs'!M22,'28.09 Muynyonyo-Gaba-24h'!M22,'29.09 Munyonyo-Gaba'!M22)</f>
        <v>30.714285714285715</v>
      </c>
      <c r="N22" s="49">
        <f>AVERAGE('23.09.19 Munyonyo -Gaba'!N22,'24.09 Munyonyo-Gaba'!N22,'25.09 Munyonyo-Gaba'!N22,'27.09 Munyonyo-Gaba'!N22,'26.09 Munyonyo-Gaba-24Hrs'!N22,'28.09 Muynyonyo-Gaba-24h'!N22,'29.09 Munyonyo-Gaba'!N22)</f>
        <v>0</v>
      </c>
      <c r="O22" s="15">
        <f t="shared" si="0"/>
        <v>60.857142857142861</v>
      </c>
      <c r="P22" s="15">
        <f t="shared" si="1"/>
        <v>91.571428571428584</v>
      </c>
      <c r="R22" s="1" t="s">
        <v>146</v>
      </c>
      <c r="S22" s="34">
        <f>SUM(C58:C61)</f>
        <v>155</v>
      </c>
      <c r="T22" s="34">
        <f t="shared" ref="T22:AF22" si="14">SUM(D58:D61)</f>
        <v>71.5</v>
      </c>
      <c r="U22" s="34">
        <f t="shared" si="14"/>
        <v>28</v>
      </c>
      <c r="V22" s="34">
        <f t="shared" si="14"/>
        <v>55.5</v>
      </c>
      <c r="W22" s="34">
        <f t="shared" si="14"/>
        <v>2</v>
      </c>
      <c r="X22" s="34">
        <f t="shared" si="14"/>
        <v>0.5</v>
      </c>
      <c r="Y22" s="34">
        <f t="shared" si="14"/>
        <v>10.5</v>
      </c>
      <c r="Z22" s="34">
        <f t="shared" si="14"/>
        <v>1.5</v>
      </c>
      <c r="AA22" s="34">
        <f t="shared" si="14"/>
        <v>0</v>
      </c>
      <c r="AB22" s="34">
        <f t="shared" si="14"/>
        <v>0</v>
      </c>
      <c r="AC22" s="34">
        <f t="shared" si="14"/>
        <v>254.5</v>
      </c>
      <c r="AD22" s="34">
        <f t="shared" si="14"/>
        <v>0</v>
      </c>
      <c r="AE22" s="31">
        <f t="shared" si="14"/>
        <v>324.5</v>
      </c>
      <c r="AF22" s="31">
        <f t="shared" si="14"/>
        <v>579</v>
      </c>
    </row>
    <row r="23" spans="2:32" ht="23.1" customHeight="1" x14ac:dyDescent="0.25">
      <c r="B23" s="23" t="s">
        <v>50</v>
      </c>
      <c r="C23" s="49">
        <f>AVERAGE('23.09.19 Munyonyo -Gaba'!C23,'24.09 Munyonyo-Gaba'!C23,'25.09 Munyonyo-Gaba'!C23,'27.09 Munyonyo-Gaba'!C23,'26.09 Munyonyo-Gaba-24Hrs'!C23,'28.09 Muynyonyo-Gaba-24h'!C23,'29.09 Munyonyo-Gaba'!C23)</f>
        <v>17.285714285714285</v>
      </c>
      <c r="D23" s="49">
        <f>AVERAGE('23.09.19 Munyonyo -Gaba'!D23,'24.09 Munyonyo-Gaba'!D23,'25.09 Munyonyo-Gaba'!D23,'27.09 Munyonyo-Gaba'!D23,'26.09 Munyonyo-Gaba-24Hrs'!D23,'28.09 Muynyonyo-Gaba-24h'!D23,'29.09 Munyonyo-Gaba'!D23)</f>
        <v>23</v>
      </c>
      <c r="E23" s="49">
        <f>AVERAGE('23.09.19 Munyonyo -Gaba'!E23,'24.09 Munyonyo-Gaba'!E23,'25.09 Munyonyo-Gaba'!E23,'27.09 Munyonyo-Gaba'!E23,'26.09 Munyonyo-Gaba-24Hrs'!E23,'28.09 Muynyonyo-Gaba-24h'!E23,'29.09 Munyonyo-Gaba'!E23)</f>
        <v>4.5714285714285712</v>
      </c>
      <c r="F23" s="49">
        <f>AVERAGE('23.09.19 Munyonyo -Gaba'!F23,'24.09 Munyonyo-Gaba'!F23,'25.09 Munyonyo-Gaba'!F23,'27.09 Munyonyo-Gaba'!F23,'26.09 Munyonyo-Gaba-24Hrs'!F23,'28.09 Muynyonyo-Gaba-24h'!F23,'29.09 Munyonyo-Gaba'!F23)</f>
        <v>8.7142857142857135</v>
      </c>
      <c r="G23" s="49">
        <f>AVERAGE('23.09.19 Munyonyo -Gaba'!G23,'24.09 Munyonyo-Gaba'!G23,'25.09 Munyonyo-Gaba'!G23,'27.09 Munyonyo-Gaba'!G23,'26.09 Munyonyo-Gaba-24Hrs'!G23,'28.09 Muynyonyo-Gaba-24h'!G23,'29.09 Munyonyo-Gaba'!G23)</f>
        <v>1.5714285714285714</v>
      </c>
      <c r="H23" s="49">
        <f>AVERAGE('23.09.19 Munyonyo -Gaba'!H23,'24.09 Munyonyo-Gaba'!H23,'25.09 Munyonyo-Gaba'!H23,'27.09 Munyonyo-Gaba'!H23,'26.09 Munyonyo-Gaba-24Hrs'!H23,'28.09 Muynyonyo-Gaba-24h'!H23,'29.09 Munyonyo-Gaba'!H23)</f>
        <v>0.2857142857142857</v>
      </c>
      <c r="I23" s="49">
        <f>AVERAGE('23.09.19 Munyonyo -Gaba'!I23,'24.09 Munyonyo-Gaba'!I23,'25.09 Munyonyo-Gaba'!I23,'27.09 Munyonyo-Gaba'!I23,'26.09 Munyonyo-Gaba-24Hrs'!I23,'28.09 Muynyonyo-Gaba-24h'!I23,'29.09 Munyonyo-Gaba'!I23)</f>
        <v>3</v>
      </c>
      <c r="J23" s="49">
        <f>AVERAGE('23.09.19 Munyonyo -Gaba'!J23,'24.09 Munyonyo-Gaba'!J23,'25.09 Munyonyo-Gaba'!J23,'27.09 Munyonyo-Gaba'!J23,'26.09 Munyonyo-Gaba-24Hrs'!J23,'28.09 Muynyonyo-Gaba-24h'!J23,'29.09 Munyonyo-Gaba'!J23)</f>
        <v>0.7142857142857143</v>
      </c>
      <c r="K23" s="49">
        <f>AVERAGE('23.09.19 Munyonyo -Gaba'!K23,'24.09 Munyonyo-Gaba'!K23,'25.09 Munyonyo-Gaba'!K23,'27.09 Munyonyo-Gaba'!K23,'26.09 Munyonyo-Gaba-24Hrs'!K23,'28.09 Muynyonyo-Gaba-24h'!K23,'29.09 Munyonyo-Gaba'!K23)</f>
        <v>0.2857142857142857</v>
      </c>
      <c r="L23" s="49">
        <f>AVERAGE('23.09.19 Munyonyo -Gaba'!L23,'24.09 Munyonyo-Gaba'!L23,'25.09 Munyonyo-Gaba'!L23,'27.09 Munyonyo-Gaba'!L23,'26.09 Munyonyo-Gaba-24Hrs'!L23,'28.09 Muynyonyo-Gaba-24h'!L23,'29.09 Munyonyo-Gaba'!L23)</f>
        <v>0</v>
      </c>
      <c r="M23" s="49">
        <f>AVERAGE('23.09.19 Munyonyo -Gaba'!M23,'24.09 Munyonyo-Gaba'!M23,'25.09 Munyonyo-Gaba'!M23,'27.09 Munyonyo-Gaba'!M23,'26.09 Munyonyo-Gaba-24Hrs'!M23,'28.09 Muynyonyo-Gaba-24h'!M23,'29.09 Munyonyo-Gaba'!M23)</f>
        <v>31</v>
      </c>
      <c r="N23" s="49">
        <f>AVERAGE('23.09.19 Munyonyo -Gaba'!N23,'24.09 Munyonyo-Gaba'!N23,'25.09 Munyonyo-Gaba'!N23,'27.09 Munyonyo-Gaba'!N23,'26.09 Munyonyo-Gaba-24Hrs'!N23,'28.09 Muynyonyo-Gaba-24h'!N23,'29.09 Munyonyo-Gaba'!N23)</f>
        <v>0</v>
      </c>
      <c r="O23" s="15">
        <f t="shared" si="0"/>
        <v>59.428571428571423</v>
      </c>
      <c r="P23" s="15">
        <f t="shared" si="1"/>
        <v>90.428571428571416</v>
      </c>
      <c r="R23" s="1" t="s">
        <v>147</v>
      </c>
      <c r="S23" s="34">
        <f>SUM(C62:C65)</f>
        <v>152.5</v>
      </c>
      <c r="T23" s="34">
        <f t="shared" ref="T23:AF23" si="15">SUM(D62:D65)</f>
        <v>42.5</v>
      </c>
      <c r="U23" s="34">
        <f t="shared" si="15"/>
        <v>20</v>
      </c>
      <c r="V23" s="34">
        <f t="shared" si="15"/>
        <v>53.5</v>
      </c>
      <c r="W23" s="34">
        <f t="shared" si="15"/>
        <v>1.5</v>
      </c>
      <c r="X23" s="34">
        <f t="shared" si="15"/>
        <v>1.5</v>
      </c>
      <c r="Y23" s="34">
        <f t="shared" si="15"/>
        <v>8.5</v>
      </c>
      <c r="Z23" s="34">
        <f t="shared" si="15"/>
        <v>3.5</v>
      </c>
      <c r="AA23" s="34">
        <f t="shared" si="15"/>
        <v>0</v>
      </c>
      <c r="AB23" s="34">
        <f t="shared" si="15"/>
        <v>0</v>
      </c>
      <c r="AC23" s="34">
        <f t="shared" si="15"/>
        <v>228.5</v>
      </c>
      <c r="AD23" s="34">
        <f t="shared" si="15"/>
        <v>0</v>
      </c>
      <c r="AE23" s="31">
        <f t="shared" si="15"/>
        <v>283.5</v>
      </c>
      <c r="AF23" s="31">
        <f t="shared" si="15"/>
        <v>512</v>
      </c>
    </row>
    <row r="24" spans="2:32" ht="23.1" customHeight="1" x14ac:dyDescent="0.25">
      <c r="B24" s="23" t="s">
        <v>51</v>
      </c>
      <c r="C24" s="49">
        <f>AVERAGE('23.09.19 Munyonyo -Gaba'!C24,'24.09 Munyonyo-Gaba'!C24,'25.09 Munyonyo-Gaba'!C24,'27.09 Munyonyo-Gaba'!C24,'26.09 Munyonyo-Gaba-24Hrs'!C24,'28.09 Muynyonyo-Gaba-24h'!C24,'29.09 Munyonyo-Gaba'!C24)</f>
        <v>16.142857142857142</v>
      </c>
      <c r="D24" s="49">
        <f>AVERAGE('23.09.19 Munyonyo -Gaba'!D24,'24.09 Munyonyo-Gaba'!D24,'25.09 Munyonyo-Gaba'!D24,'27.09 Munyonyo-Gaba'!D24,'26.09 Munyonyo-Gaba-24Hrs'!D24,'28.09 Muynyonyo-Gaba-24h'!D24,'29.09 Munyonyo-Gaba'!D24)</f>
        <v>21.428571428571427</v>
      </c>
      <c r="E24" s="49">
        <f>AVERAGE('23.09.19 Munyonyo -Gaba'!E24,'24.09 Munyonyo-Gaba'!E24,'25.09 Munyonyo-Gaba'!E24,'27.09 Munyonyo-Gaba'!E24,'26.09 Munyonyo-Gaba-24Hrs'!E24,'28.09 Muynyonyo-Gaba-24h'!E24,'29.09 Munyonyo-Gaba'!E24)</f>
        <v>4.4285714285714288</v>
      </c>
      <c r="F24" s="49">
        <f>AVERAGE('23.09.19 Munyonyo -Gaba'!F24,'24.09 Munyonyo-Gaba'!F24,'25.09 Munyonyo-Gaba'!F24,'27.09 Munyonyo-Gaba'!F24,'26.09 Munyonyo-Gaba-24Hrs'!F24,'28.09 Muynyonyo-Gaba-24h'!F24,'29.09 Munyonyo-Gaba'!F24)</f>
        <v>8.7142857142857135</v>
      </c>
      <c r="G24" s="49">
        <f>AVERAGE('23.09.19 Munyonyo -Gaba'!G24,'24.09 Munyonyo-Gaba'!G24,'25.09 Munyonyo-Gaba'!G24,'27.09 Munyonyo-Gaba'!G24,'26.09 Munyonyo-Gaba-24Hrs'!G24,'28.09 Muynyonyo-Gaba-24h'!G24,'29.09 Munyonyo-Gaba'!G24)</f>
        <v>0.5714285714285714</v>
      </c>
      <c r="H24" s="49">
        <f>AVERAGE('23.09.19 Munyonyo -Gaba'!H24,'24.09 Munyonyo-Gaba'!H24,'25.09 Munyonyo-Gaba'!H24,'27.09 Munyonyo-Gaba'!H24,'26.09 Munyonyo-Gaba-24Hrs'!H24,'28.09 Muynyonyo-Gaba-24h'!H24,'29.09 Munyonyo-Gaba'!H24)</f>
        <v>0</v>
      </c>
      <c r="I24" s="49">
        <f>AVERAGE('23.09.19 Munyonyo -Gaba'!I24,'24.09 Munyonyo-Gaba'!I24,'25.09 Munyonyo-Gaba'!I24,'27.09 Munyonyo-Gaba'!I24,'26.09 Munyonyo-Gaba-24Hrs'!I24,'28.09 Muynyonyo-Gaba-24h'!I24,'29.09 Munyonyo-Gaba'!I24)</f>
        <v>1.2857142857142858</v>
      </c>
      <c r="J24" s="49">
        <f>AVERAGE('23.09.19 Munyonyo -Gaba'!J24,'24.09 Munyonyo-Gaba'!J24,'25.09 Munyonyo-Gaba'!J24,'27.09 Munyonyo-Gaba'!J24,'26.09 Munyonyo-Gaba-24Hrs'!J24,'28.09 Muynyonyo-Gaba-24h'!J24,'29.09 Munyonyo-Gaba'!J24)</f>
        <v>0.14285714285714285</v>
      </c>
      <c r="K24" s="49">
        <f>AVERAGE('23.09.19 Munyonyo -Gaba'!K24,'24.09 Munyonyo-Gaba'!K24,'25.09 Munyonyo-Gaba'!K24,'27.09 Munyonyo-Gaba'!K24,'26.09 Munyonyo-Gaba-24Hrs'!K24,'28.09 Muynyonyo-Gaba-24h'!K24,'29.09 Munyonyo-Gaba'!K24)</f>
        <v>0.2857142857142857</v>
      </c>
      <c r="L24" s="49">
        <f>AVERAGE('23.09.19 Munyonyo -Gaba'!L24,'24.09 Munyonyo-Gaba'!L24,'25.09 Munyonyo-Gaba'!L24,'27.09 Munyonyo-Gaba'!L24,'26.09 Munyonyo-Gaba-24Hrs'!L24,'28.09 Muynyonyo-Gaba-24h'!L24,'29.09 Munyonyo-Gaba'!L24)</f>
        <v>0</v>
      </c>
      <c r="M24" s="49">
        <f>AVERAGE('23.09.19 Munyonyo -Gaba'!M24,'24.09 Munyonyo-Gaba'!M24,'25.09 Munyonyo-Gaba'!M24,'27.09 Munyonyo-Gaba'!M24,'26.09 Munyonyo-Gaba-24Hrs'!M24,'28.09 Muynyonyo-Gaba-24h'!M24,'29.09 Munyonyo-Gaba'!M24)</f>
        <v>34</v>
      </c>
      <c r="N24" s="49">
        <f>AVERAGE('23.09.19 Munyonyo -Gaba'!N24,'24.09 Munyonyo-Gaba'!N24,'25.09 Munyonyo-Gaba'!N24,'27.09 Munyonyo-Gaba'!N24,'26.09 Munyonyo-Gaba-24Hrs'!N24,'28.09 Muynyonyo-Gaba-24h'!N24,'29.09 Munyonyo-Gaba'!N24)</f>
        <v>0</v>
      </c>
      <c r="O24" s="15">
        <f t="shared" si="0"/>
        <v>53</v>
      </c>
      <c r="P24" s="15">
        <f t="shared" si="1"/>
        <v>87</v>
      </c>
      <c r="R24" s="1" t="s">
        <v>148</v>
      </c>
      <c r="S24" s="34">
        <f>SUM(C66:C69)</f>
        <v>147.5</v>
      </c>
      <c r="T24" s="34">
        <f t="shared" ref="T24:AF24" si="16">SUM(D66:D69)</f>
        <v>46</v>
      </c>
      <c r="U24" s="34">
        <f t="shared" si="16"/>
        <v>18</v>
      </c>
      <c r="V24" s="34">
        <f t="shared" si="16"/>
        <v>44</v>
      </c>
      <c r="W24" s="34">
        <f t="shared" si="16"/>
        <v>1.5</v>
      </c>
      <c r="X24" s="34">
        <f t="shared" si="16"/>
        <v>0</v>
      </c>
      <c r="Y24" s="34">
        <f t="shared" si="16"/>
        <v>6.5</v>
      </c>
      <c r="Z24" s="34">
        <f t="shared" si="16"/>
        <v>1.5</v>
      </c>
      <c r="AA24" s="34">
        <f t="shared" si="16"/>
        <v>0</v>
      </c>
      <c r="AB24" s="34">
        <f t="shared" si="16"/>
        <v>0</v>
      </c>
      <c r="AC24" s="34">
        <f t="shared" si="16"/>
        <v>190.5</v>
      </c>
      <c r="AD24" s="34">
        <f t="shared" si="16"/>
        <v>0</v>
      </c>
      <c r="AE24" s="31">
        <f t="shared" si="16"/>
        <v>265</v>
      </c>
      <c r="AF24" s="31">
        <f t="shared" si="16"/>
        <v>455.5</v>
      </c>
    </row>
    <row r="25" spans="2:32" ht="23.1" customHeight="1" x14ac:dyDescent="0.25">
      <c r="B25" s="23" t="s">
        <v>52</v>
      </c>
      <c r="C25" s="49">
        <f>AVERAGE('23.09.19 Munyonyo -Gaba'!C25,'24.09 Munyonyo-Gaba'!C25,'25.09 Munyonyo-Gaba'!C25,'27.09 Munyonyo-Gaba'!C25,'26.09 Munyonyo-Gaba-24Hrs'!C25,'28.09 Muynyonyo-Gaba-24h'!C25,'29.09 Munyonyo-Gaba'!C25)</f>
        <v>17</v>
      </c>
      <c r="D25" s="49">
        <f>AVERAGE('23.09.19 Munyonyo -Gaba'!D25,'24.09 Munyonyo-Gaba'!D25,'25.09 Munyonyo-Gaba'!D25,'27.09 Munyonyo-Gaba'!D25,'26.09 Munyonyo-Gaba-24Hrs'!D25,'28.09 Muynyonyo-Gaba-24h'!D25,'29.09 Munyonyo-Gaba'!D25)</f>
        <v>19.142857142857142</v>
      </c>
      <c r="E25" s="49">
        <f>AVERAGE('23.09.19 Munyonyo -Gaba'!E25,'24.09 Munyonyo-Gaba'!E25,'25.09 Munyonyo-Gaba'!E25,'27.09 Munyonyo-Gaba'!E25,'26.09 Munyonyo-Gaba-24Hrs'!E25,'28.09 Muynyonyo-Gaba-24h'!E25,'29.09 Munyonyo-Gaba'!E25)</f>
        <v>5.1428571428571432</v>
      </c>
      <c r="F25" s="49">
        <f>AVERAGE('23.09.19 Munyonyo -Gaba'!F25,'24.09 Munyonyo-Gaba'!F25,'25.09 Munyonyo-Gaba'!F25,'27.09 Munyonyo-Gaba'!F25,'26.09 Munyonyo-Gaba-24Hrs'!F25,'28.09 Muynyonyo-Gaba-24h'!F25,'29.09 Munyonyo-Gaba'!F25)</f>
        <v>13</v>
      </c>
      <c r="G25" s="49">
        <f>AVERAGE('23.09.19 Munyonyo -Gaba'!G25,'24.09 Munyonyo-Gaba'!G25,'25.09 Munyonyo-Gaba'!G25,'27.09 Munyonyo-Gaba'!G25,'26.09 Munyonyo-Gaba-24Hrs'!G25,'28.09 Muynyonyo-Gaba-24h'!G25,'29.09 Munyonyo-Gaba'!G25)</f>
        <v>0</v>
      </c>
      <c r="H25" s="49">
        <f>AVERAGE('23.09.19 Munyonyo -Gaba'!H25,'24.09 Munyonyo-Gaba'!H25,'25.09 Munyonyo-Gaba'!H25,'27.09 Munyonyo-Gaba'!H25,'26.09 Munyonyo-Gaba-24Hrs'!H25,'28.09 Muynyonyo-Gaba-24h'!H25,'29.09 Munyonyo-Gaba'!H25)</f>
        <v>0.5714285714285714</v>
      </c>
      <c r="I25" s="49">
        <f>AVERAGE('23.09.19 Munyonyo -Gaba'!I25,'24.09 Munyonyo-Gaba'!I25,'25.09 Munyonyo-Gaba'!I25,'27.09 Munyonyo-Gaba'!I25,'26.09 Munyonyo-Gaba-24Hrs'!I25,'28.09 Muynyonyo-Gaba-24h'!I25,'29.09 Munyonyo-Gaba'!I25)</f>
        <v>1.1428571428571428</v>
      </c>
      <c r="J25" s="49">
        <f>AVERAGE('23.09.19 Munyonyo -Gaba'!J25,'24.09 Munyonyo-Gaba'!J25,'25.09 Munyonyo-Gaba'!J25,'27.09 Munyonyo-Gaba'!J25,'26.09 Munyonyo-Gaba-24Hrs'!J25,'28.09 Muynyonyo-Gaba-24h'!J25,'29.09 Munyonyo-Gaba'!J25)</f>
        <v>0.42857142857142855</v>
      </c>
      <c r="K25" s="49">
        <f>AVERAGE('23.09.19 Munyonyo -Gaba'!K25,'24.09 Munyonyo-Gaba'!K25,'25.09 Munyonyo-Gaba'!K25,'27.09 Munyonyo-Gaba'!K25,'26.09 Munyonyo-Gaba-24Hrs'!K25,'28.09 Muynyonyo-Gaba-24h'!K25,'29.09 Munyonyo-Gaba'!K25)</f>
        <v>0.14285714285714285</v>
      </c>
      <c r="L25" s="49">
        <f>AVERAGE('23.09.19 Munyonyo -Gaba'!L25,'24.09 Munyonyo-Gaba'!L25,'25.09 Munyonyo-Gaba'!L25,'27.09 Munyonyo-Gaba'!L25,'26.09 Munyonyo-Gaba-24Hrs'!L25,'28.09 Muynyonyo-Gaba-24h'!L25,'29.09 Munyonyo-Gaba'!L25)</f>
        <v>0</v>
      </c>
      <c r="M25" s="49">
        <f>AVERAGE('23.09.19 Munyonyo -Gaba'!M25,'24.09 Munyonyo-Gaba'!M25,'25.09 Munyonyo-Gaba'!M25,'27.09 Munyonyo-Gaba'!M25,'26.09 Munyonyo-Gaba-24Hrs'!M25,'28.09 Muynyonyo-Gaba-24h'!M25,'29.09 Munyonyo-Gaba'!M25)</f>
        <v>36.428571428571431</v>
      </c>
      <c r="N25" s="49">
        <f>AVERAGE('23.09.19 Munyonyo -Gaba'!N25,'24.09 Munyonyo-Gaba'!N25,'25.09 Munyonyo-Gaba'!N25,'27.09 Munyonyo-Gaba'!N25,'26.09 Munyonyo-Gaba-24Hrs'!N25,'28.09 Muynyonyo-Gaba-24h'!N25,'29.09 Munyonyo-Gaba'!N25)</f>
        <v>0</v>
      </c>
      <c r="O25" s="15">
        <f t="shared" si="0"/>
        <v>56.571428571428577</v>
      </c>
      <c r="P25" s="15">
        <f t="shared" si="1"/>
        <v>93</v>
      </c>
      <c r="R25" s="1" t="s">
        <v>149</v>
      </c>
      <c r="S25" s="34">
        <f>SUM(C70:C73)</f>
        <v>143</v>
      </c>
      <c r="T25" s="34">
        <f t="shared" ref="T25:AF25" si="17">SUM(D70:D73)</f>
        <v>32.5</v>
      </c>
      <c r="U25" s="34">
        <f t="shared" si="17"/>
        <v>14</v>
      </c>
      <c r="V25" s="34">
        <f t="shared" si="17"/>
        <v>32</v>
      </c>
      <c r="W25" s="34">
        <f t="shared" si="17"/>
        <v>1.5</v>
      </c>
      <c r="X25" s="34">
        <f t="shared" si="17"/>
        <v>0.5</v>
      </c>
      <c r="Y25" s="34">
        <f t="shared" si="17"/>
        <v>2</v>
      </c>
      <c r="Z25" s="34">
        <f t="shared" si="17"/>
        <v>0.5</v>
      </c>
      <c r="AA25" s="34">
        <f t="shared" si="17"/>
        <v>0.5</v>
      </c>
      <c r="AB25" s="34">
        <f t="shared" si="17"/>
        <v>0</v>
      </c>
      <c r="AC25" s="34">
        <f t="shared" si="17"/>
        <v>141</v>
      </c>
      <c r="AD25" s="34">
        <f t="shared" si="17"/>
        <v>0</v>
      </c>
      <c r="AE25" s="31">
        <f t="shared" si="17"/>
        <v>226.5</v>
      </c>
      <c r="AF25" s="31">
        <f t="shared" si="17"/>
        <v>367.5</v>
      </c>
    </row>
    <row r="26" spans="2:32" ht="23.1" customHeight="1" x14ac:dyDescent="0.25">
      <c r="B26" s="23" t="s">
        <v>53</v>
      </c>
      <c r="C26" s="49">
        <f>AVERAGE('23.09.19 Munyonyo -Gaba'!C26,'24.09 Munyonyo-Gaba'!C26,'25.09 Munyonyo-Gaba'!C26,'27.09 Munyonyo-Gaba'!C26,'26.09 Munyonyo-Gaba-24Hrs'!C26,'28.09 Muynyonyo-Gaba-24h'!C26,'29.09 Munyonyo-Gaba'!C26)</f>
        <v>16.857142857142858</v>
      </c>
      <c r="D26" s="49">
        <f>AVERAGE('23.09.19 Munyonyo -Gaba'!D26,'24.09 Munyonyo-Gaba'!D26,'25.09 Munyonyo-Gaba'!D26,'27.09 Munyonyo-Gaba'!D26,'26.09 Munyonyo-Gaba-24Hrs'!D26,'28.09 Muynyonyo-Gaba-24h'!D26,'29.09 Munyonyo-Gaba'!D26)</f>
        <v>17.142857142857142</v>
      </c>
      <c r="E26" s="49">
        <f>AVERAGE('23.09.19 Munyonyo -Gaba'!E26,'24.09 Munyonyo-Gaba'!E26,'25.09 Munyonyo-Gaba'!E26,'27.09 Munyonyo-Gaba'!E26,'26.09 Munyonyo-Gaba-24Hrs'!E26,'28.09 Muynyonyo-Gaba-24h'!E26,'29.09 Munyonyo-Gaba'!E26)</f>
        <v>4.7142857142857144</v>
      </c>
      <c r="F26" s="49">
        <f>AVERAGE('23.09.19 Munyonyo -Gaba'!F26,'24.09 Munyonyo-Gaba'!F26,'25.09 Munyonyo-Gaba'!F26,'27.09 Munyonyo-Gaba'!F26,'26.09 Munyonyo-Gaba-24Hrs'!F26,'28.09 Muynyonyo-Gaba-24h'!F26,'29.09 Munyonyo-Gaba'!F26)</f>
        <v>16.428571428571427</v>
      </c>
      <c r="G26" s="49">
        <f>AVERAGE('23.09.19 Munyonyo -Gaba'!G26,'24.09 Munyonyo-Gaba'!G26,'25.09 Munyonyo-Gaba'!G26,'27.09 Munyonyo-Gaba'!G26,'26.09 Munyonyo-Gaba-24Hrs'!G26,'28.09 Muynyonyo-Gaba-24h'!G26,'29.09 Munyonyo-Gaba'!G26)</f>
        <v>0.14285714285714285</v>
      </c>
      <c r="H26" s="49">
        <f>AVERAGE('23.09.19 Munyonyo -Gaba'!H26,'24.09 Munyonyo-Gaba'!H26,'25.09 Munyonyo-Gaba'!H26,'27.09 Munyonyo-Gaba'!H26,'26.09 Munyonyo-Gaba-24Hrs'!H26,'28.09 Muynyonyo-Gaba-24h'!H26,'29.09 Munyonyo-Gaba'!H26)</f>
        <v>0</v>
      </c>
      <c r="I26" s="49">
        <f>AVERAGE('23.09.19 Munyonyo -Gaba'!I26,'24.09 Munyonyo-Gaba'!I26,'25.09 Munyonyo-Gaba'!I26,'27.09 Munyonyo-Gaba'!I26,'26.09 Munyonyo-Gaba-24Hrs'!I26,'28.09 Muynyonyo-Gaba-24h'!I26,'29.09 Munyonyo-Gaba'!I26)</f>
        <v>1.8571428571428572</v>
      </c>
      <c r="J26" s="49">
        <f>AVERAGE('23.09.19 Munyonyo -Gaba'!J26,'24.09 Munyonyo-Gaba'!J26,'25.09 Munyonyo-Gaba'!J26,'27.09 Munyonyo-Gaba'!J26,'26.09 Munyonyo-Gaba-24Hrs'!J26,'28.09 Muynyonyo-Gaba-24h'!J26,'29.09 Munyonyo-Gaba'!J26)</f>
        <v>0.14285714285714285</v>
      </c>
      <c r="K26" s="49">
        <f>AVERAGE('23.09.19 Munyonyo -Gaba'!K26,'24.09 Munyonyo-Gaba'!K26,'25.09 Munyonyo-Gaba'!K26,'27.09 Munyonyo-Gaba'!K26,'26.09 Munyonyo-Gaba-24Hrs'!K26,'28.09 Muynyonyo-Gaba-24h'!K26,'29.09 Munyonyo-Gaba'!K26)</f>
        <v>0</v>
      </c>
      <c r="L26" s="49">
        <f>AVERAGE('23.09.19 Munyonyo -Gaba'!L26,'24.09 Munyonyo-Gaba'!L26,'25.09 Munyonyo-Gaba'!L26,'27.09 Munyonyo-Gaba'!L26,'26.09 Munyonyo-Gaba-24Hrs'!L26,'28.09 Muynyonyo-Gaba-24h'!L26,'29.09 Munyonyo-Gaba'!L26)</f>
        <v>0</v>
      </c>
      <c r="M26" s="49">
        <f>AVERAGE('23.09.19 Munyonyo -Gaba'!M26,'24.09 Munyonyo-Gaba'!M26,'25.09 Munyonyo-Gaba'!M26,'27.09 Munyonyo-Gaba'!M26,'26.09 Munyonyo-Gaba-24Hrs'!M26,'28.09 Muynyonyo-Gaba-24h'!M26,'29.09 Munyonyo-Gaba'!M26)</f>
        <v>33.714285714285715</v>
      </c>
      <c r="N26" s="49">
        <f>AVERAGE('23.09.19 Munyonyo -Gaba'!N26,'24.09 Munyonyo-Gaba'!N26,'25.09 Munyonyo-Gaba'!N26,'27.09 Munyonyo-Gaba'!N26,'26.09 Munyonyo-Gaba-24Hrs'!N26,'28.09 Muynyonyo-Gaba-24h'!N26,'29.09 Munyonyo-Gaba'!N26)</f>
        <v>0</v>
      </c>
      <c r="O26" s="15">
        <f t="shared" si="0"/>
        <v>57.285714285714285</v>
      </c>
      <c r="P26" s="15">
        <f t="shared" si="1"/>
        <v>91</v>
      </c>
      <c r="R26" s="1" t="s">
        <v>150</v>
      </c>
      <c r="S26" s="34">
        <f>SUM(C74:C77)</f>
        <v>116</v>
      </c>
      <c r="T26" s="34">
        <f t="shared" ref="T26:AF26" si="18">SUM(D74:D77)</f>
        <v>62</v>
      </c>
      <c r="U26" s="34">
        <f t="shared" si="18"/>
        <v>19.5</v>
      </c>
      <c r="V26" s="34">
        <f t="shared" si="18"/>
        <v>19.5</v>
      </c>
      <c r="W26" s="34">
        <f t="shared" si="18"/>
        <v>5</v>
      </c>
      <c r="X26" s="34">
        <f t="shared" si="18"/>
        <v>0.5</v>
      </c>
      <c r="Y26" s="34">
        <f t="shared" si="18"/>
        <v>0.5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68</v>
      </c>
      <c r="AD26" s="34">
        <f t="shared" si="18"/>
        <v>0</v>
      </c>
      <c r="AE26" s="31">
        <f t="shared" si="18"/>
        <v>224</v>
      </c>
      <c r="AF26" s="31">
        <f t="shared" si="18"/>
        <v>292</v>
      </c>
    </row>
    <row r="27" spans="2:32" ht="23.1" customHeight="1" x14ac:dyDescent="0.25">
      <c r="B27" s="23" t="s">
        <v>54</v>
      </c>
      <c r="C27" s="49">
        <f>AVERAGE('23.09.19 Munyonyo -Gaba'!C27,'24.09 Munyonyo-Gaba'!C27,'25.09 Munyonyo-Gaba'!C27,'27.09 Munyonyo-Gaba'!C27,'26.09 Munyonyo-Gaba-24Hrs'!C27,'28.09 Muynyonyo-Gaba-24h'!C27,'29.09 Munyonyo-Gaba'!C27)</f>
        <v>15.714285714285714</v>
      </c>
      <c r="D27" s="49">
        <f>AVERAGE('23.09.19 Munyonyo -Gaba'!D27,'24.09 Munyonyo-Gaba'!D27,'25.09 Munyonyo-Gaba'!D27,'27.09 Munyonyo-Gaba'!D27,'26.09 Munyonyo-Gaba-24Hrs'!D27,'28.09 Muynyonyo-Gaba-24h'!D27,'29.09 Munyonyo-Gaba'!D27)</f>
        <v>18.571428571428573</v>
      </c>
      <c r="E27" s="49">
        <f>AVERAGE('23.09.19 Munyonyo -Gaba'!E27,'24.09 Munyonyo-Gaba'!E27,'25.09 Munyonyo-Gaba'!E27,'27.09 Munyonyo-Gaba'!E27,'26.09 Munyonyo-Gaba-24Hrs'!E27,'28.09 Muynyonyo-Gaba-24h'!E27,'29.09 Munyonyo-Gaba'!E27)</f>
        <v>4.5714285714285712</v>
      </c>
      <c r="F27" s="49">
        <f>AVERAGE('23.09.19 Munyonyo -Gaba'!F27,'24.09 Munyonyo-Gaba'!F27,'25.09 Munyonyo-Gaba'!F27,'27.09 Munyonyo-Gaba'!F27,'26.09 Munyonyo-Gaba-24Hrs'!F27,'28.09 Muynyonyo-Gaba-24h'!F27,'29.09 Munyonyo-Gaba'!F27)</f>
        <v>11.857142857142858</v>
      </c>
      <c r="G27" s="49">
        <f>AVERAGE('23.09.19 Munyonyo -Gaba'!G27,'24.09 Munyonyo-Gaba'!G27,'25.09 Munyonyo-Gaba'!G27,'27.09 Munyonyo-Gaba'!G27,'26.09 Munyonyo-Gaba-24Hrs'!G27,'28.09 Muynyonyo-Gaba-24h'!G27,'29.09 Munyonyo-Gaba'!G27)</f>
        <v>0.5714285714285714</v>
      </c>
      <c r="H27" s="49">
        <f>AVERAGE('23.09.19 Munyonyo -Gaba'!H27,'24.09 Munyonyo-Gaba'!H27,'25.09 Munyonyo-Gaba'!H27,'27.09 Munyonyo-Gaba'!H27,'26.09 Munyonyo-Gaba-24Hrs'!H27,'28.09 Muynyonyo-Gaba-24h'!H27,'29.09 Munyonyo-Gaba'!H27)</f>
        <v>0</v>
      </c>
      <c r="I27" s="49">
        <f>AVERAGE('23.09.19 Munyonyo -Gaba'!I27,'24.09 Munyonyo-Gaba'!I27,'25.09 Munyonyo-Gaba'!I27,'27.09 Munyonyo-Gaba'!I27,'26.09 Munyonyo-Gaba-24Hrs'!I27,'28.09 Muynyonyo-Gaba-24h'!I27,'29.09 Munyonyo-Gaba'!I27)</f>
        <v>2.2857142857142856</v>
      </c>
      <c r="J27" s="49">
        <f>AVERAGE('23.09.19 Munyonyo -Gaba'!J27,'24.09 Munyonyo-Gaba'!J27,'25.09 Munyonyo-Gaba'!J27,'27.09 Munyonyo-Gaba'!J27,'26.09 Munyonyo-Gaba-24Hrs'!J27,'28.09 Muynyonyo-Gaba-24h'!J27,'29.09 Munyonyo-Gaba'!J27)</f>
        <v>2.2857142857142856</v>
      </c>
      <c r="K27" s="49">
        <f>AVERAGE('23.09.19 Munyonyo -Gaba'!K27,'24.09 Munyonyo-Gaba'!K27,'25.09 Munyonyo-Gaba'!K27,'27.09 Munyonyo-Gaba'!K27,'26.09 Munyonyo-Gaba-24Hrs'!K27,'28.09 Muynyonyo-Gaba-24h'!K27,'29.09 Munyonyo-Gaba'!K27)</f>
        <v>0.14285714285714285</v>
      </c>
      <c r="L27" s="49">
        <f>AVERAGE('23.09.19 Munyonyo -Gaba'!L27,'24.09 Munyonyo-Gaba'!L27,'25.09 Munyonyo-Gaba'!L27,'27.09 Munyonyo-Gaba'!L27,'26.09 Munyonyo-Gaba-24Hrs'!L27,'28.09 Muynyonyo-Gaba-24h'!L27,'29.09 Munyonyo-Gaba'!L27)</f>
        <v>0.14285714285714285</v>
      </c>
      <c r="M27" s="49">
        <f>AVERAGE('23.09.19 Munyonyo -Gaba'!M27,'24.09 Munyonyo-Gaba'!M27,'25.09 Munyonyo-Gaba'!M27,'27.09 Munyonyo-Gaba'!M27,'26.09 Munyonyo-Gaba-24Hrs'!M27,'28.09 Muynyonyo-Gaba-24h'!M27,'29.09 Munyonyo-Gaba'!M27)</f>
        <v>34.285714285714285</v>
      </c>
      <c r="N27" s="49">
        <f>AVERAGE('23.09.19 Munyonyo -Gaba'!N27,'24.09 Munyonyo-Gaba'!N27,'25.09 Munyonyo-Gaba'!N27,'27.09 Munyonyo-Gaba'!N27,'26.09 Munyonyo-Gaba-24Hrs'!N27,'28.09 Muynyonyo-Gaba-24h'!N27,'29.09 Munyonyo-Gaba'!N27)</f>
        <v>0</v>
      </c>
      <c r="O27" s="15">
        <f t="shared" si="0"/>
        <v>56.142857142857139</v>
      </c>
      <c r="P27" s="15">
        <f t="shared" si="1"/>
        <v>90.428571428571416</v>
      </c>
      <c r="R27" s="1" t="s">
        <v>151</v>
      </c>
      <c r="S27" s="34">
        <f>SUM(C78:C81)</f>
        <v>89.5</v>
      </c>
      <c r="T27" s="34">
        <f t="shared" ref="T27:AF27" si="19">SUM(D78:D81)</f>
        <v>40</v>
      </c>
      <c r="U27" s="34">
        <f t="shared" si="19"/>
        <v>14.5</v>
      </c>
      <c r="V27" s="34">
        <f t="shared" si="19"/>
        <v>8</v>
      </c>
      <c r="W27" s="34">
        <f t="shared" si="19"/>
        <v>3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72</v>
      </c>
      <c r="AD27" s="34">
        <f t="shared" si="19"/>
        <v>0</v>
      </c>
      <c r="AE27" s="31">
        <f t="shared" si="19"/>
        <v>156</v>
      </c>
      <c r="AF27" s="31">
        <f t="shared" si="19"/>
        <v>228</v>
      </c>
    </row>
    <row r="28" spans="2:32" ht="23.1" customHeight="1" x14ac:dyDescent="0.25">
      <c r="B28" s="23" t="s">
        <v>55</v>
      </c>
      <c r="C28" s="49">
        <f>AVERAGE('23.09.19 Munyonyo -Gaba'!C28,'24.09 Munyonyo-Gaba'!C28,'25.09 Munyonyo-Gaba'!C28,'27.09 Munyonyo-Gaba'!C28,'26.09 Munyonyo-Gaba-24Hrs'!C28,'28.09 Muynyonyo-Gaba-24h'!C28,'29.09 Munyonyo-Gaba'!C28)</f>
        <v>22.142857142857142</v>
      </c>
      <c r="D28" s="49">
        <f>AVERAGE('23.09.19 Munyonyo -Gaba'!D28,'24.09 Munyonyo-Gaba'!D28,'25.09 Munyonyo-Gaba'!D28,'27.09 Munyonyo-Gaba'!D28,'26.09 Munyonyo-Gaba-24Hrs'!D28,'28.09 Muynyonyo-Gaba-24h'!D28,'29.09 Munyonyo-Gaba'!D28)</f>
        <v>22.142857142857142</v>
      </c>
      <c r="E28" s="49">
        <f>AVERAGE('23.09.19 Munyonyo -Gaba'!E28,'24.09 Munyonyo-Gaba'!E28,'25.09 Munyonyo-Gaba'!E28,'27.09 Munyonyo-Gaba'!E28,'26.09 Munyonyo-Gaba-24Hrs'!E28,'28.09 Muynyonyo-Gaba-24h'!E28,'29.09 Munyonyo-Gaba'!E28)</f>
        <v>4.4285714285714288</v>
      </c>
      <c r="F28" s="49">
        <f>AVERAGE('23.09.19 Munyonyo -Gaba'!F28,'24.09 Munyonyo-Gaba'!F28,'25.09 Munyonyo-Gaba'!F28,'27.09 Munyonyo-Gaba'!F28,'26.09 Munyonyo-Gaba-24Hrs'!F28,'28.09 Muynyonyo-Gaba-24h'!F28,'29.09 Munyonyo-Gaba'!F28)</f>
        <v>16</v>
      </c>
      <c r="G28" s="49">
        <f>AVERAGE('23.09.19 Munyonyo -Gaba'!G28,'24.09 Munyonyo-Gaba'!G28,'25.09 Munyonyo-Gaba'!G28,'27.09 Munyonyo-Gaba'!G28,'26.09 Munyonyo-Gaba-24Hrs'!G28,'28.09 Muynyonyo-Gaba-24h'!G28,'29.09 Munyonyo-Gaba'!G28)</f>
        <v>0.14285714285714285</v>
      </c>
      <c r="H28" s="49">
        <f>AVERAGE('23.09.19 Munyonyo -Gaba'!H28,'24.09 Munyonyo-Gaba'!H28,'25.09 Munyonyo-Gaba'!H28,'27.09 Munyonyo-Gaba'!H28,'26.09 Munyonyo-Gaba-24Hrs'!H28,'28.09 Muynyonyo-Gaba-24h'!H28,'29.09 Munyonyo-Gaba'!H28)</f>
        <v>0</v>
      </c>
      <c r="I28" s="49">
        <f>AVERAGE('23.09.19 Munyonyo -Gaba'!I28,'24.09 Munyonyo-Gaba'!I28,'25.09 Munyonyo-Gaba'!I28,'27.09 Munyonyo-Gaba'!I28,'26.09 Munyonyo-Gaba-24Hrs'!I28,'28.09 Muynyonyo-Gaba-24h'!I28,'29.09 Munyonyo-Gaba'!I28)</f>
        <v>2.5714285714285716</v>
      </c>
      <c r="J28" s="49">
        <f>AVERAGE('23.09.19 Munyonyo -Gaba'!J28,'24.09 Munyonyo-Gaba'!J28,'25.09 Munyonyo-Gaba'!J28,'27.09 Munyonyo-Gaba'!J28,'26.09 Munyonyo-Gaba-24Hrs'!J28,'28.09 Muynyonyo-Gaba-24h'!J28,'29.09 Munyonyo-Gaba'!J28)</f>
        <v>1.4285714285714286</v>
      </c>
      <c r="K28" s="49">
        <f>AVERAGE('23.09.19 Munyonyo -Gaba'!K28,'24.09 Munyonyo-Gaba'!K28,'25.09 Munyonyo-Gaba'!K28,'27.09 Munyonyo-Gaba'!K28,'26.09 Munyonyo-Gaba-24Hrs'!K28,'28.09 Muynyonyo-Gaba-24h'!K28,'29.09 Munyonyo-Gaba'!K28)</f>
        <v>0.2857142857142857</v>
      </c>
      <c r="L28" s="49">
        <f>AVERAGE('23.09.19 Munyonyo -Gaba'!L28,'24.09 Munyonyo-Gaba'!L28,'25.09 Munyonyo-Gaba'!L28,'27.09 Munyonyo-Gaba'!L28,'26.09 Munyonyo-Gaba-24Hrs'!L28,'28.09 Muynyonyo-Gaba-24h'!L28,'29.09 Munyonyo-Gaba'!L28)</f>
        <v>0.14285714285714285</v>
      </c>
      <c r="M28" s="49">
        <f>AVERAGE('23.09.19 Munyonyo -Gaba'!M28,'24.09 Munyonyo-Gaba'!M28,'25.09 Munyonyo-Gaba'!M28,'27.09 Munyonyo-Gaba'!M28,'26.09 Munyonyo-Gaba-24Hrs'!M28,'28.09 Muynyonyo-Gaba-24h'!M28,'29.09 Munyonyo-Gaba'!M28)</f>
        <v>42.142857142857146</v>
      </c>
      <c r="N28" s="49">
        <f>AVERAGE('23.09.19 Munyonyo -Gaba'!N28,'24.09 Munyonyo-Gaba'!N28,'25.09 Munyonyo-Gaba'!N28,'27.09 Munyonyo-Gaba'!N28,'26.09 Munyonyo-Gaba-24Hrs'!N28,'28.09 Muynyonyo-Gaba-24h'!N28,'29.09 Munyonyo-Gaba'!N28)</f>
        <v>0</v>
      </c>
      <c r="O28" s="15">
        <f t="shared" si="0"/>
        <v>69.285714285714292</v>
      </c>
      <c r="P28" s="15">
        <f t="shared" si="1"/>
        <v>111.42857142857144</v>
      </c>
      <c r="R28" s="1" t="s">
        <v>152</v>
      </c>
      <c r="S28" s="34">
        <f>SUM(C82:C85)</f>
        <v>61.5</v>
      </c>
      <c r="T28" s="34">
        <f t="shared" ref="T28:AF28" si="20">SUM(D82:D85)</f>
        <v>17.5</v>
      </c>
      <c r="U28" s="34">
        <f t="shared" si="20"/>
        <v>5.5</v>
      </c>
      <c r="V28" s="34">
        <f t="shared" si="20"/>
        <v>5.5</v>
      </c>
      <c r="W28" s="34">
        <f t="shared" si="20"/>
        <v>1.5</v>
      </c>
      <c r="X28" s="34">
        <f t="shared" si="20"/>
        <v>0</v>
      </c>
      <c r="Y28" s="34">
        <f t="shared" si="20"/>
        <v>1.5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45</v>
      </c>
      <c r="AD28" s="34">
        <f t="shared" si="20"/>
        <v>0</v>
      </c>
      <c r="AE28" s="31">
        <f t="shared" si="20"/>
        <v>93</v>
      </c>
      <c r="AF28" s="31">
        <f t="shared" si="20"/>
        <v>138</v>
      </c>
    </row>
    <row r="29" spans="2:32" ht="23.1" customHeight="1" x14ac:dyDescent="0.25">
      <c r="B29" s="23" t="s">
        <v>56</v>
      </c>
      <c r="C29" s="49">
        <f>AVERAGE('23.09.19 Munyonyo -Gaba'!C29,'24.09 Munyonyo-Gaba'!C29,'25.09 Munyonyo-Gaba'!C29,'27.09 Munyonyo-Gaba'!C29,'26.09 Munyonyo-Gaba-24Hrs'!C29,'28.09 Muynyonyo-Gaba-24h'!C29,'29.09 Munyonyo-Gaba'!C29)</f>
        <v>19.285714285714285</v>
      </c>
      <c r="D29" s="49">
        <f>AVERAGE('23.09.19 Munyonyo -Gaba'!D29,'24.09 Munyonyo-Gaba'!D29,'25.09 Munyonyo-Gaba'!D29,'27.09 Munyonyo-Gaba'!D29,'26.09 Munyonyo-Gaba-24Hrs'!D29,'28.09 Muynyonyo-Gaba-24h'!D29,'29.09 Munyonyo-Gaba'!D29)</f>
        <v>21.428571428571427</v>
      </c>
      <c r="E29" s="49">
        <f>AVERAGE('23.09.19 Munyonyo -Gaba'!E29,'24.09 Munyonyo-Gaba'!E29,'25.09 Munyonyo-Gaba'!E29,'27.09 Munyonyo-Gaba'!E29,'26.09 Munyonyo-Gaba-24Hrs'!E29,'28.09 Muynyonyo-Gaba-24h'!E29,'29.09 Munyonyo-Gaba'!E29)</f>
        <v>8.1428571428571423</v>
      </c>
      <c r="F29" s="49">
        <f>AVERAGE('23.09.19 Munyonyo -Gaba'!F29,'24.09 Munyonyo-Gaba'!F29,'25.09 Munyonyo-Gaba'!F29,'27.09 Munyonyo-Gaba'!F29,'26.09 Munyonyo-Gaba-24Hrs'!F29,'28.09 Muynyonyo-Gaba-24h'!F29,'29.09 Munyonyo-Gaba'!F29)</f>
        <v>18.428571428571427</v>
      </c>
      <c r="G29" s="49">
        <f>AVERAGE('23.09.19 Munyonyo -Gaba'!G29,'24.09 Munyonyo-Gaba'!G29,'25.09 Munyonyo-Gaba'!G29,'27.09 Munyonyo-Gaba'!G29,'26.09 Munyonyo-Gaba-24Hrs'!G29,'28.09 Muynyonyo-Gaba-24h'!G29,'29.09 Munyonyo-Gaba'!G29)</f>
        <v>0.2857142857142857</v>
      </c>
      <c r="H29" s="49">
        <f>AVERAGE('23.09.19 Munyonyo -Gaba'!H29,'24.09 Munyonyo-Gaba'!H29,'25.09 Munyonyo-Gaba'!H29,'27.09 Munyonyo-Gaba'!H29,'26.09 Munyonyo-Gaba-24Hrs'!H29,'28.09 Muynyonyo-Gaba-24h'!H29,'29.09 Munyonyo-Gaba'!H29)</f>
        <v>0</v>
      </c>
      <c r="I29" s="49">
        <f>AVERAGE('23.09.19 Munyonyo -Gaba'!I29,'24.09 Munyonyo-Gaba'!I29,'25.09 Munyonyo-Gaba'!I29,'27.09 Munyonyo-Gaba'!I29,'26.09 Munyonyo-Gaba-24Hrs'!I29,'28.09 Muynyonyo-Gaba-24h'!I29,'29.09 Munyonyo-Gaba'!I29)</f>
        <v>3.4285714285714284</v>
      </c>
      <c r="J29" s="49">
        <f>AVERAGE('23.09.19 Munyonyo -Gaba'!J29,'24.09 Munyonyo-Gaba'!J29,'25.09 Munyonyo-Gaba'!J29,'27.09 Munyonyo-Gaba'!J29,'26.09 Munyonyo-Gaba-24Hrs'!J29,'28.09 Muynyonyo-Gaba-24h'!J29,'29.09 Munyonyo-Gaba'!J29)</f>
        <v>0.14285714285714285</v>
      </c>
      <c r="K29" s="49">
        <f>AVERAGE('23.09.19 Munyonyo -Gaba'!K29,'24.09 Munyonyo-Gaba'!K29,'25.09 Munyonyo-Gaba'!K29,'27.09 Munyonyo-Gaba'!K29,'26.09 Munyonyo-Gaba-24Hrs'!K29,'28.09 Muynyonyo-Gaba-24h'!K29,'29.09 Munyonyo-Gaba'!K29)</f>
        <v>0</v>
      </c>
      <c r="L29" s="49">
        <f>AVERAGE('23.09.19 Munyonyo -Gaba'!L29,'24.09 Munyonyo-Gaba'!L29,'25.09 Munyonyo-Gaba'!L29,'27.09 Munyonyo-Gaba'!L29,'26.09 Munyonyo-Gaba-24Hrs'!L29,'28.09 Muynyonyo-Gaba-24h'!L29,'29.09 Munyonyo-Gaba'!L29)</f>
        <v>0</v>
      </c>
      <c r="M29" s="49">
        <f>AVERAGE('23.09.19 Munyonyo -Gaba'!M29,'24.09 Munyonyo-Gaba'!M29,'25.09 Munyonyo-Gaba'!M29,'27.09 Munyonyo-Gaba'!M29,'26.09 Munyonyo-Gaba-24Hrs'!M29,'28.09 Muynyonyo-Gaba-24h'!M29,'29.09 Munyonyo-Gaba'!M29)</f>
        <v>40.428571428571431</v>
      </c>
      <c r="N29" s="49">
        <f>AVERAGE('23.09.19 Munyonyo -Gaba'!N29,'24.09 Munyonyo-Gaba'!N29,'25.09 Munyonyo-Gaba'!N29,'27.09 Munyonyo-Gaba'!N29,'26.09 Munyonyo-Gaba-24Hrs'!N29,'28.09 Muynyonyo-Gaba-24h'!N29,'29.09 Munyonyo-Gaba'!N29)</f>
        <v>0</v>
      </c>
      <c r="O29" s="15">
        <f t="shared" si="0"/>
        <v>71.142857142857139</v>
      </c>
      <c r="P29" s="15">
        <f t="shared" si="1"/>
        <v>111.57142857142857</v>
      </c>
      <c r="R29" s="1" t="s">
        <v>153</v>
      </c>
      <c r="S29" s="34">
        <f>SUM(C86:C89)</f>
        <v>37</v>
      </c>
      <c r="T29" s="34">
        <f t="shared" ref="T29:AF29" si="21">SUM(D86:D89)</f>
        <v>17.5</v>
      </c>
      <c r="U29" s="34">
        <f t="shared" si="21"/>
        <v>3.5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1.5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31</v>
      </c>
      <c r="AD29" s="34">
        <f t="shared" si="21"/>
        <v>0</v>
      </c>
      <c r="AE29" s="31">
        <f t="shared" si="21"/>
        <v>61.5</v>
      </c>
      <c r="AF29" s="31">
        <f t="shared" si="21"/>
        <v>92.5</v>
      </c>
    </row>
    <row r="30" spans="2:32" ht="23.1" customHeight="1" x14ac:dyDescent="0.25">
      <c r="B30" s="23" t="s">
        <v>57</v>
      </c>
      <c r="C30" s="49">
        <f>AVERAGE('23.09.19 Munyonyo -Gaba'!C30,'24.09 Munyonyo-Gaba'!C30,'25.09 Munyonyo-Gaba'!C30,'27.09 Munyonyo-Gaba'!C30,'26.09 Munyonyo-Gaba-24Hrs'!C30,'28.09 Muynyonyo-Gaba-24h'!C30,'29.09 Munyonyo-Gaba'!C30)</f>
        <v>14.285714285714286</v>
      </c>
      <c r="D30" s="49">
        <f>AVERAGE('23.09.19 Munyonyo -Gaba'!D30,'24.09 Munyonyo-Gaba'!D30,'25.09 Munyonyo-Gaba'!D30,'27.09 Munyonyo-Gaba'!D30,'26.09 Munyonyo-Gaba-24Hrs'!D30,'28.09 Muynyonyo-Gaba-24h'!D30,'29.09 Munyonyo-Gaba'!D30)</f>
        <v>18</v>
      </c>
      <c r="E30" s="49">
        <f>AVERAGE('23.09.19 Munyonyo -Gaba'!E30,'24.09 Munyonyo-Gaba'!E30,'25.09 Munyonyo-Gaba'!E30,'27.09 Munyonyo-Gaba'!E30,'26.09 Munyonyo-Gaba-24Hrs'!E30,'28.09 Muynyonyo-Gaba-24h'!E30,'29.09 Munyonyo-Gaba'!E30)</f>
        <v>5.1428571428571432</v>
      </c>
      <c r="F30" s="49">
        <f>AVERAGE('23.09.19 Munyonyo -Gaba'!F30,'24.09 Munyonyo-Gaba'!F30,'25.09 Munyonyo-Gaba'!F30,'27.09 Munyonyo-Gaba'!F30,'26.09 Munyonyo-Gaba-24Hrs'!F30,'28.09 Muynyonyo-Gaba-24h'!F30,'29.09 Munyonyo-Gaba'!F30)</f>
        <v>16</v>
      </c>
      <c r="G30" s="49">
        <f>AVERAGE('23.09.19 Munyonyo -Gaba'!G30,'24.09 Munyonyo-Gaba'!G30,'25.09 Munyonyo-Gaba'!G30,'27.09 Munyonyo-Gaba'!G30,'26.09 Munyonyo-Gaba-24Hrs'!G30,'28.09 Muynyonyo-Gaba-24h'!G30,'29.09 Munyonyo-Gaba'!G30)</f>
        <v>1.1428571428571428</v>
      </c>
      <c r="H30" s="49">
        <f>AVERAGE('23.09.19 Munyonyo -Gaba'!H30,'24.09 Munyonyo-Gaba'!H30,'25.09 Munyonyo-Gaba'!H30,'27.09 Munyonyo-Gaba'!H30,'26.09 Munyonyo-Gaba-24Hrs'!H30,'28.09 Muynyonyo-Gaba-24h'!H30,'29.09 Munyonyo-Gaba'!H30)</f>
        <v>0</v>
      </c>
      <c r="I30" s="49">
        <f>AVERAGE('23.09.19 Munyonyo -Gaba'!I30,'24.09 Munyonyo-Gaba'!I30,'25.09 Munyonyo-Gaba'!I30,'27.09 Munyonyo-Gaba'!I30,'26.09 Munyonyo-Gaba-24Hrs'!I30,'28.09 Muynyonyo-Gaba-24h'!I30,'29.09 Munyonyo-Gaba'!I30)</f>
        <v>3.4285714285714284</v>
      </c>
      <c r="J30" s="49">
        <f>AVERAGE('23.09.19 Munyonyo -Gaba'!J30,'24.09 Munyonyo-Gaba'!J30,'25.09 Munyonyo-Gaba'!J30,'27.09 Munyonyo-Gaba'!J30,'26.09 Munyonyo-Gaba-24Hrs'!J30,'28.09 Muynyonyo-Gaba-24h'!J30,'29.09 Munyonyo-Gaba'!J30)</f>
        <v>0.7142857142857143</v>
      </c>
      <c r="K30" s="49">
        <f>AVERAGE('23.09.19 Munyonyo -Gaba'!K30,'24.09 Munyonyo-Gaba'!K30,'25.09 Munyonyo-Gaba'!K30,'27.09 Munyonyo-Gaba'!K30,'26.09 Munyonyo-Gaba-24Hrs'!K30,'28.09 Muynyonyo-Gaba-24h'!K30,'29.09 Munyonyo-Gaba'!K30)</f>
        <v>0.2857142857142857</v>
      </c>
      <c r="L30" s="49">
        <f>AVERAGE('23.09.19 Munyonyo -Gaba'!L30,'24.09 Munyonyo-Gaba'!L30,'25.09 Munyonyo-Gaba'!L30,'27.09 Munyonyo-Gaba'!L30,'26.09 Munyonyo-Gaba-24Hrs'!L30,'28.09 Muynyonyo-Gaba-24h'!L30,'29.09 Munyonyo-Gaba'!L30)</f>
        <v>0</v>
      </c>
      <c r="M30" s="49">
        <f>AVERAGE('23.09.19 Munyonyo -Gaba'!M30,'24.09 Munyonyo-Gaba'!M30,'25.09 Munyonyo-Gaba'!M30,'27.09 Munyonyo-Gaba'!M30,'26.09 Munyonyo-Gaba-24Hrs'!M30,'28.09 Muynyonyo-Gaba-24h'!M30,'29.09 Munyonyo-Gaba'!M30)</f>
        <v>39.428571428571431</v>
      </c>
      <c r="N30" s="49">
        <f>AVERAGE('23.09.19 Munyonyo -Gaba'!N30,'24.09 Munyonyo-Gaba'!N30,'25.09 Munyonyo-Gaba'!N30,'27.09 Munyonyo-Gaba'!N30,'26.09 Munyonyo-Gaba-24Hrs'!N30,'28.09 Muynyonyo-Gaba-24h'!N30,'29.09 Munyonyo-Gaba'!N30)</f>
        <v>0</v>
      </c>
      <c r="O30" s="15">
        <f t="shared" si="0"/>
        <v>59.000000000000007</v>
      </c>
      <c r="P30" s="15">
        <f t="shared" si="1"/>
        <v>98.428571428571445</v>
      </c>
      <c r="R30" s="1" t="s">
        <v>154</v>
      </c>
      <c r="S30" s="34">
        <f>SUM(C90:C93)</f>
        <v>25</v>
      </c>
      <c r="T30" s="34">
        <f t="shared" ref="T30:AF30" si="22">SUM(D90:D93)</f>
        <v>8</v>
      </c>
      <c r="U30" s="34">
        <f t="shared" si="22"/>
        <v>4</v>
      </c>
      <c r="V30" s="34">
        <f t="shared" si="22"/>
        <v>0.5</v>
      </c>
      <c r="W30" s="34">
        <f t="shared" si="22"/>
        <v>0.5</v>
      </c>
      <c r="X30" s="34">
        <f t="shared" si="22"/>
        <v>0</v>
      </c>
      <c r="Y30" s="34">
        <f t="shared" si="22"/>
        <v>0</v>
      </c>
      <c r="Z30" s="34">
        <f t="shared" si="22"/>
        <v>0.5</v>
      </c>
      <c r="AA30" s="34">
        <f t="shared" si="22"/>
        <v>0</v>
      </c>
      <c r="AB30" s="34">
        <f t="shared" si="22"/>
        <v>0</v>
      </c>
      <c r="AC30" s="34">
        <f t="shared" si="22"/>
        <v>26.5</v>
      </c>
      <c r="AD30" s="34">
        <f t="shared" si="22"/>
        <v>0</v>
      </c>
      <c r="AE30" s="31">
        <f t="shared" si="22"/>
        <v>38.5</v>
      </c>
      <c r="AF30" s="31">
        <f t="shared" si="22"/>
        <v>65</v>
      </c>
    </row>
    <row r="31" spans="2:32" ht="23.1" customHeight="1" x14ac:dyDescent="0.25">
      <c r="B31" s="24" t="s">
        <v>58</v>
      </c>
      <c r="C31" s="49">
        <f>AVERAGE('23.09.19 Munyonyo -Gaba'!C31,'24.09 Munyonyo-Gaba'!C31,'25.09 Munyonyo-Gaba'!C31,'27.09 Munyonyo-Gaba'!C31,'26.09 Munyonyo-Gaba-24Hrs'!C31,'28.09 Muynyonyo-Gaba-24h'!C31,'29.09 Munyonyo-Gaba'!C31)</f>
        <v>20.142857142857142</v>
      </c>
      <c r="D31" s="49">
        <f>AVERAGE('23.09.19 Munyonyo -Gaba'!D31,'24.09 Munyonyo-Gaba'!D31,'25.09 Munyonyo-Gaba'!D31,'27.09 Munyonyo-Gaba'!D31,'26.09 Munyonyo-Gaba-24Hrs'!D31,'28.09 Muynyonyo-Gaba-24h'!D31,'29.09 Munyonyo-Gaba'!D31)</f>
        <v>18.571428571428573</v>
      </c>
      <c r="E31" s="49">
        <f>AVERAGE('23.09.19 Munyonyo -Gaba'!E31,'24.09 Munyonyo-Gaba'!E31,'25.09 Munyonyo-Gaba'!E31,'27.09 Munyonyo-Gaba'!E31,'26.09 Munyonyo-Gaba-24Hrs'!E31,'28.09 Muynyonyo-Gaba-24h'!E31,'29.09 Munyonyo-Gaba'!E31)</f>
        <v>3.8571428571428572</v>
      </c>
      <c r="F31" s="49">
        <f>AVERAGE('23.09.19 Munyonyo -Gaba'!F31,'24.09 Munyonyo-Gaba'!F31,'25.09 Munyonyo-Gaba'!F31,'27.09 Munyonyo-Gaba'!F31,'26.09 Munyonyo-Gaba-24Hrs'!F31,'28.09 Muynyonyo-Gaba-24h'!F31,'29.09 Munyonyo-Gaba'!F31)</f>
        <v>15.142857142857142</v>
      </c>
      <c r="G31" s="49">
        <f>AVERAGE('23.09.19 Munyonyo -Gaba'!G31,'24.09 Munyonyo-Gaba'!G31,'25.09 Munyonyo-Gaba'!G31,'27.09 Munyonyo-Gaba'!G31,'26.09 Munyonyo-Gaba-24Hrs'!G31,'28.09 Muynyonyo-Gaba-24h'!G31,'29.09 Munyonyo-Gaba'!G31)</f>
        <v>3.4285714285714284</v>
      </c>
      <c r="H31" s="49">
        <f>AVERAGE('23.09.19 Munyonyo -Gaba'!H31,'24.09 Munyonyo-Gaba'!H31,'25.09 Munyonyo-Gaba'!H31,'27.09 Munyonyo-Gaba'!H31,'26.09 Munyonyo-Gaba-24Hrs'!H31,'28.09 Muynyonyo-Gaba-24h'!H31,'29.09 Munyonyo-Gaba'!H31)</f>
        <v>0.14285714285714285</v>
      </c>
      <c r="I31" s="49">
        <f>AVERAGE('23.09.19 Munyonyo -Gaba'!I31,'24.09 Munyonyo-Gaba'!I31,'25.09 Munyonyo-Gaba'!I31,'27.09 Munyonyo-Gaba'!I31,'26.09 Munyonyo-Gaba-24Hrs'!I31,'28.09 Muynyonyo-Gaba-24h'!I31,'29.09 Munyonyo-Gaba'!I31)</f>
        <v>2.4285714285714284</v>
      </c>
      <c r="J31" s="49">
        <f>AVERAGE('23.09.19 Munyonyo -Gaba'!J31,'24.09 Munyonyo-Gaba'!J31,'25.09 Munyonyo-Gaba'!J31,'27.09 Munyonyo-Gaba'!J31,'26.09 Munyonyo-Gaba-24Hrs'!J31,'28.09 Muynyonyo-Gaba-24h'!J31,'29.09 Munyonyo-Gaba'!J31)</f>
        <v>0.7142857142857143</v>
      </c>
      <c r="K31" s="49">
        <f>AVERAGE('23.09.19 Munyonyo -Gaba'!K31,'24.09 Munyonyo-Gaba'!K31,'25.09 Munyonyo-Gaba'!K31,'27.09 Munyonyo-Gaba'!K31,'26.09 Munyonyo-Gaba-24Hrs'!K31,'28.09 Muynyonyo-Gaba-24h'!K31,'29.09 Munyonyo-Gaba'!K31)</f>
        <v>0.2857142857142857</v>
      </c>
      <c r="L31" s="49">
        <f>AVERAGE('23.09.19 Munyonyo -Gaba'!L31,'24.09 Munyonyo-Gaba'!L31,'25.09 Munyonyo-Gaba'!L31,'27.09 Munyonyo-Gaba'!L31,'26.09 Munyonyo-Gaba-24Hrs'!L31,'28.09 Muynyonyo-Gaba-24h'!L31,'29.09 Munyonyo-Gaba'!L31)</f>
        <v>0</v>
      </c>
      <c r="M31" s="49">
        <f>AVERAGE('23.09.19 Munyonyo -Gaba'!M31,'24.09 Munyonyo-Gaba'!M31,'25.09 Munyonyo-Gaba'!M31,'27.09 Munyonyo-Gaba'!M31,'26.09 Munyonyo-Gaba-24Hrs'!M31,'28.09 Muynyonyo-Gaba-24h'!M31,'29.09 Munyonyo-Gaba'!M31)</f>
        <v>37.857142857142854</v>
      </c>
      <c r="N31" s="49">
        <f>AVERAGE('23.09.19 Munyonyo -Gaba'!N31,'24.09 Munyonyo-Gaba'!N31,'25.09 Munyonyo-Gaba'!N31,'27.09 Munyonyo-Gaba'!N31,'26.09 Munyonyo-Gaba-24Hrs'!N31,'28.09 Muynyonyo-Gaba-24h'!N31,'29.09 Munyonyo-Gaba'!N31)</f>
        <v>0</v>
      </c>
      <c r="O31" s="15">
        <f t="shared" si="0"/>
        <v>64.714285714285722</v>
      </c>
      <c r="P31" s="15">
        <f t="shared" si="1"/>
        <v>102.57142857142858</v>
      </c>
      <c r="R31" s="1" t="s">
        <v>155</v>
      </c>
      <c r="S31" s="34">
        <f>SUM(C94:C97)</f>
        <v>24.5</v>
      </c>
      <c r="T31" s="34">
        <f t="shared" ref="T31:AF31" si="23">SUM(D94:D97)</f>
        <v>5</v>
      </c>
      <c r="U31" s="34">
        <f t="shared" si="23"/>
        <v>1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0.5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17</v>
      </c>
      <c r="AD31" s="34">
        <f t="shared" si="23"/>
        <v>0</v>
      </c>
      <c r="AE31" s="31">
        <f t="shared" si="23"/>
        <v>33</v>
      </c>
      <c r="AF31" s="31">
        <f t="shared" si="23"/>
        <v>50</v>
      </c>
    </row>
    <row r="32" spans="2:32" ht="23.1" customHeight="1" x14ac:dyDescent="0.25">
      <c r="B32" s="24" t="s">
        <v>59</v>
      </c>
      <c r="C32" s="49">
        <f>AVERAGE('23.09.19 Munyonyo -Gaba'!C32,'24.09 Munyonyo-Gaba'!C32,'25.09 Munyonyo-Gaba'!C32,'27.09 Munyonyo-Gaba'!C32,'26.09 Munyonyo-Gaba-24Hrs'!C32,'28.09 Muynyonyo-Gaba-24h'!C32,'29.09 Munyonyo-Gaba'!C32)</f>
        <v>15.714285714285714</v>
      </c>
      <c r="D32" s="49">
        <f>AVERAGE('23.09.19 Munyonyo -Gaba'!D32,'24.09 Munyonyo-Gaba'!D32,'25.09 Munyonyo-Gaba'!D32,'27.09 Munyonyo-Gaba'!D32,'26.09 Munyonyo-Gaba-24Hrs'!D32,'28.09 Muynyonyo-Gaba-24h'!D32,'29.09 Munyonyo-Gaba'!D32)</f>
        <v>18.285714285714285</v>
      </c>
      <c r="E32" s="49">
        <f>AVERAGE('23.09.19 Munyonyo -Gaba'!E32,'24.09 Munyonyo-Gaba'!E32,'25.09 Munyonyo-Gaba'!E32,'27.09 Munyonyo-Gaba'!E32,'26.09 Munyonyo-Gaba-24Hrs'!E32,'28.09 Muynyonyo-Gaba-24h'!E32,'29.09 Munyonyo-Gaba'!E32)</f>
        <v>3.7142857142857144</v>
      </c>
      <c r="F32" s="49">
        <f>AVERAGE('23.09.19 Munyonyo -Gaba'!F32,'24.09 Munyonyo-Gaba'!F32,'25.09 Munyonyo-Gaba'!F32,'27.09 Munyonyo-Gaba'!F32,'26.09 Munyonyo-Gaba-24Hrs'!F32,'28.09 Muynyonyo-Gaba-24h'!F32,'29.09 Munyonyo-Gaba'!F32)</f>
        <v>14</v>
      </c>
      <c r="G32" s="49">
        <f>AVERAGE('23.09.19 Munyonyo -Gaba'!G32,'24.09 Munyonyo-Gaba'!G32,'25.09 Munyonyo-Gaba'!G32,'27.09 Munyonyo-Gaba'!G32,'26.09 Munyonyo-Gaba-24Hrs'!G32,'28.09 Muynyonyo-Gaba-24h'!G32,'29.09 Munyonyo-Gaba'!G32)</f>
        <v>3.1428571428571428</v>
      </c>
      <c r="H32" s="49">
        <f>AVERAGE('23.09.19 Munyonyo -Gaba'!H32,'24.09 Munyonyo-Gaba'!H32,'25.09 Munyonyo-Gaba'!H32,'27.09 Munyonyo-Gaba'!H32,'26.09 Munyonyo-Gaba-24Hrs'!H32,'28.09 Muynyonyo-Gaba-24h'!H32,'29.09 Munyonyo-Gaba'!H32)</f>
        <v>0</v>
      </c>
      <c r="I32" s="49">
        <f>AVERAGE('23.09.19 Munyonyo -Gaba'!I32,'24.09 Munyonyo-Gaba'!I32,'25.09 Munyonyo-Gaba'!I32,'27.09 Munyonyo-Gaba'!I32,'26.09 Munyonyo-Gaba-24Hrs'!I32,'28.09 Muynyonyo-Gaba-24h'!I32,'29.09 Munyonyo-Gaba'!I32)</f>
        <v>2.8571428571428572</v>
      </c>
      <c r="J32" s="49">
        <f>AVERAGE('23.09.19 Munyonyo -Gaba'!J32,'24.09 Munyonyo-Gaba'!J32,'25.09 Munyonyo-Gaba'!J32,'27.09 Munyonyo-Gaba'!J32,'26.09 Munyonyo-Gaba-24Hrs'!J32,'28.09 Muynyonyo-Gaba-24h'!J32,'29.09 Munyonyo-Gaba'!J32)</f>
        <v>0.5714285714285714</v>
      </c>
      <c r="K32" s="49">
        <f>AVERAGE('23.09.19 Munyonyo -Gaba'!K32,'24.09 Munyonyo-Gaba'!K32,'25.09 Munyonyo-Gaba'!K32,'27.09 Munyonyo-Gaba'!K32,'26.09 Munyonyo-Gaba-24Hrs'!K32,'28.09 Muynyonyo-Gaba-24h'!K32,'29.09 Munyonyo-Gaba'!K32)</f>
        <v>0</v>
      </c>
      <c r="L32" s="49">
        <f>AVERAGE('23.09.19 Munyonyo -Gaba'!L32,'24.09 Munyonyo-Gaba'!L32,'25.09 Munyonyo-Gaba'!L32,'27.09 Munyonyo-Gaba'!L32,'26.09 Munyonyo-Gaba-24Hrs'!L32,'28.09 Muynyonyo-Gaba-24h'!L32,'29.09 Munyonyo-Gaba'!L32)</f>
        <v>0</v>
      </c>
      <c r="M32" s="49">
        <f>AVERAGE('23.09.19 Munyonyo -Gaba'!M32,'24.09 Munyonyo-Gaba'!M32,'25.09 Munyonyo-Gaba'!M32,'27.09 Munyonyo-Gaba'!M32,'26.09 Munyonyo-Gaba-24Hrs'!M32,'28.09 Muynyonyo-Gaba-24h'!M32,'29.09 Munyonyo-Gaba'!M32)</f>
        <v>36.714285714285715</v>
      </c>
      <c r="N32" s="49">
        <f>AVERAGE('23.09.19 Munyonyo -Gaba'!N32,'24.09 Munyonyo-Gaba'!N32,'25.09 Munyonyo-Gaba'!N32,'27.09 Munyonyo-Gaba'!N32,'26.09 Munyonyo-Gaba-24Hrs'!N32,'28.09 Muynyonyo-Gaba-24h'!N32,'29.09 Munyonyo-Gaba'!N32)</f>
        <v>0</v>
      </c>
      <c r="O32" s="15">
        <f t="shared" si="0"/>
        <v>58.285714285714285</v>
      </c>
      <c r="P32" s="15">
        <f t="shared" si="1"/>
        <v>95</v>
      </c>
      <c r="R32" s="1" t="s">
        <v>156</v>
      </c>
      <c r="S32" s="34">
        <f>SUM(C98:C101)</f>
        <v>27</v>
      </c>
      <c r="T32" s="34">
        <f t="shared" ref="T32:AF32" si="24">SUM(D98:D101)</f>
        <v>11</v>
      </c>
      <c r="U32" s="34">
        <f t="shared" si="24"/>
        <v>2.5</v>
      </c>
      <c r="V32" s="34">
        <f t="shared" si="24"/>
        <v>11</v>
      </c>
      <c r="W32" s="34">
        <f t="shared" si="24"/>
        <v>0</v>
      </c>
      <c r="X32" s="34">
        <f t="shared" si="24"/>
        <v>0</v>
      </c>
      <c r="Y32" s="34">
        <f t="shared" si="24"/>
        <v>1.5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28</v>
      </c>
      <c r="AD32" s="34">
        <f t="shared" si="24"/>
        <v>0</v>
      </c>
      <c r="AE32" s="31">
        <f t="shared" si="24"/>
        <v>53</v>
      </c>
      <c r="AF32" s="31">
        <f t="shared" si="24"/>
        <v>81</v>
      </c>
    </row>
    <row r="33" spans="2:32" ht="23.1" customHeight="1" x14ac:dyDescent="0.25">
      <c r="B33" s="23" t="s">
        <v>60</v>
      </c>
      <c r="C33" s="49">
        <f>AVERAGE('23.09.19 Munyonyo -Gaba'!C33,'24.09 Munyonyo-Gaba'!C33,'25.09 Munyonyo-Gaba'!C33,'27.09 Munyonyo-Gaba'!C33,'26.09 Munyonyo-Gaba-24Hrs'!C33,'28.09 Muynyonyo-Gaba-24h'!C33,'29.09 Munyonyo-Gaba'!C33)</f>
        <v>16.142857142857142</v>
      </c>
      <c r="D33" s="49">
        <f>AVERAGE('23.09.19 Munyonyo -Gaba'!D33,'24.09 Munyonyo-Gaba'!D33,'25.09 Munyonyo-Gaba'!D33,'27.09 Munyonyo-Gaba'!D33,'26.09 Munyonyo-Gaba-24Hrs'!D33,'28.09 Muynyonyo-Gaba-24h'!D33,'29.09 Munyonyo-Gaba'!D33)</f>
        <v>17.571428571428573</v>
      </c>
      <c r="E33" s="49">
        <f>AVERAGE('23.09.19 Munyonyo -Gaba'!E33,'24.09 Munyonyo-Gaba'!E33,'25.09 Munyonyo-Gaba'!E33,'27.09 Munyonyo-Gaba'!E33,'26.09 Munyonyo-Gaba-24Hrs'!E33,'28.09 Muynyonyo-Gaba-24h'!E33,'29.09 Munyonyo-Gaba'!E33)</f>
        <v>3.2857142857142856</v>
      </c>
      <c r="F33" s="49">
        <f>AVERAGE('23.09.19 Munyonyo -Gaba'!F33,'24.09 Munyonyo-Gaba'!F33,'25.09 Munyonyo-Gaba'!F33,'27.09 Munyonyo-Gaba'!F33,'26.09 Munyonyo-Gaba-24Hrs'!F33,'28.09 Muynyonyo-Gaba-24h'!F33,'29.09 Munyonyo-Gaba'!F33)</f>
        <v>11.428571428571429</v>
      </c>
      <c r="G33" s="49">
        <f>AVERAGE('23.09.19 Munyonyo -Gaba'!G33,'24.09 Munyonyo-Gaba'!G33,'25.09 Munyonyo-Gaba'!G33,'27.09 Munyonyo-Gaba'!G33,'26.09 Munyonyo-Gaba-24Hrs'!G33,'28.09 Muynyonyo-Gaba-24h'!G33,'29.09 Munyonyo-Gaba'!G33)</f>
        <v>0.2857142857142857</v>
      </c>
      <c r="H33" s="49">
        <f>AVERAGE('23.09.19 Munyonyo -Gaba'!H33,'24.09 Munyonyo-Gaba'!H33,'25.09 Munyonyo-Gaba'!H33,'27.09 Munyonyo-Gaba'!H33,'26.09 Munyonyo-Gaba-24Hrs'!H33,'28.09 Muynyonyo-Gaba-24h'!H33,'29.09 Munyonyo-Gaba'!H33)</f>
        <v>0</v>
      </c>
      <c r="I33" s="49">
        <f>AVERAGE('23.09.19 Munyonyo -Gaba'!I33,'24.09 Munyonyo-Gaba'!I33,'25.09 Munyonyo-Gaba'!I33,'27.09 Munyonyo-Gaba'!I33,'26.09 Munyonyo-Gaba-24Hrs'!I33,'28.09 Muynyonyo-Gaba-24h'!I33,'29.09 Munyonyo-Gaba'!I33)</f>
        <v>2.1428571428571428</v>
      </c>
      <c r="J33" s="49">
        <f>AVERAGE('23.09.19 Munyonyo -Gaba'!J33,'24.09 Munyonyo-Gaba'!J33,'25.09 Munyonyo-Gaba'!J33,'27.09 Munyonyo-Gaba'!J33,'26.09 Munyonyo-Gaba-24Hrs'!J33,'28.09 Muynyonyo-Gaba-24h'!J33,'29.09 Munyonyo-Gaba'!J33)</f>
        <v>0.8571428571428571</v>
      </c>
      <c r="K33" s="49">
        <f>AVERAGE('23.09.19 Munyonyo -Gaba'!K33,'24.09 Munyonyo-Gaba'!K33,'25.09 Munyonyo-Gaba'!K33,'27.09 Munyonyo-Gaba'!K33,'26.09 Munyonyo-Gaba-24Hrs'!K33,'28.09 Muynyonyo-Gaba-24h'!K33,'29.09 Munyonyo-Gaba'!K33)</f>
        <v>0</v>
      </c>
      <c r="L33" s="49">
        <f>AVERAGE('23.09.19 Munyonyo -Gaba'!L33,'24.09 Munyonyo-Gaba'!L33,'25.09 Munyonyo-Gaba'!L33,'27.09 Munyonyo-Gaba'!L33,'26.09 Munyonyo-Gaba-24Hrs'!L33,'28.09 Muynyonyo-Gaba-24h'!L33,'29.09 Munyonyo-Gaba'!L33)</f>
        <v>0</v>
      </c>
      <c r="M33" s="49">
        <f>AVERAGE('23.09.19 Munyonyo -Gaba'!M33,'24.09 Munyonyo-Gaba'!M33,'25.09 Munyonyo-Gaba'!M33,'27.09 Munyonyo-Gaba'!M33,'26.09 Munyonyo-Gaba-24Hrs'!M33,'28.09 Muynyonyo-Gaba-24h'!M33,'29.09 Munyonyo-Gaba'!M33)</f>
        <v>32.571428571428569</v>
      </c>
      <c r="N33" s="49">
        <f>AVERAGE('23.09.19 Munyonyo -Gaba'!N33,'24.09 Munyonyo-Gaba'!N33,'25.09 Munyonyo-Gaba'!N33,'27.09 Munyonyo-Gaba'!N33,'26.09 Munyonyo-Gaba-24Hrs'!N33,'28.09 Muynyonyo-Gaba-24h'!N33,'29.09 Munyonyo-Gaba'!N33)</f>
        <v>0</v>
      </c>
      <c r="O33" s="15">
        <f t="shared" si="0"/>
        <v>51.714285714285715</v>
      </c>
      <c r="P33" s="15">
        <f t="shared" si="1"/>
        <v>84.285714285714278</v>
      </c>
      <c r="R33" s="1" t="s">
        <v>157</v>
      </c>
      <c r="S33" s="34">
        <f>SUM(C102:C105)</f>
        <v>130</v>
      </c>
      <c r="T33" s="34">
        <f t="shared" ref="T33:AF33" si="25">SUM(D102:D105)</f>
        <v>39</v>
      </c>
      <c r="U33" s="34">
        <f t="shared" si="25"/>
        <v>10.5</v>
      </c>
      <c r="V33" s="34">
        <f t="shared" si="25"/>
        <v>33</v>
      </c>
      <c r="W33" s="34">
        <f t="shared" si="25"/>
        <v>0</v>
      </c>
      <c r="X33" s="34">
        <f t="shared" si="25"/>
        <v>0</v>
      </c>
      <c r="Y33" s="34">
        <f t="shared" si="25"/>
        <v>1.5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70.5</v>
      </c>
      <c r="AD33" s="34">
        <f t="shared" si="25"/>
        <v>0</v>
      </c>
      <c r="AE33" s="31">
        <f t="shared" si="25"/>
        <v>214.5</v>
      </c>
      <c r="AF33" s="31">
        <f t="shared" si="25"/>
        <v>285</v>
      </c>
    </row>
    <row r="34" spans="2:32" ht="23.1" customHeight="1" x14ac:dyDescent="0.25">
      <c r="B34" s="24" t="s">
        <v>61</v>
      </c>
      <c r="C34" s="49">
        <f>AVERAGE('23.09.19 Munyonyo -Gaba'!C34,'24.09 Munyonyo-Gaba'!C34,'25.09 Munyonyo-Gaba'!C34,'27.09 Munyonyo-Gaba'!C34,'26.09 Munyonyo-Gaba-24Hrs'!C34,'28.09 Muynyonyo-Gaba-24h'!C34,'29.09 Munyonyo-Gaba'!C34)</f>
        <v>16</v>
      </c>
      <c r="D34" s="49">
        <f>AVERAGE('23.09.19 Munyonyo -Gaba'!D34,'24.09 Munyonyo-Gaba'!D34,'25.09 Munyonyo-Gaba'!D34,'27.09 Munyonyo-Gaba'!D34,'26.09 Munyonyo-Gaba-24Hrs'!D34,'28.09 Muynyonyo-Gaba-24h'!D34,'29.09 Munyonyo-Gaba'!D34)</f>
        <v>17.142857142857142</v>
      </c>
      <c r="E34" s="49">
        <f>AVERAGE('23.09.19 Munyonyo -Gaba'!E34,'24.09 Munyonyo-Gaba'!E34,'25.09 Munyonyo-Gaba'!E34,'27.09 Munyonyo-Gaba'!E34,'26.09 Munyonyo-Gaba-24Hrs'!E34,'28.09 Muynyonyo-Gaba-24h'!E34,'29.09 Munyonyo-Gaba'!E34)</f>
        <v>6</v>
      </c>
      <c r="F34" s="49">
        <f>AVERAGE('23.09.19 Munyonyo -Gaba'!F34,'24.09 Munyonyo-Gaba'!F34,'25.09 Munyonyo-Gaba'!F34,'27.09 Munyonyo-Gaba'!F34,'26.09 Munyonyo-Gaba-24Hrs'!F34,'28.09 Muynyonyo-Gaba-24h'!F34,'29.09 Munyonyo-Gaba'!F34)</f>
        <v>10.714285714285714</v>
      </c>
      <c r="G34" s="49">
        <f>AVERAGE('23.09.19 Munyonyo -Gaba'!G34,'24.09 Munyonyo-Gaba'!G34,'25.09 Munyonyo-Gaba'!G34,'27.09 Munyonyo-Gaba'!G34,'26.09 Munyonyo-Gaba-24Hrs'!G34,'28.09 Muynyonyo-Gaba-24h'!G34,'29.09 Munyonyo-Gaba'!G34)</f>
        <v>1.1428571428571428</v>
      </c>
      <c r="H34" s="49">
        <f>AVERAGE('23.09.19 Munyonyo -Gaba'!H34,'24.09 Munyonyo-Gaba'!H34,'25.09 Munyonyo-Gaba'!H34,'27.09 Munyonyo-Gaba'!H34,'26.09 Munyonyo-Gaba-24Hrs'!H34,'28.09 Muynyonyo-Gaba-24h'!H34,'29.09 Munyonyo-Gaba'!H34)</f>
        <v>0</v>
      </c>
      <c r="I34" s="49">
        <f>AVERAGE('23.09.19 Munyonyo -Gaba'!I34,'24.09 Munyonyo-Gaba'!I34,'25.09 Munyonyo-Gaba'!I34,'27.09 Munyonyo-Gaba'!I34,'26.09 Munyonyo-Gaba-24Hrs'!I34,'28.09 Muynyonyo-Gaba-24h'!I34,'29.09 Munyonyo-Gaba'!I34)</f>
        <v>2.2857142857142856</v>
      </c>
      <c r="J34" s="49">
        <f>AVERAGE('23.09.19 Munyonyo -Gaba'!J34,'24.09 Munyonyo-Gaba'!J34,'25.09 Munyonyo-Gaba'!J34,'27.09 Munyonyo-Gaba'!J34,'26.09 Munyonyo-Gaba-24Hrs'!J34,'28.09 Muynyonyo-Gaba-24h'!J34,'29.09 Munyonyo-Gaba'!J34)</f>
        <v>0.42857142857142855</v>
      </c>
      <c r="K34" s="49">
        <f>AVERAGE('23.09.19 Munyonyo -Gaba'!K34,'24.09 Munyonyo-Gaba'!K34,'25.09 Munyonyo-Gaba'!K34,'27.09 Munyonyo-Gaba'!K34,'26.09 Munyonyo-Gaba-24Hrs'!K34,'28.09 Muynyonyo-Gaba-24h'!K34,'29.09 Munyonyo-Gaba'!K34)</f>
        <v>0.5714285714285714</v>
      </c>
      <c r="L34" s="49">
        <f>AVERAGE('23.09.19 Munyonyo -Gaba'!L34,'24.09 Munyonyo-Gaba'!L34,'25.09 Munyonyo-Gaba'!L34,'27.09 Munyonyo-Gaba'!L34,'26.09 Munyonyo-Gaba-24Hrs'!L34,'28.09 Muynyonyo-Gaba-24h'!L34,'29.09 Munyonyo-Gaba'!L34)</f>
        <v>0</v>
      </c>
      <c r="M34" s="49">
        <f>AVERAGE('23.09.19 Munyonyo -Gaba'!M34,'24.09 Munyonyo-Gaba'!M34,'25.09 Munyonyo-Gaba'!M34,'27.09 Munyonyo-Gaba'!M34,'26.09 Munyonyo-Gaba-24Hrs'!M34,'28.09 Muynyonyo-Gaba-24h'!M34,'29.09 Munyonyo-Gaba'!M34)</f>
        <v>34.142857142857146</v>
      </c>
      <c r="N34" s="49">
        <f>AVERAGE('23.09.19 Munyonyo -Gaba'!N34,'24.09 Munyonyo-Gaba'!N34,'25.09 Munyonyo-Gaba'!N34,'27.09 Munyonyo-Gaba'!N34,'26.09 Munyonyo-Gaba-24Hrs'!N34,'28.09 Muynyonyo-Gaba-24h'!N34,'29.09 Munyonyo-Gaba'!N34)</f>
        <v>0</v>
      </c>
      <c r="O34" s="15">
        <f t="shared" si="0"/>
        <v>54.285714285714285</v>
      </c>
      <c r="P34" s="15">
        <f t="shared" si="1"/>
        <v>88.428571428571431</v>
      </c>
      <c r="R34" s="57" t="s">
        <v>90</v>
      </c>
      <c r="S34" s="58">
        <f t="shared" ref="S34:AF34" si="26">MAX(S10:S12)</f>
        <v>83.714285714285722</v>
      </c>
      <c r="T34" s="58">
        <f t="shared" si="26"/>
        <v>84.857142857142861</v>
      </c>
      <c r="U34" s="58">
        <f t="shared" si="26"/>
        <v>25.000000000000004</v>
      </c>
      <c r="V34" s="58">
        <f t="shared" si="26"/>
        <v>55.285714285714285</v>
      </c>
      <c r="W34" s="58">
        <f t="shared" si="26"/>
        <v>3.1428571428571428</v>
      </c>
      <c r="X34" s="58">
        <f t="shared" si="26"/>
        <v>0.2857142857142857</v>
      </c>
      <c r="Y34" s="58">
        <f t="shared" si="26"/>
        <v>9.428571428571427</v>
      </c>
      <c r="Z34" s="58">
        <f t="shared" si="26"/>
        <v>2.8571428571428568</v>
      </c>
      <c r="AA34" s="58">
        <f t="shared" si="26"/>
        <v>0.8571428571428571</v>
      </c>
      <c r="AB34" s="58">
        <f t="shared" si="26"/>
        <v>0.14285714285714285</v>
      </c>
      <c r="AC34" s="58">
        <f t="shared" si="26"/>
        <v>140.14285714285714</v>
      </c>
      <c r="AD34" s="58">
        <f t="shared" si="26"/>
        <v>0</v>
      </c>
      <c r="AE34" s="40">
        <f t="shared" si="26"/>
        <v>246.28571428571431</v>
      </c>
      <c r="AF34" s="40">
        <f t="shared" si="26"/>
        <v>386.42857142857144</v>
      </c>
    </row>
    <row r="35" spans="2:32" ht="23.1" customHeight="1" x14ac:dyDescent="0.25">
      <c r="B35" s="24" t="s">
        <v>62</v>
      </c>
      <c r="C35" s="49">
        <f>AVERAGE('23.09.19 Munyonyo -Gaba'!C35,'24.09 Munyonyo-Gaba'!C35,'25.09 Munyonyo-Gaba'!C35,'27.09 Munyonyo-Gaba'!C35,'26.09 Munyonyo-Gaba-24Hrs'!C35,'28.09 Muynyonyo-Gaba-24h'!C35,'29.09 Munyonyo-Gaba'!C35)</f>
        <v>13</v>
      </c>
      <c r="D35" s="49">
        <f>AVERAGE('23.09.19 Munyonyo -Gaba'!D35,'24.09 Munyonyo-Gaba'!D35,'25.09 Munyonyo-Gaba'!D35,'27.09 Munyonyo-Gaba'!D35,'26.09 Munyonyo-Gaba-24Hrs'!D35,'28.09 Muynyonyo-Gaba-24h'!D35,'29.09 Munyonyo-Gaba'!D35)</f>
        <v>14.571428571428571</v>
      </c>
      <c r="E35" s="49">
        <f>AVERAGE('23.09.19 Munyonyo -Gaba'!E35,'24.09 Munyonyo-Gaba'!E35,'25.09 Munyonyo-Gaba'!E35,'27.09 Munyonyo-Gaba'!E35,'26.09 Munyonyo-Gaba-24Hrs'!E35,'28.09 Muynyonyo-Gaba-24h'!E35,'29.09 Munyonyo-Gaba'!E35)</f>
        <v>5.5714285714285712</v>
      </c>
      <c r="F35" s="49">
        <f>AVERAGE('23.09.19 Munyonyo -Gaba'!F35,'24.09 Munyonyo-Gaba'!F35,'25.09 Munyonyo-Gaba'!F35,'27.09 Munyonyo-Gaba'!F35,'26.09 Munyonyo-Gaba-24Hrs'!F35,'28.09 Muynyonyo-Gaba-24h'!F35,'29.09 Munyonyo-Gaba'!F35)</f>
        <v>12.285714285714286</v>
      </c>
      <c r="G35" s="49">
        <f>AVERAGE('23.09.19 Munyonyo -Gaba'!G35,'24.09 Munyonyo-Gaba'!G35,'25.09 Munyonyo-Gaba'!G35,'27.09 Munyonyo-Gaba'!G35,'26.09 Munyonyo-Gaba-24Hrs'!G35,'28.09 Muynyonyo-Gaba-24h'!G35,'29.09 Munyonyo-Gaba'!G35)</f>
        <v>0</v>
      </c>
      <c r="H35" s="49">
        <f>AVERAGE('23.09.19 Munyonyo -Gaba'!H35,'24.09 Munyonyo-Gaba'!H35,'25.09 Munyonyo-Gaba'!H35,'27.09 Munyonyo-Gaba'!H35,'26.09 Munyonyo-Gaba-24Hrs'!H35,'28.09 Muynyonyo-Gaba-24h'!H35,'29.09 Munyonyo-Gaba'!H35)</f>
        <v>0</v>
      </c>
      <c r="I35" s="49">
        <f>AVERAGE('23.09.19 Munyonyo -Gaba'!I35,'24.09 Munyonyo-Gaba'!I35,'25.09 Munyonyo-Gaba'!I35,'27.09 Munyonyo-Gaba'!I35,'26.09 Munyonyo-Gaba-24Hrs'!I35,'28.09 Muynyonyo-Gaba-24h'!I35,'29.09 Munyonyo-Gaba'!I35)</f>
        <v>1.5714285714285714</v>
      </c>
      <c r="J35" s="49">
        <f>AVERAGE('23.09.19 Munyonyo -Gaba'!J35,'24.09 Munyonyo-Gaba'!J35,'25.09 Munyonyo-Gaba'!J35,'27.09 Munyonyo-Gaba'!J35,'26.09 Munyonyo-Gaba-24Hrs'!J35,'28.09 Muynyonyo-Gaba-24h'!J35,'29.09 Munyonyo-Gaba'!J35)</f>
        <v>0.7142857142857143</v>
      </c>
      <c r="K35" s="49">
        <f>AVERAGE('23.09.19 Munyonyo -Gaba'!K35,'24.09 Munyonyo-Gaba'!K35,'25.09 Munyonyo-Gaba'!K35,'27.09 Munyonyo-Gaba'!K35,'26.09 Munyonyo-Gaba-24Hrs'!K35,'28.09 Muynyonyo-Gaba-24h'!K35,'29.09 Munyonyo-Gaba'!K35)</f>
        <v>0.2857142857142857</v>
      </c>
      <c r="L35" s="49">
        <f>AVERAGE('23.09.19 Munyonyo -Gaba'!L35,'24.09 Munyonyo-Gaba'!L35,'25.09 Munyonyo-Gaba'!L35,'27.09 Munyonyo-Gaba'!L35,'26.09 Munyonyo-Gaba-24Hrs'!L35,'28.09 Muynyonyo-Gaba-24h'!L35,'29.09 Munyonyo-Gaba'!L35)</f>
        <v>0</v>
      </c>
      <c r="M35" s="49">
        <f>AVERAGE('23.09.19 Munyonyo -Gaba'!M35,'24.09 Munyonyo-Gaba'!M35,'25.09 Munyonyo-Gaba'!M35,'27.09 Munyonyo-Gaba'!M35,'26.09 Munyonyo-Gaba-24Hrs'!M35,'28.09 Muynyonyo-Gaba-24h'!M35,'29.09 Munyonyo-Gaba'!M35)</f>
        <v>30.142857142857142</v>
      </c>
      <c r="N35" s="49">
        <f>AVERAGE('23.09.19 Munyonyo -Gaba'!N35,'24.09 Munyonyo-Gaba'!N35,'25.09 Munyonyo-Gaba'!N35,'27.09 Munyonyo-Gaba'!N35,'26.09 Munyonyo-Gaba-24Hrs'!N35,'28.09 Muynyonyo-Gaba-24h'!N35,'29.09 Munyonyo-Gaba'!N35)</f>
        <v>0</v>
      </c>
      <c r="O35" s="15">
        <f t="shared" si="0"/>
        <v>47.999999999999993</v>
      </c>
      <c r="P35" s="15">
        <f t="shared" si="1"/>
        <v>78.142857142857139</v>
      </c>
      <c r="R35" s="57" t="s">
        <v>91</v>
      </c>
      <c r="S35" s="58">
        <f t="shared" ref="S35:AF35" si="27">MAX(S13:S18)</f>
        <v>86</v>
      </c>
      <c r="T35" s="58">
        <f t="shared" si="27"/>
        <v>84.285714285714278</v>
      </c>
      <c r="U35" s="58">
        <f t="shared" si="27"/>
        <v>27</v>
      </c>
      <c r="V35" s="58">
        <f t="shared" si="27"/>
        <v>62.714285714285708</v>
      </c>
      <c r="W35" s="58">
        <f t="shared" si="27"/>
        <v>7.9999999999999991</v>
      </c>
      <c r="X35" s="58">
        <f t="shared" si="27"/>
        <v>0.8571428571428571</v>
      </c>
      <c r="Y35" s="58">
        <f t="shared" si="27"/>
        <v>12.142857142857142</v>
      </c>
      <c r="Z35" s="58">
        <f t="shared" si="27"/>
        <v>5.9999999999999991</v>
      </c>
      <c r="AA35" s="58">
        <f t="shared" si="27"/>
        <v>0.8571428571428571</v>
      </c>
      <c r="AB35" s="58">
        <f t="shared" si="27"/>
        <v>0.2857142857142857</v>
      </c>
      <c r="AC35" s="58">
        <f t="shared" si="27"/>
        <v>150.57142857142856</v>
      </c>
      <c r="AD35" s="58">
        <f t="shared" si="27"/>
        <v>0</v>
      </c>
      <c r="AE35" s="40">
        <f t="shared" si="27"/>
        <v>253.85714285714286</v>
      </c>
      <c r="AF35" s="40">
        <f t="shared" si="27"/>
        <v>404.42857142857144</v>
      </c>
    </row>
    <row r="36" spans="2:32" ht="23.1" customHeight="1" x14ac:dyDescent="0.25">
      <c r="B36" s="24" t="s">
        <v>63</v>
      </c>
      <c r="C36" s="49">
        <f>AVERAGE('23.09.19 Munyonyo -Gaba'!C36,'24.09 Munyonyo-Gaba'!C36,'25.09 Munyonyo-Gaba'!C36,'27.09 Munyonyo-Gaba'!C36,'26.09 Munyonyo-Gaba-24Hrs'!C36,'28.09 Muynyonyo-Gaba-24h'!C36,'29.09 Munyonyo-Gaba'!C36)</f>
        <v>14.142857142857142</v>
      </c>
      <c r="D36" s="49">
        <f>AVERAGE('23.09.19 Munyonyo -Gaba'!D36,'24.09 Munyonyo-Gaba'!D36,'25.09 Munyonyo-Gaba'!D36,'27.09 Munyonyo-Gaba'!D36,'26.09 Munyonyo-Gaba-24Hrs'!D36,'28.09 Muynyonyo-Gaba-24h'!D36,'29.09 Munyonyo-Gaba'!D36)</f>
        <v>17.428571428571427</v>
      </c>
      <c r="E36" s="49">
        <f>AVERAGE('23.09.19 Munyonyo -Gaba'!E36,'24.09 Munyonyo-Gaba'!E36,'25.09 Munyonyo-Gaba'!E36,'27.09 Munyonyo-Gaba'!E36,'26.09 Munyonyo-Gaba-24Hrs'!E36,'28.09 Muynyonyo-Gaba-24h'!E36,'29.09 Munyonyo-Gaba'!E36)</f>
        <v>8.7142857142857135</v>
      </c>
      <c r="F36" s="49">
        <f>AVERAGE('23.09.19 Munyonyo -Gaba'!F36,'24.09 Munyonyo-Gaba'!F36,'25.09 Munyonyo-Gaba'!F36,'27.09 Munyonyo-Gaba'!F36,'26.09 Munyonyo-Gaba-24Hrs'!F36,'28.09 Muynyonyo-Gaba-24h'!F36,'29.09 Munyonyo-Gaba'!F36)</f>
        <v>11</v>
      </c>
      <c r="G36" s="49">
        <f>AVERAGE('23.09.19 Munyonyo -Gaba'!G36,'24.09 Munyonyo-Gaba'!G36,'25.09 Munyonyo-Gaba'!G36,'27.09 Munyonyo-Gaba'!G36,'26.09 Munyonyo-Gaba-24Hrs'!G36,'28.09 Muynyonyo-Gaba-24h'!G36,'29.09 Munyonyo-Gaba'!G36)</f>
        <v>0</v>
      </c>
      <c r="H36" s="49">
        <f>AVERAGE('23.09.19 Munyonyo -Gaba'!H36,'24.09 Munyonyo-Gaba'!H36,'25.09 Munyonyo-Gaba'!H36,'27.09 Munyonyo-Gaba'!H36,'26.09 Munyonyo-Gaba-24Hrs'!H36,'28.09 Muynyonyo-Gaba-24h'!H36,'29.09 Munyonyo-Gaba'!H36)</f>
        <v>0</v>
      </c>
      <c r="I36" s="49">
        <f>AVERAGE('23.09.19 Munyonyo -Gaba'!I36,'24.09 Munyonyo-Gaba'!I36,'25.09 Munyonyo-Gaba'!I36,'27.09 Munyonyo-Gaba'!I36,'26.09 Munyonyo-Gaba-24Hrs'!I36,'28.09 Muynyonyo-Gaba-24h'!I36,'29.09 Munyonyo-Gaba'!I36)</f>
        <v>2.1428571428571428</v>
      </c>
      <c r="J36" s="49">
        <f>AVERAGE('23.09.19 Munyonyo -Gaba'!J36,'24.09 Munyonyo-Gaba'!J36,'25.09 Munyonyo-Gaba'!J36,'27.09 Munyonyo-Gaba'!J36,'26.09 Munyonyo-Gaba-24Hrs'!J36,'28.09 Muynyonyo-Gaba-24h'!J36,'29.09 Munyonyo-Gaba'!J36)</f>
        <v>1</v>
      </c>
      <c r="K36" s="49">
        <f>AVERAGE('23.09.19 Munyonyo -Gaba'!K36,'24.09 Munyonyo-Gaba'!K36,'25.09 Munyonyo-Gaba'!K36,'27.09 Munyonyo-Gaba'!K36,'26.09 Munyonyo-Gaba-24Hrs'!K36,'28.09 Muynyonyo-Gaba-24h'!K36,'29.09 Munyonyo-Gaba'!K36)</f>
        <v>0</v>
      </c>
      <c r="L36" s="49">
        <f>AVERAGE('23.09.19 Munyonyo -Gaba'!L36,'24.09 Munyonyo-Gaba'!L36,'25.09 Munyonyo-Gaba'!L36,'27.09 Munyonyo-Gaba'!L36,'26.09 Munyonyo-Gaba-24Hrs'!L36,'28.09 Muynyonyo-Gaba-24h'!L36,'29.09 Munyonyo-Gaba'!L36)</f>
        <v>0</v>
      </c>
      <c r="M36" s="49">
        <f>AVERAGE('23.09.19 Munyonyo -Gaba'!M36,'24.09 Munyonyo-Gaba'!M36,'25.09 Munyonyo-Gaba'!M36,'27.09 Munyonyo-Gaba'!M36,'26.09 Munyonyo-Gaba-24Hrs'!M36,'28.09 Muynyonyo-Gaba-24h'!M36,'29.09 Munyonyo-Gaba'!M36)</f>
        <v>33.714285714285715</v>
      </c>
      <c r="N36" s="49">
        <f>AVERAGE('23.09.19 Munyonyo -Gaba'!N36,'24.09 Munyonyo-Gaba'!N36,'25.09 Munyonyo-Gaba'!N36,'27.09 Munyonyo-Gaba'!N36,'26.09 Munyonyo-Gaba-24Hrs'!N36,'28.09 Muynyonyo-Gaba-24h'!N36,'29.09 Munyonyo-Gaba'!N36)</f>
        <v>0</v>
      </c>
      <c r="O36" s="15">
        <f t="shared" si="0"/>
        <v>54.428571428571431</v>
      </c>
      <c r="P36" s="15">
        <f t="shared" si="1"/>
        <v>88.142857142857139</v>
      </c>
      <c r="R36" s="57" t="s">
        <v>92</v>
      </c>
      <c r="S36" s="58">
        <f t="shared" ref="S36:AF36" si="28">MAX(S19:S21)</f>
        <v>78.714285714285722</v>
      </c>
      <c r="T36" s="58">
        <f t="shared" si="28"/>
        <v>94.857142857142861</v>
      </c>
      <c r="U36" s="58">
        <f t="shared" si="28"/>
        <v>27.285714285714285</v>
      </c>
      <c r="V36" s="58">
        <f t="shared" si="28"/>
        <v>62.285714285714292</v>
      </c>
      <c r="W36" s="58">
        <f t="shared" si="28"/>
        <v>4.8571428571428568</v>
      </c>
      <c r="X36" s="58">
        <f t="shared" si="28"/>
        <v>1.1428571428571428</v>
      </c>
      <c r="Y36" s="58">
        <f t="shared" si="28"/>
        <v>11.142857142857142</v>
      </c>
      <c r="Z36" s="58">
        <f t="shared" si="28"/>
        <v>4.1428571428571423</v>
      </c>
      <c r="AA36" s="58">
        <f t="shared" si="28"/>
        <v>0.8571428571428571</v>
      </c>
      <c r="AB36" s="58">
        <f t="shared" si="28"/>
        <v>0.2857142857142857</v>
      </c>
      <c r="AC36" s="58">
        <f t="shared" si="28"/>
        <v>156.85714285714286</v>
      </c>
      <c r="AD36" s="58">
        <f t="shared" si="28"/>
        <v>0</v>
      </c>
      <c r="AE36" s="40">
        <f t="shared" si="28"/>
        <v>263.99999999999994</v>
      </c>
      <c r="AF36" s="40">
        <f t="shared" si="28"/>
        <v>418</v>
      </c>
    </row>
    <row r="37" spans="2:32" ht="23.1" customHeight="1" x14ac:dyDescent="0.25">
      <c r="B37" s="23" t="s">
        <v>64</v>
      </c>
      <c r="C37" s="49">
        <f>AVERAGE('23.09.19 Munyonyo -Gaba'!C37,'24.09 Munyonyo-Gaba'!C37,'25.09 Munyonyo-Gaba'!C37,'27.09 Munyonyo-Gaba'!C37,'26.09 Munyonyo-Gaba-24Hrs'!C37,'28.09 Muynyonyo-Gaba-24h'!C37,'29.09 Munyonyo-Gaba'!C37)</f>
        <v>14.857142857142858</v>
      </c>
      <c r="D37" s="49">
        <f>AVERAGE('23.09.19 Munyonyo -Gaba'!D37,'24.09 Munyonyo-Gaba'!D37,'25.09 Munyonyo-Gaba'!D37,'27.09 Munyonyo-Gaba'!D37,'26.09 Munyonyo-Gaba-24Hrs'!D37,'28.09 Muynyonyo-Gaba-24h'!D37,'29.09 Munyonyo-Gaba'!D37)</f>
        <v>18</v>
      </c>
      <c r="E37" s="49">
        <f>AVERAGE('23.09.19 Munyonyo -Gaba'!E37,'24.09 Munyonyo-Gaba'!E37,'25.09 Munyonyo-Gaba'!E37,'27.09 Munyonyo-Gaba'!E37,'26.09 Munyonyo-Gaba-24Hrs'!E37,'28.09 Muynyonyo-Gaba-24h'!E37,'29.09 Munyonyo-Gaba'!E37)</f>
        <v>6.7142857142857144</v>
      </c>
      <c r="F37" s="49">
        <f>AVERAGE('23.09.19 Munyonyo -Gaba'!F37,'24.09 Munyonyo-Gaba'!F37,'25.09 Munyonyo-Gaba'!F37,'27.09 Munyonyo-Gaba'!F37,'26.09 Munyonyo-Gaba-24Hrs'!F37,'28.09 Muynyonyo-Gaba-24h'!F37,'29.09 Munyonyo-Gaba'!F37)</f>
        <v>16.714285714285715</v>
      </c>
      <c r="G37" s="49">
        <f>AVERAGE('23.09.19 Munyonyo -Gaba'!G37,'24.09 Munyonyo-Gaba'!G37,'25.09 Munyonyo-Gaba'!G37,'27.09 Munyonyo-Gaba'!G37,'26.09 Munyonyo-Gaba-24Hrs'!G37,'28.09 Muynyonyo-Gaba-24h'!G37,'29.09 Munyonyo-Gaba'!G37)</f>
        <v>0</v>
      </c>
      <c r="H37" s="49">
        <f>AVERAGE('23.09.19 Munyonyo -Gaba'!H37,'24.09 Munyonyo-Gaba'!H37,'25.09 Munyonyo-Gaba'!H37,'27.09 Munyonyo-Gaba'!H37,'26.09 Munyonyo-Gaba-24Hrs'!H37,'28.09 Muynyonyo-Gaba-24h'!H37,'29.09 Munyonyo-Gaba'!H37)</f>
        <v>0</v>
      </c>
      <c r="I37" s="49">
        <f>AVERAGE('23.09.19 Munyonyo -Gaba'!I37,'24.09 Munyonyo-Gaba'!I37,'25.09 Munyonyo-Gaba'!I37,'27.09 Munyonyo-Gaba'!I37,'26.09 Munyonyo-Gaba-24Hrs'!I37,'28.09 Muynyonyo-Gaba-24h'!I37,'29.09 Munyonyo-Gaba'!I37)</f>
        <v>1.7142857142857142</v>
      </c>
      <c r="J37" s="49">
        <f>AVERAGE('23.09.19 Munyonyo -Gaba'!J37,'24.09 Munyonyo-Gaba'!J37,'25.09 Munyonyo-Gaba'!J37,'27.09 Munyonyo-Gaba'!J37,'26.09 Munyonyo-Gaba-24Hrs'!J37,'28.09 Muynyonyo-Gaba-24h'!J37,'29.09 Munyonyo-Gaba'!J37)</f>
        <v>0.5714285714285714</v>
      </c>
      <c r="K37" s="49">
        <f>AVERAGE('23.09.19 Munyonyo -Gaba'!K37,'24.09 Munyonyo-Gaba'!K37,'25.09 Munyonyo-Gaba'!K37,'27.09 Munyonyo-Gaba'!K37,'26.09 Munyonyo-Gaba-24Hrs'!K37,'28.09 Muynyonyo-Gaba-24h'!K37,'29.09 Munyonyo-Gaba'!K37)</f>
        <v>0</v>
      </c>
      <c r="L37" s="49">
        <f>AVERAGE('23.09.19 Munyonyo -Gaba'!L37,'24.09 Munyonyo-Gaba'!L37,'25.09 Munyonyo-Gaba'!L37,'27.09 Munyonyo-Gaba'!L37,'26.09 Munyonyo-Gaba-24Hrs'!L37,'28.09 Muynyonyo-Gaba-24h'!L37,'29.09 Munyonyo-Gaba'!L37)</f>
        <v>0.14285714285714285</v>
      </c>
      <c r="M37" s="49">
        <f>AVERAGE('23.09.19 Munyonyo -Gaba'!M37,'24.09 Munyonyo-Gaba'!M37,'25.09 Munyonyo-Gaba'!M37,'27.09 Munyonyo-Gaba'!M37,'26.09 Munyonyo-Gaba-24Hrs'!M37,'28.09 Muynyonyo-Gaba-24h'!M37,'29.09 Munyonyo-Gaba'!M37)</f>
        <v>35.857142857142854</v>
      </c>
      <c r="N37" s="49">
        <f>AVERAGE('23.09.19 Munyonyo -Gaba'!N37,'24.09 Munyonyo-Gaba'!N37,'25.09 Munyonyo-Gaba'!N37,'27.09 Munyonyo-Gaba'!N37,'26.09 Munyonyo-Gaba-24Hrs'!N37,'28.09 Muynyonyo-Gaba-24h'!N37,'29.09 Munyonyo-Gaba'!N37)</f>
        <v>0</v>
      </c>
      <c r="O37" s="15">
        <f t="shared" si="0"/>
        <v>58.714285714285722</v>
      </c>
      <c r="P37" s="15">
        <f t="shared" si="1"/>
        <v>94.571428571428584</v>
      </c>
      <c r="R37" s="37" t="s">
        <v>85</v>
      </c>
      <c r="S37" s="62">
        <f t="shared" ref="S37:AF37" si="29">SUM(S10:S12)</f>
        <v>227.42857142857144</v>
      </c>
      <c r="T37" s="63">
        <f t="shared" si="29"/>
        <v>226.00000000000003</v>
      </c>
      <c r="U37" s="63">
        <f t="shared" si="29"/>
        <v>56.571428571428569</v>
      </c>
      <c r="V37" s="63">
        <f t="shared" si="29"/>
        <v>155.28571428571428</v>
      </c>
      <c r="W37" s="63">
        <f t="shared" si="29"/>
        <v>6.4285714285714288</v>
      </c>
      <c r="X37" s="63">
        <f t="shared" si="29"/>
        <v>0.42857142857142855</v>
      </c>
      <c r="Y37" s="63">
        <f t="shared" si="29"/>
        <v>25.571428571428569</v>
      </c>
      <c r="Z37" s="63">
        <f t="shared" si="29"/>
        <v>7.2857142857142856</v>
      </c>
      <c r="AA37" s="63">
        <f t="shared" si="29"/>
        <v>1.7142857142857142</v>
      </c>
      <c r="AB37" s="63">
        <f t="shared" si="29"/>
        <v>0.14285714285714285</v>
      </c>
      <c r="AC37" s="63">
        <f t="shared" si="29"/>
        <v>381.85714285714289</v>
      </c>
      <c r="AD37" s="63">
        <f t="shared" si="29"/>
        <v>0</v>
      </c>
      <c r="AE37" s="64">
        <f t="shared" si="29"/>
        <v>706.85714285714289</v>
      </c>
      <c r="AF37" s="64">
        <f t="shared" si="29"/>
        <v>1088.7142857142858</v>
      </c>
    </row>
    <row r="38" spans="2:32" ht="23.1" customHeight="1" x14ac:dyDescent="0.25">
      <c r="B38" s="24" t="s">
        <v>65</v>
      </c>
      <c r="C38" s="49">
        <f>AVERAGE('23.09.19 Munyonyo -Gaba'!C38,'24.09 Munyonyo-Gaba'!C38,'25.09 Munyonyo-Gaba'!C38,'27.09 Munyonyo-Gaba'!C38,'26.09 Munyonyo-Gaba-24Hrs'!C38,'28.09 Muynyonyo-Gaba-24h'!C38,'29.09 Munyonyo-Gaba'!C38)</f>
        <v>19.285714285714285</v>
      </c>
      <c r="D38" s="49">
        <f>AVERAGE('23.09.19 Munyonyo -Gaba'!D38,'24.09 Munyonyo-Gaba'!D38,'25.09 Munyonyo-Gaba'!D38,'27.09 Munyonyo-Gaba'!D38,'26.09 Munyonyo-Gaba-24Hrs'!D38,'28.09 Muynyonyo-Gaba-24h'!D38,'29.09 Munyonyo-Gaba'!D38)</f>
        <v>15.142857142857142</v>
      </c>
      <c r="E38" s="49">
        <f>AVERAGE('23.09.19 Munyonyo -Gaba'!E38,'24.09 Munyonyo-Gaba'!E38,'25.09 Munyonyo-Gaba'!E38,'27.09 Munyonyo-Gaba'!E38,'26.09 Munyonyo-Gaba-24Hrs'!E38,'28.09 Muynyonyo-Gaba-24h'!E38,'29.09 Munyonyo-Gaba'!E38)</f>
        <v>4.4285714285714288</v>
      </c>
      <c r="F38" s="49">
        <f>AVERAGE('23.09.19 Munyonyo -Gaba'!F38,'24.09 Munyonyo-Gaba'!F38,'25.09 Munyonyo-Gaba'!F38,'27.09 Munyonyo-Gaba'!F38,'26.09 Munyonyo-Gaba-24Hrs'!F38,'28.09 Muynyonyo-Gaba-24h'!F38,'29.09 Munyonyo-Gaba'!F38)</f>
        <v>10.714285714285714</v>
      </c>
      <c r="G38" s="49">
        <f>AVERAGE('23.09.19 Munyonyo -Gaba'!G38,'24.09 Munyonyo-Gaba'!G38,'25.09 Munyonyo-Gaba'!G38,'27.09 Munyonyo-Gaba'!G38,'26.09 Munyonyo-Gaba-24Hrs'!G38,'28.09 Muynyonyo-Gaba-24h'!G38,'29.09 Munyonyo-Gaba'!G38)</f>
        <v>0.7142857142857143</v>
      </c>
      <c r="H38" s="49">
        <f>AVERAGE('23.09.19 Munyonyo -Gaba'!H38,'24.09 Munyonyo-Gaba'!H38,'25.09 Munyonyo-Gaba'!H38,'27.09 Munyonyo-Gaba'!H38,'26.09 Munyonyo-Gaba-24Hrs'!H38,'28.09 Muynyonyo-Gaba-24h'!H38,'29.09 Munyonyo-Gaba'!H38)</f>
        <v>0.2857142857142857</v>
      </c>
      <c r="I38" s="49">
        <f>AVERAGE('23.09.19 Munyonyo -Gaba'!I38,'24.09 Munyonyo-Gaba'!I38,'25.09 Munyonyo-Gaba'!I38,'27.09 Munyonyo-Gaba'!I38,'26.09 Munyonyo-Gaba-24Hrs'!I38,'28.09 Muynyonyo-Gaba-24h'!I38,'29.09 Munyonyo-Gaba'!I38)</f>
        <v>3.2857142857142856</v>
      </c>
      <c r="J38" s="49">
        <f>AVERAGE('23.09.19 Munyonyo -Gaba'!J38,'24.09 Munyonyo-Gaba'!J38,'25.09 Munyonyo-Gaba'!J38,'27.09 Munyonyo-Gaba'!J38,'26.09 Munyonyo-Gaba-24Hrs'!J38,'28.09 Muynyonyo-Gaba-24h'!J38,'29.09 Munyonyo-Gaba'!J38)</f>
        <v>2.1428571428571428</v>
      </c>
      <c r="K38" s="49">
        <f>AVERAGE('23.09.19 Munyonyo -Gaba'!K38,'24.09 Munyonyo-Gaba'!K38,'25.09 Munyonyo-Gaba'!K38,'27.09 Munyonyo-Gaba'!K38,'26.09 Munyonyo-Gaba-24Hrs'!K38,'28.09 Muynyonyo-Gaba-24h'!K38,'29.09 Munyonyo-Gaba'!K38)</f>
        <v>0</v>
      </c>
      <c r="L38" s="49">
        <f>AVERAGE('23.09.19 Munyonyo -Gaba'!L38,'24.09 Munyonyo-Gaba'!L38,'25.09 Munyonyo-Gaba'!L38,'27.09 Munyonyo-Gaba'!L38,'26.09 Munyonyo-Gaba-24Hrs'!L38,'28.09 Muynyonyo-Gaba-24h'!L38,'29.09 Munyonyo-Gaba'!L38)</f>
        <v>0</v>
      </c>
      <c r="M38" s="49">
        <f>AVERAGE('23.09.19 Munyonyo -Gaba'!M38,'24.09 Munyonyo-Gaba'!M38,'25.09 Munyonyo-Gaba'!M38,'27.09 Munyonyo-Gaba'!M38,'26.09 Munyonyo-Gaba-24Hrs'!M38,'28.09 Muynyonyo-Gaba-24h'!M38,'29.09 Munyonyo-Gaba'!M38)</f>
        <v>28</v>
      </c>
      <c r="N38" s="49">
        <f>AVERAGE('23.09.19 Munyonyo -Gaba'!N38,'24.09 Munyonyo-Gaba'!N38,'25.09 Munyonyo-Gaba'!N38,'27.09 Munyonyo-Gaba'!N38,'26.09 Munyonyo-Gaba-24Hrs'!N38,'28.09 Muynyonyo-Gaba-24h'!N38,'29.09 Munyonyo-Gaba'!N38)</f>
        <v>0</v>
      </c>
      <c r="O38" s="15">
        <f t="shared" si="0"/>
        <v>56.000000000000007</v>
      </c>
      <c r="P38" s="15">
        <f t="shared" si="1"/>
        <v>84</v>
      </c>
      <c r="R38" s="28" t="s">
        <v>86</v>
      </c>
      <c r="S38" s="63">
        <f t="shared" ref="S38:AF38" si="30">SUM(S13:S18)</f>
        <v>428.14285714285711</v>
      </c>
      <c r="T38" s="63">
        <f t="shared" si="30"/>
        <v>455.14285714285711</v>
      </c>
      <c r="U38" s="63">
        <f t="shared" si="30"/>
        <v>117.85714285714286</v>
      </c>
      <c r="V38" s="63">
        <f t="shared" si="30"/>
        <v>300.71428571428572</v>
      </c>
      <c r="W38" s="63">
        <f t="shared" si="30"/>
        <v>18.714285714285712</v>
      </c>
      <c r="X38" s="63">
        <f t="shared" si="30"/>
        <v>2</v>
      </c>
      <c r="Y38" s="63">
        <f t="shared" si="30"/>
        <v>57.142857142857146</v>
      </c>
      <c r="Z38" s="63">
        <f t="shared" si="30"/>
        <v>21.142857142857142</v>
      </c>
      <c r="AA38" s="63">
        <f t="shared" si="30"/>
        <v>3.5714285714285712</v>
      </c>
      <c r="AB38" s="63">
        <f t="shared" si="30"/>
        <v>0.5714285714285714</v>
      </c>
      <c r="AC38" s="63">
        <f t="shared" si="30"/>
        <v>818.99999999999989</v>
      </c>
      <c r="AD38" s="63">
        <f t="shared" si="30"/>
        <v>0</v>
      </c>
      <c r="AE38" s="64">
        <f t="shared" si="30"/>
        <v>1405.0000000000002</v>
      </c>
      <c r="AF38" s="64">
        <f t="shared" si="30"/>
        <v>2224</v>
      </c>
    </row>
    <row r="39" spans="2:32" ht="23.1" customHeight="1" x14ac:dyDescent="0.25">
      <c r="B39" s="24" t="s">
        <v>66</v>
      </c>
      <c r="C39" s="49">
        <f>AVERAGE('23.09.19 Munyonyo -Gaba'!C39,'24.09 Munyonyo-Gaba'!C39,'25.09 Munyonyo-Gaba'!C39,'27.09 Munyonyo-Gaba'!C39,'26.09 Munyonyo-Gaba-24Hrs'!C39,'28.09 Muynyonyo-Gaba-24h'!C39,'29.09 Munyonyo-Gaba'!C39)</f>
        <v>20.571428571428573</v>
      </c>
      <c r="D39" s="49">
        <f>AVERAGE('23.09.19 Munyonyo -Gaba'!D39,'24.09 Munyonyo-Gaba'!D39,'25.09 Munyonyo-Gaba'!D39,'27.09 Munyonyo-Gaba'!D39,'26.09 Munyonyo-Gaba-24Hrs'!D39,'28.09 Muynyonyo-Gaba-24h'!D39,'29.09 Munyonyo-Gaba'!D39)</f>
        <v>20.285714285714285</v>
      </c>
      <c r="E39" s="49">
        <f>AVERAGE('23.09.19 Munyonyo -Gaba'!E39,'24.09 Munyonyo-Gaba'!E39,'25.09 Munyonyo-Gaba'!E39,'27.09 Munyonyo-Gaba'!E39,'26.09 Munyonyo-Gaba-24Hrs'!E39,'28.09 Muynyonyo-Gaba-24h'!E39,'29.09 Munyonyo-Gaba'!E39)</f>
        <v>4.1428571428571432</v>
      </c>
      <c r="F39" s="49">
        <f>AVERAGE('23.09.19 Munyonyo -Gaba'!F39,'24.09 Munyonyo-Gaba'!F39,'25.09 Munyonyo-Gaba'!F39,'27.09 Munyonyo-Gaba'!F39,'26.09 Munyonyo-Gaba-24Hrs'!F39,'28.09 Muynyonyo-Gaba-24h'!F39,'29.09 Munyonyo-Gaba'!F39)</f>
        <v>10.571428571428571</v>
      </c>
      <c r="G39" s="49">
        <f>AVERAGE('23.09.19 Munyonyo -Gaba'!G39,'24.09 Munyonyo-Gaba'!G39,'25.09 Munyonyo-Gaba'!G39,'27.09 Munyonyo-Gaba'!G39,'26.09 Munyonyo-Gaba-24Hrs'!G39,'28.09 Muynyonyo-Gaba-24h'!G39,'29.09 Munyonyo-Gaba'!G39)</f>
        <v>0.7142857142857143</v>
      </c>
      <c r="H39" s="49">
        <f>AVERAGE('23.09.19 Munyonyo -Gaba'!H39,'24.09 Munyonyo-Gaba'!H39,'25.09 Munyonyo-Gaba'!H39,'27.09 Munyonyo-Gaba'!H39,'26.09 Munyonyo-Gaba-24Hrs'!H39,'28.09 Muynyonyo-Gaba-24h'!H39,'29.09 Munyonyo-Gaba'!H39)</f>
        <v>0</v>
      </c>
      <c r="I39" s="49">
        <f>AVERAGE('23.09.19 Munyonyo -Gaba'!I39,'24.09 Munyonyo-Gaba'!I39,'25.09 Munyonyo-Gaba'!I39,'27.09 Munyonyo-Gaba'!I39,'26.09 Munyonyo-Gaba-24Hrs'!I39,'28.09 Muynyonyo-Gaba-24h'!I39,'29.09 Munyonyo-Gaba'!I39)</f>
        <v>4.8571428571428568</v>
      </c>
      <c r="J39" s="49">
        <f>AVERAGE('23.09.19 Munyonyo -Gaba'!J39,'24.09 Munyonyo-Gaba'!J39,'25.09 Munyonyo-Gaba'!J39,'27.09 Munyonyo-Gaba'!J39,'26.09 Munyonyo-Gaba-24Hrs'!J39,'28.09 Muynyonyo-Gaba-24h'!J39,'29.09 Munyonyo-Gaba'!J39)</f>
        <v>1</v>
      </c>
      <c r="K39" s="49">
        <f>AVERAGE('23.09.19 Munyonyo -Gaba'!K39,'24.09 Munyonyo-Gaba'!K39,'25.09 Munyonyo-Gaba'!K39,'27.09 Munyonyo-Gaba'!K39,'26.09 Munyonyo-Gaba-24Hrs'!K39,'28.09 Muynyonyo-Gaba-24h'!K39,'29.09 Munyonyo-Gaba'!K39)</f>
        <v>0.2857142857142857</v>
      </c>
      <c r="L39" s="49">
        <f>AVERAGE('23.09.19 Munyonyo -Gaba'!L39,'24.09 Munyonyo-Gaba'!L39,'25.09 Munyonyo-Gaba'!L39,'27.09 Munyonyo-Gaba'!L39,'26.09 Munyonyo-Gaba-24Hrs'!L39,'28.09 Muynyonyo-Gaba-24h'!L39,'29.09 Munyonyo-Gaba'!L39)</f>
        <v>0</v>
      </c>
      <c r="M39" s="49">
        <f>AVERAGE('23.09.19 Munyonyo -Gaba'!M39,'24.09 Munyonyo-Gaba'!M39,'25.09 Munyonyo-Gaba'!M39,'27.09 Munyonyo-Gaba'!M39,'26.09 Munyonyo-Gaba-24Hrs'!M39,'28.09 Muynyonyo-Gaba-24h'!M39,'29.09 Munyonyo-Gaba'!M39)</f>
        <v>34.857142857142854</v>
      </c>
      <c r="N39" s="49">
        <f>AVERAGE('23.09.19 Munyonyo -Gaba'!N39,'24.09 Munyonyo-Gaba'!N39,'25.09 Munyonyo-Gaba'!N39,'27.09 Munyonyo-Gaba'!N39,'26.09 Munyonyo-Gaba-24Hrs'!N39,'28.09 Muynyonyo-Gaba-24h'!N39,'29.09 Munyonyo-Gaba'!N39)</f>
        <v>0</v>
      </c>
      <c r="O39" s="15">
        <f t="shared" si="0"/>
        <v>62.428571428571431</v>
      </c>
      <c r="P39" s="15">
        <f t="shared" si="1"/>
        <v>97.285714285714278</v>
      </c>
      <c r="R39" s="29" t="s">
        <v>87</v>
      </c>
      <c r="S39" s="63">
        <f t="shared" ref="S39:AF39" si="31">SUM(S19:S21)</f>
        <v>213.28571428571428</v>
      </c>
      <c r="T39" s="63">
        <f t="shared" si="31"/>
        <v>268.14285714285711</v>
      </c>
      <c r="U39" s="63">
        <f t="shared" si="31"/>
        <v>60.142857142857139</v>
      </c>
      <c r="V39" s="63">
        <f t="shared" si="31"/>
        <v>162.71428571428572</v>
      </c>
      <c r="W39" s="63">
        <f t="shared" si="31"/>
        <v>11.571428571428573</v>
      </c>
      <c r="X39" s="63">
        <f t="shared" si="31"/>
        <v>1.5714285714285714</v>
      </c>
      <c r="Y39" s="63">
        <f t="shared" si="31"/>
        <v>30.142857142857139</v>
      </c>
      <c r="Z39" s="63">
        <f t="shared" si="31"/>
        <v>9.5714285714285694</v>
      </c>
      <c r="AA39" s="63">
        <f t="shared" si="31"/>
        <v>2.1428571428571423</v>
      </c>
      <c r="AB39" s="63">
        <f t="shared" si="31"/>
        <v>0.2857142857142857</v>
      </c>
      <c r="AC39" s="63">
        <f t="shared" si="31"/>
        <v>456.57142857142867</v>
      </c>
      <c r="AD39" s="63">
        <f t="shared" si="31"/>
        <v>0</v>
      </c>
      <c r="AE39" s="64">
        <f t="shared" si="31"/>
        <v>759.57142857142844</v>
      </c>
      <c r="AF39" s="64">
        <f t="shared" si="31"/>
        <v>1216.1428571428571</v>
      </c>
    </row>
    <row r="40" spans="2:32" ht="23.1" customHeight="1" x14ac:dyDescent="0.25">
      <c r="B40" s="24" t="s">
        <v>67</v>
      </c>
      <c r="C40" s="49">
        <f>AVERAGE('23.09.19 Munyonyo -Gaba'!C40,'24.09 Munyonyo-Gaba'!C40,'25.09 Munyonyo-Gaba'!C40,'27.09 Munyonyo-Gaba'!C40,'26.09 Munyonyo-Gaba-24Hrs'!C40,'28.09 Muynyonyo-Gaba-24h'!C40,'29.09 Munyonyo-Gaba'!C40)</f>
        <v>19.428571428571427</v>
      </c>
      <c r="D40" s="49">
        <f>AVERAGE('23.09.19 Munyonyo -Gaba'!D40,'24.09 Munyonyo-Gaba'!D40,'25.09 Munyonyo-Gaba'!D40,'27.09 Munyonyo-Gaba'!D40,'26.09 Munyonyo-Gaba-24Hrs'!D40,'28.09 Muynyonyo-Gaba-24h'!D40,'29.09 Munyonyo-Gaba'!D40)</f>
        <v>21.142857142857142</v>
      </c>
      <c r="E40" s="49">
        <f>AVERAGE('23.09.19 Munyonyo -Gaba'!E40,'24.09 Munyonyo-Gaba'!E40,'25.09 Munyonyo-Gaba'!E40,'27.09 Munyonyo-Gaba'!E40,'26.09 Munyonyo-Gaba-24Hrs'!E40,'28.09 Muynyonyo-Gaba-24h'!E40,'29.09 Munyonyo-Gaba'!E40)</f>
        <v>3.2857142857142856</v>
      </c>
      <c r="F40" s="49">
        <f>AVERAGE('23.09.19 Munyonyo -Gaba'!F40,'24.09 Munyonyo-Gaba'!F40,'25.09 Munyonyo-Gaba'!F40,'27.09 Munyonyo-Gaba'!F40,'26.09 Munyonyo-Gaba-24Hrs'!F40,'28.09 Muynyonyo-Gaba-24h'!F40,'29.09 Munyonyo-Gaba'!F40)</f>
        <v>10.285714285714286</v>
      </c>
      <c r="G40" s="49">
        <f>AVERAGE('23.09.19 Munyonyo -Gaba'!G40,'24.09 Munyonyo-Gaba'!G40,'25.09 Munyonyo-Gaba'!G40,'27.09 Munyonyo-Gaba'!G40,'26.09 Munyonyo-Gaba-24Hrs'!G40,'28.09 Muynyonyo-Gaba-24h'!G40,'29.09 Munyonyo-Gaba'!G40)</f>
        <v>1.1428571428571428</v>
      </c>
      <c r="H40" s="49">
        <f>AVERAGE('23.09.19 Munyonyo -Gaba'!H40,'24.09 Munyonyo-Gaba'!H40,'25.09 Munyonyo-Gaba'!H40,'27.09 Munyonyo-Gaba'!H40,'26.09 Munyonyo-Gaba-24Hrs'!H40,'28.09 Muynyonyo-Gaba-24h'!H40,'29.09 Munyonyo-Gaba'!H40)</f>
        <v>0.2857142857142857</v>
      </c>
      <c r="I40" s="49">
        <f>AVERAGE('23.09.19 Munyonyo -Gaba'!I40,'24.09 Munyonyo-Gaba'!I40,'25.09 Munyonyo-Gaba'!I40,'27.09 Munyonyo-Gaba'!I40,'26.09 Munyonyo-Gaba-24Hrs'!I40,'28.09 Muynyonyo-Gaba-24h'!I40,'29.09 Munyonyo-Gaba'!I40)</f>
        <v>2.1428571428571428</v>
      </c>
      <c r="J40" s="49">
        <f>AVERAGE('23.09.19 Munyonyo -Gaba'!J40,'24.09 Munyonyo-Gaba'!J40,'25.09 Munyonyo-Gaba'!J40,'27.09 Munyonyo-Gaba'!J40,'26.09 Munyonyo-Gaba-24Hrs'!J40,'28.09 Muynyonyo-Gaba-24h'!J40,'29.09 Munyonyo-Gaba'!J40)</f>
        <v>0.14285714285714285</v>
      </c>
      <c r="K40" s="49">
        <f>AVERAGE('23.09.19 Munyonyo -Gaba'!K40,'24.09 Munyonyo-Gaba'!K40,'25.09 Munyonyo-Gaba'!K40,'27.09 Munyonyo-Gaba'!K40,'26.09 Munyonyo-Gaba-24Hrs'!K40,'28.09 Muynyonyo-Gaba-24h'!K40,'29.09 Munyonyo-Gaba'!K40)</f>
        <v>0</v>
      </c>
      <c r="L40" s="49">
        <f>AVERAGE('23.09.19 Munyonyo -Gaba'!L40,'24.09 Munyonyo-Gaba'!L40,'25.09 Munyonyo-Gaba'!L40,'27.09 Munyonyo-Gaba'!L40,'26.09 Munyonyo-Gaba-24Hrs'!L40,'28.09 Muynyonyo-Gaba-24h'!L40,'29.09 Munyonyo-Gaba'!L40)</f>
        <v>0</v>
      </c>
      <c r="M40" s="49">
        <f>AVERAGE('23.09.19 Munyonyo -Gaba'!M40,'24.09 Munyonyo-Gaba'!M40,'25.09 Munyonyo-Gaba'!M40,'27.09 Munyonyo-Gaba'!M40,'26.09 Munyonyo-Gaba-24Hrs'!M40,'28.09 Muynyonyo-Gaba-24h'!M40,'29.09 Munyonyo-Gaba'!M40)</f>
        <v>30.714285714285715</v>
      </c>
      <c r="N40" s="49">
        <f>AVERAGE('23.09.19 Munyonyo -Gaba'!N40,'24.09 Munyonyo-Gaba'!N40,'25.09 Munyonyo-Gaba'!N40,'27.09 Munyonyo-Gaba'!N40,'26.09 Munyonyo-Gaba-24Hrs'!N40,'28.09 Muynyonyo-Gaba-24h'!N40,'29.09 Munyonyo-Gaba'!N40)</f>
        <v>0</v>
      </c>
      <c r="O40" s="15">
        <f t="shared" si="0"/>
        <v>57.857142857142861</v>
      </c>
      <c r="P40" s="15">
        <f t="shared" si="1"/>
        <v>88.571428571428584</v>
      </c>
      <c r="R40" s="5" t="s">
        <v>17</v>
      </c>
      <c r="S40" s="63">
        <f t="shared" ref="S40:AF40" si="32">SUM(S10:S21)</f>
        <v>868.85714285714278</v>
      </c>
      <c r="T40" s="63">
        <f t="shared" si="32"/>
        <v>949.28571428571433</v>
      </c>
      <c r="U40" s="63">
        <f t="shared" si="32"/>
        <v>234.57142857142856</v>
      </c>
      <c r="V40" s="63">
        <f t="shared" si="32"/>
        <v>618.71428571428567</v>
      </c>
      <c r="W40" s="63">
        <f t="shared" si="32"/>
        <v>36.714285714285708</v>
      </c>
      <c r="X40" s="63">
        <f t="shared" si="32"/>
        <v>3.9999999999999996</v>
      </c>
      <c r="Y40" s="63">
        <f t="shared" si="32"/>
        <v>112.85714285714285</v>
      </c>
      <c r="Z40" s="63">
        <f t="shared" si="32"/>
        <v>38.000000000000007</v>
      </c>
      <c r="AA40" s="63">
        <f t="shared" si="32"/>
        <v>7.428571428571427</v>
      </c>
      <c r="AB40" s="63">
        <f t="shared" si="32"/>
        <v>0.99999999999999989</v>
      </c>
      <c r="AC40" s="63">
        <f t="shared" si="32"/>
        <v>1657.4285714285711</v>
      </c>
      <c r="AD40" s="63">
        <f t="shared" si="32"/>
        <v>0</v>
      </c>
      <c r="AE40" s="64">
        <f t="shared" si="32"/>
        <v>2871.4285714285716</v>
      </c>
      <c r="AF40" s="64">
        <f t="shared" si="32"/>
        <v>4528.8571428571431</v>
      </c>
    </row>
    <row r="41" spans="2:32" ht="23.1" customHeight="1" x14ac:dyDescent="0.25">
      <c r="B41" s="23" t="s">
        <v>68</v>
      </c>
      <c r="C41" s="49">
        <f>AVERAGE('23.09.19 Munyonyo -Gaba'!C41,'24.09 Munyonyo-Gaba'!C41,'25.09 Munyonyo-Gaba'!C41,'27.09 Munyonyo-Gaba'!C41,'26.09 Munyonyo-Gaba-24Hrs'!C41,'28.09 Muynyonyo-Gaba-24h'!C41,'29.09 Munyonyo-Gaba'!C41)</f>
        <v>16</v>
      </c>
      <c r="D41" s="49">
        <f>AVERAGE('23.09.19 Munyonyo -Gaba'!D41,'24.09 Munyonyo-Gaba'!D41,'25.09 Munyonyo-Gaba'!D41,'27.09 Munyonyo-Gaba'!D41,'26.09 Munyonyo-Gaba-24Hrs'!D41,'28.09 Muynyonyo-Gaba-24h'!D41,'29.09 Munyonyo-Gaba'!D41)</f>
        <v>18.857142857142858</v>
      </c>
      <c r="E41" s="49">
        <f>AVERAGE('23.09.19 Munyonyo -Gaba'!E41,'24.09 Munyonyo-Gaba'!E41,'25.09 Munyonyo-Gaba'!E41,'27.09 Munyonyo-Gaba'!E41,'26.09 Munyonyo-Gaba-24Hrs'!E41,'28.09 Muynyonyo-Gaba-24h'!E41,'29.09 Munyonyo-Gaba'!E41)</f>
        <v>4</v>
      </c>
      <c r="F41" s="49">
        <f>AVERAGE('23.09.19 Munyonyo -Gaba'!F41,'24.09 Munyonyo-Gaba'!F41,'25.09 Munyonyo-Gaba'!F41,'27.09 Munyonyo-Gaba'!F41,'26.09 Munyonyo-Gaba-24Hrs'!F41,'28.09 Muynyonyo-Gaba-24h'!F41,'29.09 Munyonyo-Gaba'!F41)</f>
        <v>12.571428571428571</v>
      </c>
      <c r="G41" s="49">
        <f>AVERAGE('23.09.19 Munyonyo -Gaba'!G41,'24.09 Munyonyo-Gaba'!G41,'25.09 Munyonyo-Gaba'!G41,'27.09 Munyonyo-Gaba'!G41,'26.09 Munyonyo-Gaba-24Hrs'!G41,'28.09 Muynyonyo-Gaba-24h'!G41,'29.09 Munyonyo-Gaba'!G41)</f>
        <v>0.42857142857142855</v>
      </c>
      <c r="H41" s="49">
        <f>AVERAGE('23.09.19 Munyonyo -Gaba'!H41,'24.09 Munyonyo-Gaba'!H41,'25.09 Munyonyo-Gaba'!H41,'27.09 Munyonyo-Gaba'!H41,'26.09 Munyonyo-Gaba-24Hrs'!H41,'28.09 Muynyonyo-Gaba-24h'!H41,'29.09 Munyonyo-Gaba'!H41)</f>
        <v>0</v>
      </c>
      <c r="I41" s="49">
        <f>AVERAGE('23.09.19 Munyonyo -Gaba'!I41,'24.09 Munyonyo-Gaba'!I41,'25.09 Munyonyo-Gaba'!I41,'27.09 Munyonyo-Gaba'!I41,'26.09 Munyonyo-Gaba-24Hrs'!I41,'28.09 Muynyonyo-Gaba-24h'!I41,'29.09 Munyonyo-Gaba'!I41)</f>
        <v>1.8571428571428572</v>
      </c>
      <c r="J41" s="49">
        <f>AVERAGE('23.09.19 Munyonyo -Gaba'!J41,'24.09 Munyonyo-Gaba'!J41,'25.09 Munyonyo-Gaba'!J41,'27.09 Munyonyo-Gaba'!J41,'26.09 Munyonyo-Gaba-24Hrs'!J41,'28.09 Muynyonyo-Gaba-24h'!J41,'29.09 Munyonyo-Gaba'!J41)</f>
        <v>0.5714285714285714</v>
      </c>
      <c r="K41" s="49">
        <f>AVERAGE('23.09.19 Munyonyo -Gaba'!K41,'24.09 Munyonyo-Gaba'!K41,'25.09 Munyonyo-Gaba'!K41,'27.09 Munyonyo-Gaba'!K41,'26.09 Munyonyo-Gaba-24Hrs'!K41,'28.09 Muynyonyo-Gaba-24h'!K41,'29.09 Munyonyo-Gaba'!K41)</f>
        <v>0</v>
      </c>
      <c r="L41" s="49">
        <f>AVERAGE('23.09.19 Munyonyo -Gaba'!L41,'24.09 Munyonyo-Gaba'!L41,'25.09 Munyonyo-Gaba'!L41,'27.09 Munyonyo-Gaba'!L41,'26.09 Munyonyo-Gaba-24Hrs'!L41,'28.09 Muynyonyo-Gaba-24h'!L41,'29.09 Munyonyo-Gaba'!L41)</f>
        <v>0</v>
      </c>
      <c r="M41" s="49">
        <f>AVERAGE('23.09.19 Munyonyo -Gaba'!M41,'24.09 Munyonyo-Gaba'!M41,'25.09 Munyonyo-Gaba'!M41,'27.09 Munyonyo-Gaba'!M41,'26.09 Munyonyo-Gaba-24Hrs'!M41,'28.09 Muynyonyo-Gaba-24h'!M41,'29.09 Munyonyo-Gaba'!M41)</f>
        <v>31.714285714285715</v>
      </c>
      <c r="N41" s="49">
        <f>AVERAGE('23.09.19 Munyonyo -Gaba'!N41,'24.09 Munyonyo-Gaba'!N41,'25.09 Munyonyo-Gaba'!N41,'27.09 Munyonyo-Gaba'!N41,'26.09 Munyonyo-Gaba-24Hrs'!N41,'28.09 Muynyonyo-Gaba-24h'!N41,'29.09 Munyonyo-Gaba'!N41)</f>
        <v>0</v>
      </c>
      <c r="O41" s="15">
        <f t="shared" si="0"/>
        <v>54.285714285714285</v>
      </c>
      <c r="P41" s="15">
        <f t="shared" si="1"/>
        <v>86</v>
      </c>
      <c r="R41" s="5" t="s">
        <v>183</v>
      </c>
      <c r="S41" s="63">
        <f>SUM(S10:S33)</f>
        <v>1977.3571428571427</v>
      </c>
      <c r="T41" s="63">
        <f t="shared" ref="T41:AD41" si="33">SUM(T10:T33)</f>
        <v>1341.7857142857142</v>
      </c>
      <c r="U41" s="63">
        <f t="shared" si="33"/>
        <v>375.57142857142856</v>
      </c>
      <c r="V41" s="63">
        <f t="shared" si="33"/>
        <v>884.21428571428567</v>
      </c>
      <c r="W41" s="63">
        <f t="shared" si="33"/>
        <v>53.214285714285708</v>
      </c>
      <c r="X41" s="63">
        <f t="shared" si="33"/>
        <v>7</v>
      </c>
      <c r="Y41" s="63">
        <f t="shared" si="33"/>
        <v>148.35714285714283</v>
      </c>
      <c r="Z41" s="63">
        <f t="shared" si="33"/>
        <v>48.000000000000007</v>
      </c>
      <c r="AA41" s="63">
        <f t="shared" si="33"/>
        <v>7.928571428571427</v>
      </c>
      <c r="AB41" s="63">
        <f t="shared" si="33"/>
        <v>0.99999999999999989</v>
      </c>
      <c r="AC41" s="63">
        <f t="shared" si="33"/>
        <v>2829.9285714285711</v>
      </c>
      <c r="AD41" s="63">
        <f t="shared" si="33"/>
        <v>0</v>
      </c>
      <c r="AE41" s="64">
        <f>SUM(AE10:AE33)</f>
        <v>4844.4285714285716</v>
      </c>
      <c r="AF41" s="64">
        <f>SUM(AF10:AF33)</f>
        <v>7674.3571428571431</v>
      </c>
    </row>
    <row r="42" spans="2:32" ht="23.1" customHeight="1" x14ac:dyDescent="0.25">
      <c r="B42" s="24" t="s">
        <v>69</v>
      </c>
      <c r="C42" s="49">
        <f>AVERAGE('23.09.19 Munyonyo -Gaba'!C42,'24.09 Munyonyo-Gaba'!C42,'25.09 Munyonyo-Gaba'!C42,'27.09 Munyonyo-Gaba'!C42,'26.09 Munyonyo-Gaba-24Hrs'!C42,'28.09 Muynyonyo-Gaba-24h'!C42,'29.09 Munyonyo-Gaba'!C42)</f>
        <v>25.857142857142858</v>
      </c>
      <c r="D42" s="49">
        <f>AVERAGE('23.09.19 Munyonyo -Gaba'!D42,'24.09 Munyonyo-Gaba'!D42,'25.09 Munyonyo-Gaba'!D42,'27.09 Munyonyo-Gaba'!D42,'26.09 Munyonyo-Gaba-24Hrs'!D42,'28.09 Muynyonyo-Gaba-24h'!D42,'29.09 Munyonyo-Gaba'!D42)</f>
        <v>15.714285714285714</v>
      </c>
      <c r="E42" s="49">
        <f>AVERAGE('23.09.19 Munyonyo -Gaba'!E42,'24.09 Munyonyo-Gaba'!E42,'25.09 Munyonyo-Gaba'!E42,'27.09 Munyonyo-Gaba'!E42,'26.09 Munyonyo-Gaba-24Hrs'!E42,'28.09 Muynyonyo-Gaba-24h'!E42,'29.09 Munyonyo-Gaba'!E42)</f>
        <v>4.4285714285714288</v>
      </c>
      <c r="F42" s="49">
        <f>AVERAGE('23.09.19 Munyonyo -Gaba'!F42,'24.09 Munyonyo-Gaba'!F42,'25.09 Munyonyo-Gaba'!F42,'27.09 Munyonyo-Gaba'!F42,'26.09 Munyonyo-Gaba-24Hrs'!F42,'28.09 Muynyonyo-Gaba-24h'!F42,'29.09 Munyonyo-Gaba'!F42)</f>
        <v>11.857142857142858</v>
      </c>
      <c r="G42" s="49">
        <f>AVERAGE('23.09.19 Munyonyo -Gaba'!G42,'24.09 Munyonyo-Gaba'!G42,'25.09 Munyonyo-Gaba'!G42,'27.09 Munyonyo-Gaba'!G42,'26.09 Munyonyo-Gaba-24Hrs'!G42,'28.09 Muynyonyo-Gaba-24h'!G42,'29.09 Munyonyo-Gaba'!G42)</f>
        <v>0.5714285714285714</v>
      </c>
      <c r="H42" s="49">
        <f>AVERAGE('23.09.19 Munyonyo -Gaba'!H42,'24.09 Munyonyo-Gaba'!H42,'25.09 Munyonyo-Gaba'!H42,'27.09 Munyonyo-Gaba'!H42,'26.09 Munyonyo-Gaba-24Hrs'!H42,'28.09 Muynyonyo-Gaba-24h'!H42,'29.09 Munyonyo-Gaba'!H42)</f>
        <v>0</v>
      </c>
      <c r="I42" s="49">
        <f>AVERAGE('23.09.19 Munyonyo -Gaba'!I42,'24.09 Munyonyo-Gaba'!I42,'25.09 Munyonyo-Gaba'!I42,'27.09 Munyonyo-Gaba'!I42,'26.09 Munyonyo-Gaba-24Hrs'!I42,'28.09 Muynyonyo-Gaba-24h'!I42,'29.09 Munyonyo-Gaba'!I42)</f>
        <v>2.1428571428571428</v>
      </c>
      <c r="J42" s="49">
        <f>AVERAGE('23.09.19 Munyonyo -Gaba'!J42,'24.09 Munyonyo-Gaba'!J42,'25.09 Munyonyo-Gaba'!J42,'27.09 Munyonyo-Gaba'!J42,'26.09 Munyonyo-Gaba-24Hrs'!J42,'28.09 Muynyonyo-Gaba-24h'!J42,'29.09 Munyonyo-Gaba'!J42)</f>
        <v>1.7142857142857142</v>
      </c>
      <c r="K42" s="49">
        <f>AVERAGE('23.09.19 Munyonyo -Gaba'!K42,'24.09 Munyonyo-Gaba'!K42,'25.09 Munyonyo-Gaba'!K42,'27.09 Munyonyo-Gaba'!K42,'26.09 Munyonyo-Gaba-24Hrs'!K42,'28.09 Muynyonyo-Gaba-24h'!K42,'29.09 Munyonyo-Gaba'!K42)</f>
        <v>0.2857142857142857</v>
      </c>
      <c r="L42" s="49">
        <f>AVERAGE('23.09.19 Munyonyo -Gaba'!L42,'24.09 Munyonyo-Gaba'!L42,'25.09 Munyonyo-Gaba'!L42,'27.09 Munyonyo-Gaba'!L42,'26.09 Munyonyo-Gaba-24Hrs'!L42,'28.09 Muynyonyo-Gaba-24h'!L42,'29.09 Munyonyo-Gaba'!L42)</f>
        <v>0</v>
      </c>
      <c r="M42" s="49">
        <f>AVERAGE('23.09.19 Munyonyo -Gaba'!M42,'24.09 Munyonyo-Gaba'!M42,'25.09 Munyonyo-Gaba'!M42,'27.09 Munyonyo-Gaba'!M42,'26.09 Munyonyo-Gaba-24Hrs'!M42,'28.09 Muynyonyo-Gaba-24h'!M42,'29.09 Munyonyo-Gaba'!M42)</f>
        <v>31.571428571428573</v>
      </c>
      <c r="N42" s="49">
        <f>AVERAGE('23.09.19 Munyonyo -Gaba'!N42,'24.09 Munyonyo-Gaba'!N42,'25.09 Munyonyo-Gaba'!N42,'27.09 Munyonyo-Gaba'!N42,'26.09 Munyonyo-Gaba-24Hrs'!N42,'28.09 Muynyonyo-Gaba-24h'!N42,'29.09 Munyonyo-Gaba'!N42)</f>
        <v>0</v>
      </c>
      <c r="O42" s="15">
        <f t="shared" si="0"/>
        <v>62.571428571428577</v>
      </c>
      <c r="P42" s="15">
        <f t="shared" si="1"/>
        <v>94.142857142857153</v>
      </c>
      <c r="R42" s="5" t="s">
        <v>160</v>
      </c>
      <c r="S42" s="48">
        <f>S41/S40</f>
        <v>2.2758138770141403</v>
      </c>
      <c r="T42" s="48">
        <f t="shared" ref="T42:AF42" si="34">T41/T40</f>
        <v>1.4134687735139202</v>
      </c>
      <c r="U42" s="48">
        <f t="shared" si="34"/>
        <v>1.6010962241169306</v>
      </c>
      <c r="V42" s="48">
        <f t="shared" si="34"/>
        <v>1.4291156776725931</v>
      </c>
      <c r="W42" s="48">
        <f t="shared" si="34"/>
        <v>1.4494163424124515</v>
      </c>
      <c r="X42" s="48">
        <f t="shared" si="34"/>
        <v>1.7500000000000002</v>
      </c>
      <c r="Y42" s="48">
        <f t="shared" si="34"/>
        <v>1.3145569620253164</v>
      </c>
      <c r="Z42" s="48">
        <f t="shared" si="34"/>
        <v>1.263157894736842</v>
      </c>
      <c r="AA42" s="48">
        <f t="shared" si="34"/>
        <v>1.0673076923076923</v>
      </c>
      <c r="AB42" s="48">
        <f t="shared" si="34"/>
        <v>1</v>
      </c>
      <c r="AC42" s="48">
        <f t="shared" si="34"/>
        <v>1.7074211342871921</v>
      </c>
      <c r="AD42" s="48" t="e">
        <f t="shared" si="34"/>
        <v>#DIV/0!</v>
      </c>
      <c r="AE42" s="65">
        <f t="shared" si="34"/>
        <v>1.6871144278606964</v>
      </c>
      <c r="AF42" s="65">
        <f t="shared" si="34"/>
        <v>1.6945460854204781</v>
      </c>
    </row>
    <row r="43" spans="2:32" ht="23.1" customHeight="1" x14ac:dyDescent="0.25">
      <c r="B43" s="23" t="s">
        <v>70</v>
      </c>
      <c r="C43" s="49">
        <f>AVERAGE('23.09.19 Munyonyo -Gaba'!C43,'24.09 Munyonyo-Gaba'!C43,'25.09 Munyonyo-Gaba'!C43,'27.09 Munyonyo-Gaba'!C43,'26.09 Munyonyo-Gaba-24Hrs'!C43,'28.09 Muynyonyo-Gaba-24h'!C43,'29.09 Munyonyo-Gaba'!C43)</f>
        <v>17.857142857142858</v>
      </c>
      <c r="D43" s="49">
        <f>AVERAGE('23.09.19 Munyonyo -Gaba'!D43,'24.09 Munyonyo-Gaba'!D43,'25.09 Munyonyo-Gaba'!D43,'27.09 Munyonyo-Gaba'!D43,'26.09 Munyonyo-Gaba-24Hrs'!D43,'28.09 Muynyonyo-Gaba-24h'!D43,'29.09 Munyonyo-Gaba'!D43)</f>
        <v>15.285714285714286</v>
      </c>
      <c r="E43" s="49">
        <f>AVERAGE('23.09.19 Munyonyo -Gaba'!E43,'24.09 Munyonyo-Gaba'!E43,'25.09 Munyonyo-Gaba'!E43,'27.09 Munyonyo-Gaba'!E43,'26.09 Munyonyo-Gaba-24Hrs'!E43,'28.09 Muynyonyo-Gaba-24h'!E43,'29.09 Munyonyo-Gaba'!E43)</f>
        <v>3.8571428571428572</v>
      </c>
      <c r="F43" s="49">
        <f>AVERAGE('23.09.19 Munyonyo -Gaba'!F43,'24.09 Munyonyo-Gaba'!F43,'25.09 Munyonyo-Gaba'!F43,'27.09 Munyonyo-Gaba'!F43,'26.09 Munyonyo-Gaba-24Hrs'!F43,'28.09 Muynyonyo-Gaba-24h'!F43,'29.09 Munyonyo-Gaba'!F43)</f>
        <v>8.5714285714285712</v>
      </c>
      <c r="G43" s="49">
        <f>AVERAGE('23.09.19 Munyonyo -Gaba'!G43,'24.09 Munyonyo-Gaba'!G43,'25.09 Munyonyo-Gaba'!G43,'27.09 Munyonyo-Gaba'!G43,'26.09 Munyonyo-Gaba-24Hrs'!G43,'28.09 Muynyonyo-Gaba-24h'!G43,'29.09 Munyonyo-Gaba'!G43)</f>
        <v>0.42857142857142855</v>
      </c>
      <c r="H43" s="49">
        <f>AVERAGE('23.09.19 Munyonyo -Gaba'!H43,'24.09 Munyonyo-Gaba'!H43,'25.09 Munyonyo-Gaba'!H43,'27.09 Munyonyo-Gaba'!H43,'26.09 Munyonyo-Gaba-24Hrs'!H43,'28.09 Muynyonyo-Gaba-24h'!H43,'29.09 Munyonyo-Gaba'!H43)</f>
        <v>0.14285714285714285</v>
      </c>
      <c r="I43" s="49">
        <f>AVERAGE('23.09.19 Munyonyo -Gaba'!I43,'24.09 Munyonyo-Gaba'!I43,'25.09 Munyonyo-Gaba'!I43,'27.09 Munyonyo-Gaba'!I43,'26.09 Munyonyo-Gaba-24Hrs'!I43,'28.09 Muynyonyo-Gaba-24h'!I43,'29.09 Munyonyo-Gaba'!I43)</f>
        <v>2.7142857142857144</v>
      </c>
      <c r="J43" s="49">
        <f>AVERAGE('23.09.19 Munyonyo -Gaba'!J43,'24.09 Munyonyo-Gaba'!J43,'25.09 Munyonyo-Gaba'!J43,'27.09 Munyonyo-Gaba'!J43,'26.09 Munyonyo-Gaba-24Hrs'!J43,'28.09 Muynyonyo-Gaba-24h'!J43,'29.09 Munyonyo-Gaba'!J43)</f>
        <v>1.7142857142857142</v>
      </c>
      <c r="K43" s="49">
        <f>AVERAGE('23.09.19 Munyonyo -Gaba'!K43,'24.09 Munyonyo-Gaba'!K43,'25.09 Munyonyo-Gaba'!K43,'27.09 Munyonyo-Gaba'!K43,'26.09 Munyonyo-Gaba-24Hrs'!K43,'28.09 Muynyonyo-Gaba-24h'!K43,'29.09 Munyonyo-Gaba'!K43)</f>
        <v>0.2857142857142857</v>
      </c>
      <c r="L43" s="49">
        <f>AVERAGE('23.09.19 Munyonyo -Gaba'!L43,'24.09 Munyonyo-Gaba'!L43,'25.09 Munyonyo-Gaba'!L43,'27.09 Munyonyo-Gaba'!L43,'26.09 Munyonyo-Gaba-24Hrs'!L43,'28.09 Muynyonyo-Gaba-24h'!L43,'29.09 Munyonyo-Gaba'!L43)</f>
        <v>0</v>
      </c>
      <c r="M43" s="49">
        <f>AVERAGE('23.09.19 Munyonyo -Gaba'!M43,'24.09 Munyonyo-Gaba'!M43,'25.09 Munyonyo-Gaba'!M43,'27.09 Munyonyo-Gaba'!M43,'26.09 Munyonyo-Gaba-24Hrs'!M43,'28.09 Muynyonyo-Gaba-24h'!M43,'29.09 Munyonyo-Gaba'!M43)</f>
        <v>30.571428571428573</v>
      </c>
      <c r="N43" s="49">
        <f>AVERAGE('23.09.19 Munyonyo -Gaba'!N43,'24.09 Munyonyo-Gaba'!N43,'25.09 Munyonyo-Gaba'!N43,'27.09 Munyonyo-Gaba'!N43,'26.09 Munyonyo-Gaba-24Hrs'!N43,'28.09 Muynyonyo-Gaba-24h'!N43,'29.09 Munyonyo-Gaba'!N43)</f>
        <v>0</v>
      </c>
      <c r="O43" s="15">
        <f t="shared" si="0"/>
        <v>50.857142857142861</v>
      </c>
      <c r="P43" s="15">
        <f t="shared" si="1"/>
        <v>81.428571428571431</v>
      </c>
    </row>
    <row r="44" spans="2:32" ht="23.1" customHeight="1" x14ac:dyDescent="0.25">
      <c r="B44" s="25" t="s">
        <v>71</v>
      </c>
      <c r="C44" s="49">
        <f>AVERAGE('23.09.19 Munyonyo -Gaba'!C44,'24.09 Munyonyo-Gaba'!C44,'25.09 Munyonyo-Gaba'!C44,'27.09 Munyonyo-Gaba'!C44,'26.09 Munyonyo-Gaba-24Hrs'!C44,'28.09 Muynyonyo-Gaba-24h'!C44,'29.09 Munyonyo-Gaba'!C44)</f>
        <v>23</v>
      </c>
      <c r="D44" s="49">
        <f>AVERAGE('23.09.19 Munyonyo -Gaba'!D44,'24.09 Munyonyo-Gaba'!D44,'25.09 Munyonyo-Gaba'!D44,'27.09 Munyonyo-Gaba'!D44,'26.09 Munyonyo-Gaba-24Hrs'!D44,'28.09 Muynyonyo-Gaba-24h'!D44,'29.09 Munyonyo-Gaba'!D44)</f>
        <v>23.571428571428573</v>
      </c>
      <c r="E44" s="49">
        <f>AVERAGE('23.09.19 Munyonyo -Gaba'!E44,'24.09 Munyonyo-Gaba'!E44,'25.09 Munyonyo-Gaba'!E44,'27.09 Munyonyo-Gaba'!E44,'26.09 Munyonyo-Gaba-24Hrs'!E44,'28.09 Muynyonyo-Gaba-24h'!E44,'29.09 Munyonyo-Gaba'!E44)</f>
        <v>5.1428571428571432</v>
      </c>
      <c r="F44" s="49">
        <f>AVERAGE('23.09.19 Munyonyo -Gaba'!F44,'24.09 Munyonyo-Gaba'!F44,'25.09 Munyonyo-Gaba'!F44,'27.09 Munyonyo-Gaba'!F44,'26.09 Munyonyo-Gaba-24Hrs'!F44,'28.09 Muynyonyo-Gaba-24h'!F44,'29.09 Munyonyo-Gaba'!F44)</f>
        <v>11.428571428571429</v>
      </c>
      <c r="G44" s="49">
        <f>AVERAGE('23.09.19 Munyonyo -Gaba'!G44,'24.09 Munyonyo-Gaba'!G44,'25.09 Munyonyo-Gaba'!G44,'27.09 Munyonyo-Gaba'!G44,'26.09 Munyonyo-Gaba-24Hrs'!G44,'28.09 Muynyonyo-Gaba-24h'!G44,'29.09 Munyonyo-Gaba'!G44)</f>
        <v>1</v>
      </c>
      <c r="H44" s="49">
        <f>AVERAGE('23.09.19 Munyonyo -Gaba'!H44,'24.09 Munyonyo-Gaba'!H44,'25.09 Munyonyo-Gaba'!H44,'27.09 Munyonyo-Gaba'!H44,'26.09 Munyonyo-Gaba-24Hrs'!H44,'28.09 Muynyonyo-Gaba-24h'!H44,'29.09 Munyonyo-Gaba'!H44)</f>
        <v>0.2857142857142857</v>
      </c>
      <c r="I44" s="49">
        <f>AVERAGE('23.09.19 Munyonyo -Gaba'!I44,'24.09 Munyonyo-Gaba'!I44,'25.09 Munyonyo-Gaba'!I44,'27.09 Munyonyo-Gaba'!I44,'26.09 Munyonyo-Gaba-24Hrs'!I44,'28.09 Muynyonyo-Gaba-24h'!I44,'29.09 Munyonyo-Gaba'!I44)</f>
        <v>2.4285714285714284</v>
      </c>
      <c r="J44" s="49">
        <f>AVERAGE('23.09.19 Munyonyo -Gaba'!J44,'24.09 Munyonyo-Gaba'!J44,'25.09 Munyonyo-Gaba'!J44,'27.09 Munyonyo-Gaba'!J44,'26.09 Munyonyo-Gaba-24Hrs'!J44,'28.09 Muynyonyo-Gaba-24h'!J44,'29.09 Munyonyo-Gaba'!J44)</f>
        <v>1.7142857142857142</v>
      </c>
      <c r="K44" s="49">
        <f>AVERAGE('23.09.19 Munyonyo -Gaba'!K44,'24.09 Munyonyo-Gaba'!K44,'25.09 Munyonyo-Gaba'!K44,'27.09 Munyonyo-Gaba'!K44,'26.09 Munyonyo-Gaba-24Hrs'!K44,'28.09 Muynyonyo-Gaba-24h'!K44,'29.09 Munyonyo-Gaba'!K44)</f>
        <v>0</v>
      </c>
      <c r="L44" s="49">
        <f>AVERAGE('23.09.19 Munyonyo -Gaba'!L44,'24.09 Munyonyo-Gaba'!L44,'25.09 Munyonyo-Gaba'!L44,'27.09 Munyonyo-Gaba'!L44,'26.09 Munyonyo-Gaba-24Hrs'!L44,'28.09 Muynyonyo-Gaba-24h'!L44,'29.09 Munyonyo-Gaba'!L44)</f>
        <v>0.14285714285714285</v>
      </c>
      <c r="M44" s="49">
        <f>AVERAGE('23.09.19 Munyonyo -Gaba'!M44,'24.09 Munyonyo-Gaba'!M44,'25.09 Munyonyo-Gaba'!M44,'27.09 Munyonyo-Gaba'!M44,'26.09 Munyonyo-Gaba-24Hrs'!M44,'28.09 Muynyonyo-Gaba-24h'!M44,'29.09 Munyonyo-Gaba'!M44)</f>
        <v>35</v>
      </c>
      <c r="N44" s="49">
        <f>AVERAGE('23.09.19 Munyonyo -Gaba'!N44,'24.09 Munyonyo-Gaba'!N44,'25.09 Munyonyo-Gaba'!N44,'27.09 Munyonyo-Gaba'!N44,'26.09 Munyonyo-Gaba-24Hrs'!N44,'28.09 Muynyonyo-Gaba-24h'!N44,'29.09 Munyonyo-Gaba'!N44)</f>
        <v>0</v>
      </c>
      <c r="O44" s="15">
        <f t="shared" si="0"/>
        <v>68.714285714285708</v>
      </c>
      <c r="P44" s="15">
        <f t="shared" si="1"/>
        <v>103.71428571428571</v>
      </c>
    </row>
    <row r="45" spans="2:32" ht="23.1" customHeight="1" x14ac:dyDescent="0.25">
      <c r="B45" s="23" t="s">
        <v>72</v>
      </c>
      <c r="C45" s="49">
        <f>AVERAGE('23.09.19 Munyonyo -Gaba'!C45,'24.09 Munyonyo-Gaba'!C45,'25.09 Munyonyo-Gaba'!C45,'27.09 Munyonyo-Gaba'!C45,'26.09 Munyonyo-Gaba-24Hrs'!C45,'28.09 Muynyonyo-Gaba-24h'!C45,'29.09 Munyonyo-Gaba'!C45)</f>
        <v>19.285714285714285</v>
      </c>
      <c r="D45" s="49">
        <f>AVERAGE('23.09.19 Munyonyo -Gaba'!D45,'24.09 Munyonyo-Gaba'!D45,'25.09 Munyonyo-Gaba'!D45,'27.09 Munyonyo-Gaba'!D45,'26.09 Munyonyo-Gaba-24Hrs'!D45,'28.09 Muynyonyo-Gaba-24h'!D45,'29.09 Munyonyo-Gaba'!D45)</f>
        <v>22</v>
      </c>
      <c r="E45" s="49">
        <f>AVERAGE('23.09.19 Munyonyo -Gaba'!E45,'24.09 Munyonyo-Gaba'!E45,'25.09 Munyonyo-Gaba'!E45,'27.09 Munyonyo-Gaba'!E45,'26.09 Munyonyo-Gaba-24Hrs'!E45,'28.09 Muynyonyo-Gaba-24h'!E45,'29.09 Munyonyo-Gaba'!E45)</f>
        <v>5.4285714285714288</v>
      </c>
      <c r="F45" s="49">
        <f>AVERAGE('23.09.19 Munyonyo -Gaba'!F45,'24.09 Munyonyo-Gaba'!F45,'25.09 Munyonyo-Gaba'!F45,'27.09 Munyonyo-Gaba'!F45,'26.09 Munyonyo-Gaba-24Hrs'!F45,'28.09 Muynyonyo-Gaba-24h'!F45,'29.09 Munyonyo-Gaba'!F45)</f>
        <v>9.4285714285714288</v>
      </c>
      <c r="G45" s="49">
        <f>AVERAGE('23.09.19 Munyonyo -Gaba'!G45,'24.09 Munyonyo-Gaba'!G45,'25.09 Munyonyo-Gaba'!G45,'27.09 Munyonyo-Gaba'!G45,'26.09 Munyonyo-Gaba-24Hrs'!G45,'28.09 Muynyonyo-Gaba-24h'!G45,'29.09 Munyonyo-Gaba'!G45)</f>
        <v>0.42857142857142855</v>
      </c>
      <c r="H45" s="49">
        <f>AVERAGE('23.09.19 Munyonyo -Gaba'!H45,'24.09 Munyonyo-Gaba'!H45,'25.09 Munyonyo-Gaba'!H45,'27.09 Munyonyo-Gaba'!H45,'26.09 Munyonyo-Gaba-24Hrs'!H45,'28.09 Muynyonyo-Gaba-24h'!H45,'29.09 Munyonyo-Gaba'!H45)</f>
        <v>0</v>
      </c>
      <c r="I45" s="49">
        <f>AVERAGE('23.09.19 Munyonyo -Gaba'!I45,'24.09 Munyonyo-Gaba'!I45,'25.09 Munyonyo-Gaba'!I45,'27.09 Munyonyo-Gaba'!I45,'26.09 Munyonyo-Gaba-24Hrs'!I45,'28.09 Muynyonyo-Gaba-24h'!I45,'29.09 Munyonyo-Gaba'!I45)</f>
        <v>2</v>
      </c>
      <c r="J45" s="49">
        <f>AVERAGE('23.09.19 Munyonyo -Gaba'!J45,'24.09 Munyonyo-Gaba'!J45,'25.09 Munyonyo-Gaba'!J45,'27.09 Munyonyo-Gaba'!J45,'26.09 Munyonyo-Gaba-24Hrs'!J45,'28.09 Muynyonyo-Gaba-24h'!J45,'29.09 Munyonyo-Gaba'!J45)</f>
        <v>0.8571428571428571</v>
      </c>
      <c r="K45" s="49">
        <f>AVERAGE('23.09.19 Munyonyo -Gaba'!K45,'24.09 Munyonyo-Gaba'!K45,'25.09 Munyonyo-Gaba'!K45,'27.09 Munyonyo-Gaba'!K45,'26.09 Munyonyo-Gaba-24Hrs'!K45,'28.09 Muynyonyo-Gaba-24h'!K45,'29.09 Munyonyo-Gaba'!K45)</f>
        <v>0</v>
      </c>
      <c r="L45" s="49">
        <f>AVERAGE('23.09.19 Munyonyo -Gaba'!L45,'24.09 Munyonyo-Gaba'!L45,'25.09 Munyonyo-Gaba'!L45,'27.09 Munyonyo-Gaba'!L45,'26.09 Munyonyo-Gaba-24Hrs'!L45,'28.09 Muynyonyo-Gaba-24h'!L45,'29.09 Munyonyo-Gaba'!L45)</f>
        <v>0</v>
      </c>
      <c r="M45" s="49">
        <f>AVERAGE('23.09.19 Munyonyo -Gaba'!M45,'24.09 Munyonyo-Gaba'!M45,'25.09 Munyonyo-Gaba'!M45,'27.09 Munyonyo-Gaba'!M45,'26.09 Munyonyo-Gaba-24Hrs'!M45,'28.09 Muynyonyo-Gaba-24h'!M45,'29.09 Munyonyo-Gaba'!M45)</f>
        <v>33.428571428571431</v>
      </c>
      <c r="N45" s="49">
        <f>AVERAGE('23.09.19 Munyonyo -Gaba'!N45,'24.09 Munyonyo-Gaba'!N45,'25.09 Munyonyo-Gaba'!N45,'27.09 Munyonyo-Gaba'!N45,'26.09 Munyonyo-Gaba-24Hrs'!N45,'28.09 Muynyonyo-Gaba-24h'!N45,'29.09 Munyonyo-Gaba'!N45)</f>
        <v>0</v>
      </c>
      <c r="O45" s="15">
        <f t="shared" si="0"/>
        <v>59.428571428571431</v>
      </c>
      <c r="P45" s="15">
        <f t="shared" si="1"/>
        <v>92.857142857142861</v>
      </c>
    </row>
    <row r="46" spans="2:32" ht="23.1" customHeight="1" x14ac:dyDescent="0.25">
      <c r="B46" s="24" t="s">
        <v>73</v>
      </c>
      <c r="C46" s="49">
        <f>AVERAGE('23.09.19 Munyonyo -Gaba'!C46,'24.09 Munyonyo-Gaba'!C46,'25.09 Munyonyo-Gaba'!C46,'27.09 Munyonyo-Gaba'!C46,'26.09 Munyonyo-Gaba-24Hrs'!C46,'28.09 Muynyonyo-Gaba-24h'!C46,'29.09 Munyonyo-Gaba'!C46)</f>
        <v>19</v>
      </c>
      <c r="D46" s="49">
        <f>AVERAGE('23.09.19 Munyonyo -Gaba'!D46,'24.09 Munyonyo-Gaba'!D46,'25.09 Munyonyo-Gaba'!D46,'27.09 Munyonyo-Gaba'!D46,'26.09 Munyonyo-Gaba-24Hrs'!D46,'28.09 Muynyonyo-Gaba-24h'!D46,'29.09 Munyonyo-Gaba'!D46)</f>
        <v>29.571428571428573</v>
      </c>
      <c r="E46" s="49">
        <f>AVERAGE('23.09.19 Munyonyo -Gaba'!E46,'24.09 Munyonyo-Gaba'!E46,'25.09 Munyonyo-Gaba'!E46,'27.09 Munyonyo-Gaba'!E46,'26.09 Munyonyo-Gaba-24Hrs'!E46,'28.09 Muynyonyo-Gaba-24h'!E46,'29.09 Munyonyo-Gaba'!E46)</f>
        <v>5</v>
      </c>
      <c r="F46" s="49">
        <f>AVERAGE('23.09.19 Munyonyo -Gaba'!F46,'24.09 Munyonyo-Gaba'!F46,'25.09 Munyonyo-Gaba'!F46,'27.09 Munyonyo-Gaba'!F46,'26.09 Munyonyo-Gaba-24Hrs'!F46,'28.09 Muynyonyo-Gaba-24h'!F46,'29.09 Munyonyo-Gaba'!F46)</f>
        <v>13.285714285714286</v>
      </c>
      <c r="G46" s="49">
        <f>AVERAGE('23.09.19 Munyonyo -Gaba'!G46,'24.09 Munyonyo-Gaba'!G46,'25.09 Munyonyo-Gaba'!G46,'27.09 Munyonyo-Gaba'!G46,'26.09 Munyonyo-Gaba-24Hrs'!G46,'28.09 Muynyonyo-Gaba-24h'!G46,'29.09 Munyonyo-Gaba'!G46)</f>
        <v>0.8571428571428571</v>
      </c>
      <c r="H46" s="49">
        <f>AVERAGE('23.09.19 Munyonyo -Gaba'!H46,'24.09 Munyonyo-Gaba'!H46,'25.09 Munyonyo-Gaba'!H46,'27.09 Munyonyo-Gaba'!H46,'26.09 Munyonyo-Gaba-24Hrs'!H46,'28.09 Muynyonyo-Gaba-24h'!H46,'29.09 Munyonyo-Gaba'!H46)</f>
        <v>0</v>
      </c>
      <c r="I46" s="49">
        <f>AVERAGE('23.09.19 Munyonyo -Gaba'!I46,'24.09 Munyonyo-Gaba'!I46,'25.09 Munyonyo-Gaba'!I46,'27.09 Munyonyo-Gaba'!I46,'26.09 Munyonyo-Gaba-24Hrs'!I46,'28.09 Muynyonyo-Gaba-24h'!I46,'29.09 Munyonyo-Gaba'!I46)</f>
        <v>3.2857142857142856</v>
      </c>
      <c r="J46" s="49">
        <f>AVERAGE('23.09.19 Munyonyo -Gaba'!J46,'24.09 Munyonyo-Gaba'!J46,'25.09 Munyonyo-Gaba'!J46,'27.09 Munyonyo-Gaba'!J46,'26.09 Munyonyo-Gaba-24Hrs'!J46,'28.09 Muynyonyo-Gaba-24h'!J46,'29.09 Munyonyo-Gaba'!J46)</f>
        <v>0.5714285714285714</v>
      </c>
      <c r="K46" s="49">
        <f>AVERAGE('23.09.19 Munyonyo -Gaba'!K46,'24.09 Munyonyo-Gaba'!K46,'25.09 Munyonyo-Gaba'!K46,'27.09 Munyonyo-Gaba'!K46,'26.09 Munyonyo-Gaba-24Hrs'!K46,'28.09 Muynyonyo-Gaba-24h'!K46,'29.09 Munyonyo-Gaba'!K46)</f>
        <v>0.42857142857142855</v>
      </c>
      <c r="L46" s="49">
        <f>AVERAGE('23.09.19 Munyonyo -Gaba'!L46,'24.09 Munyonyo-Gaba'!L46,'25.09 Munyonyo-Gaba'!L46,'27.09 Munyonyo-Gaba'!L46,'26.09 Munyonyo-Gaba-24Hrs'!L46,'28.09 Muynyonyo-Gaba-24h'!L46,'29.09 Munyonyo-Gaba'!L46)</f>
        <v>0.14285714285714285</v>
      </c>
      <c r="M46" s="49">
        <f>AVERAGE('23.09.19 Munyonyo -Gaba'!M46,'24.09 Munyonyo-Gaba'!M46,'25.09 Munyonyo-Gaba'!M46,'27.09 Munyonyo-Gaba'!M46,'26.09 Munyonyo-Gaba-24Hrs'!M46,'28.09 Muynyonyo-Gaba-24h'!M46,'29.09 Munyonyo-Gaba'!M46)</f>
        <v>38.714285714285715</v>
      </c>
      <c r="N46" s="49">
        <f>AVERAGE('23.09.19 Munyonyo -Gaba'!N46,'24.09 Munyonyo-Gaba'!N46,'25.09 Munyonyo-Gaba'!N46,'27.09 Munyonyo-Gaba'!N46,'26.09 Munyonyo-Gaba-24Hrs'!N46,'28.09 Muynyonyo-Gaba-24h'!N46,'29.09 Munyonyo-Gaba'!N46)</f>
        <v>0</v>
      </c>
      <c r="O46" s="15">
        <f t="shared" si="0"/>
        <v>72.142857142857153</v>
      </c>
      <c r="P46" s="15">
        <f t="shared" si="1"/>
        <v>110.85714285714286</v>
      </c>
      <c r="R46" s="8"/>
      <c r="T46"/>
    </row>
    <row r="47" spans="2:32" ht="23.1" customHeight="1" x14ac:dyDescent="0.25">
      <c r="B47" s="24" t="s">
        <v>74</v>
      </c>
      <c r="C47" s="49">
        <f>AVERAGE('23.09.19 Munyonyo -Gaba'!C47,'24.09 Munyonyo-Gaba'!C47,'25.09 Munyonyo-Gaba'!C47,'27.09 Munyonyo-Gaba'!C47,'26.09 Munyonyo-Gaba-24Hrs'!C47,'28.09 Muynyonyo-Gaba-24h'!C47,'29.09 Munyonyo-Gaba'!C47)</f>
        <v>20.714285714285715</v>
      </c>
      <c r="D47" s="49">
        <f>AVERAGE('23.09.19 Munyonyo -Gaba'!D47,'24.09 Munyonyo-Gaba'!D47,'25.09 Munyonyo-Gaba'!D47,'27.09 Munyonyo-Gaba'!D47,'26.09 Munyonyo-Gaba-24Hrs'!D47,'28.09 Muynyonyo-Gaba-24h'!D47,'29.09 Munyonyo-Gaba'!D47)</f>
        <v>23</v>
      </c>
      <c r="E47" s="49">
        <f>AVERAGE('23.09.19 Munyonyo -Gaba'!E47,'24.09 Munyonyo-Gaba'!E47,'25.09 Munyonyo-Gaba'!E47,'27.09 Munyonyo-Gaba'!E47,'26.09 Munyonyo-Gaba-24Hrs'!E47,'28.09 Muynyonyo-Gaba-24h'!E47,'29.09 Munyonyo-Gaba'!E47)</f>
        <v>2.5714285714285716</v>
      </c>
      <c r="F47" s="49">
        <f>AVERAGE('23.09.19 Munyonyo -Gaba'!F47,'24.09 Munyonyo-Gaba'!F47,'25.09 Munyonyo-Gaba'!F47,'27.09 Munyonyo-Gaba'!F47,'26.09 Munyonyo-Gaba-24Hrs'!F47,'28.09 Muynyonyo-Gaba-24h'!F47,'29.09 Munyonyo-Gaba'!F47)</f>
        <v>13</v>
      </c>
      <c r="G47" s="49">
        <f>AVERAGE('23.09.19 Munyonyo -Gaba'!G47,'24.09 Munyonyo-Gaba'!G47,'25.09 Munyonyo-Gaba'!G47,'27.09 Munyonyo-Gaba'!G47,'26.09 Munyonyo-Gaba-24Hrs'!G47,'28.09 Muynyonyo-Gaba-24h'!G47,'29.09 Munyonyo-Gaba'!G47)</f>
        <v>0.14285714285714285</v>
      </c>
      <c r="H47" s="49">
        <f>AVERAGE('23.09.19 Munyonyo -Gaba'!H47,'24.09 Munyonyo-Gaba'!H47,'25.09 Munyonyo-Gaba'!H47,'27.09 Munyonyo-Gaba'!H47,'26.09 Munyonyo-Gaba-24Hrs'!H47,'28.09 Muynyonyo-Gaba-24h'!H47,'29.09 Munyonyo-Gaba'!H47)</f>
        <v>0</v>
      </c>
      <c r="I47" s="49">
        <f>AVERAGE('23.09.19 Munyonyo -Gaba'!I47,'24.09 Munyonyo-Gaba'!I47,'25.09 Munyonyo-Gaba'!I47,'27.09 Munyonyo-Gaba'!I47,'26.09 Munyonyo-Gaba-24Hrs'!I47,'28.09 Muynyonyo-Gaba-24h'!I47,'29.09 Munyonyo-Gaba'!I47)</f>
        <v>3.4285714285714284</v>
      </c>
      <c r="J47" s="49">
        <f>AVERAGE('23.09.19 Munyonyo -Gaba'!J47,'24.09 Munyonyo-Gaba'!J47,'25.09 Munyonyo-Gaba'!J47,'27.09 Munyonyo-Gaba'!J47,'26.09 Munyonyo-Gaba-24Hrs'!J47,'28.09 Muynyonyo-Gaba-24h'!J47,'29.09 Munyonyo-Gaba'!J47)</f>
        <v>1.1428571428571428</v>
      </c>
      <c r="K47" s="49">
        <f>AVERAGE('23.09.19 Munyonyo -Gaba'!K47,'24.09 Munyonyo-Gaba'!K47,'25.09 Munyonyo-Gaba'!K47,'27.09 Munyonyo-Gaba'!K47,'26.09 Munyonyo-Gaba-24Hrs'!K47,'28.09 Muynyonyo-Gaba-24h'!K47,'29.09 Munyonyo-Gaba'!K47)</f>
        <v>0.42857142857142855</v>
      </c>
      <c r="L47" s="49">
        <f>AVERAGE('23.09.19 Munyonyo -Gaba'!L47,'24.09 Munyonyo-Gaba'!L47,'25.09 Munyonyo-Gaba'!L47,'27.09 Munyonyo-Gaba'!L47,'26.09 Munyonyo-Gaba-24Hrs'!L47,'28.09 Muynyonyo-Gaba-24h'!L47,'29.09 Munyonyo-Gaba'!L47)</f>
        <v>0</v>
      </c>
      <c r="M47" s="49">
        <f>AVERAGE('23.09.19 Munyonyo -Gaba'!M47,'24.09 Munyonyo-Gaba'!M47,'25.09 Munyonyo-Gaba'!M47,'27.09 Munyonyo-Gaba'!M47,'26.09 Munyonyo-Gaba-24Hrs'!M47,'28.09 Muynyonyo-Gaba-24h'!M47,'29.09 Munyonyo-Gaba'!M47)</f>
        <v>38.857142857142854</v>
      </c>
      <c r="N47" s="49">
        <f>AVERAGE('23.09.19 Munyonyo -Gaba'!N47,'24.09 Munyonyo-Gaba'!N47,'25.09 Munyonyo-Gaba'!N47,'27.09 Munyonyo-Gaba'!N47,'26.09 Munyonyo-Gaba-24Hrs'!N47,'28.09 Muynyonyo-Gaba-24h'!N47,'29.09 Munyonyo-Gaba'!N47)</f>
        <v>0</v>
      </c>
      <c r="O47" s="15">
        <f t="shared" si="0"/>
        <v>64.428571428571431</v>
      </c>
      <c r="P47" s="15">
        <f t="shared" si="1"/>
        <v>103.28571428571428</v>
      </c>
      <c r="R47" s="8"/>
      <c r="T47"/>
    </row>
    <row r="48" spans="2:32" ht="23.1" customHeight="1" x14ac:dyDescent="0.25">
      <c r="B48" s="24" t="s">
        <v>75</v>
      </c>
      <c r="C48" s="49">
        <f>AVERAGE('23.09.19 Munyonyo -Gaba'!C48,'24.09 Munyonyo-Gaba'!C48,'25.09 Munyonyo-Gaba'!C48,'27.09 Munyonyo-Gaba'!C48,'26.09 Munyonyo-Gaba-24Hrs'!C48,'28.09 Muynyonyo-Gaba-24h'!C48,'29.09 Munyonyo-Gaba'!C48)</f>
        <v>22.285714285714285</v>
      </c>
      <c r="D48" s="49">
        <f>AVERAGE('23.09.19 Munyonyo -Gaba'!D48,'24.09 Munyonyo-Gaba'!D48,'25.09 Munyonyo-Gaba'!D48,'27.09 Munyonyo-Gaba'!D48,'26.09 Munyonyo-Gaba-24Hrs'!D48,'28.09 Muynyonyo-Gaba-24h'!D48,'29.09 Munyonyo-Gaba'!D48)</f>
        <v>20.857142857142858</v>
      </c>
      <c r="E48" s="49">
        <f>AVERAGE('23.09.19 Munyonyo -Gaba'!E48,'24.09 Munyonyo-Gaba'!E48,'25.09 Munyonyo-Gaba'!E48,'27.09 Munyonyo-Gaba'!E48,'26.09 Munyonyo-Gaba-24Hrs'!E48,'28.09 Muynyonyo-Gaba-24h'!E48,'29.09 Munyonyo-Gaba'!E48)</f>
        <v>5.7142857142857144</v>
      </c>
      <c r="F48" s="49">
        <f>AVERAGE('23.09.19 Munyonyo -Gaba'!F48,'24.09 Munyonyo-Gaba'!F48,'25.09 Munyonyo-Gaba'!F48,'27.09 Munyonyo-Gaba'!F48,'26.09 Munyonyo-Gaba-24Hrs'!F48,'28.09 Muynyonyo-Gaba-24h'!F48,'29.09 Munyonyo-Gaba'!F48)</f>
        <v>14.428571428571429</v>
      </c>
      <c r="G48" s="49">
        <f>AVERAGE('23.09.19 Munyonyo -Gaba'!G48,'24.09 Munyonyo-Gaba'!G48,'25.09 Munyonyo-Gaba'!G48,'27.09 Munyonyo-Gaba'!G48,'26.09 Munyonyo-Gaba-24Hrs'!G48,'28.09 Muynyonyo-Gaba-24h'!G48,'29.09 Munyonyo-Gaba'!G48)</f>
        <v>0.8571428571428571</v>
      </c>
      <c r="H48" s="49">
        <f>AVERAGE('23.09.19 Munyonyo -Gaba'!H48,'24.09 Munyonyo-Gaba'!H48,'25.09 Munyonyo-Gaba'!H48,'27.09 Munyonyo-Gaba'!H48,'26.09 Munyonyo-Gaba-24Hrs'!H48,'28.09 Muynyonyo-Gaba-24h'!H48,'29.09 Munyonyo-Gaba'!H48)</f>
        <v>0</v>
      </c>
      <c r="I48" s="49">
        <f>AVERAGE('23.09.19 Munyonyo -Gaba'!I48,'24.09 Munyonyo-Gaba'!I48,'25.09 Munyonyo-Gaba'!I48,'27.09 Munyonyo-Gaba'!I48,'26.09 Munyonyo-Gaba-24Hrs'!I48,'28.09 Muynyonyo-Gaba-24h'!I48,'29.09 Munyonyo-Gaba'!I48)</f>
        <v>2.4285714285714284</v>
      </c>
      <c r="J48" s="49">
        <f>AVERAGE('23.09.19 Munyonyo -Gaba'!J48,'24.09 Munyonyo-Gaba'!J48,'25.09 Munyonyo-Gaba'!J48,'27.09 Munyonyo-Gaba'!J48,'26.09 Munyonyo-Gaba-24Hrs'!J48,'28.09 Muynyonyo-Gaba-24h'!J48,'29.09 Munyonyo-Gaba'!J48)</f>
        <v>0.14285714285714285</v>
      </c>
      <c r="K48" s="49">
        <f>AVERAGE('23.09.19 Munyonyo -Gaba'!K48,'24.09 Munyonyo-Gaba'!K48,'25.09 Munyonyo-Gaba'!K48,'27.09 Munyonyo-Gaba'!K48,'26.09 Munyonyo-Gaba-24Hrs'!K48,'28.09 Muynyonyo-Gaba-24h'!K48,'29.09 Munyonyo-Gaba'!K48)</f>
        <v>0</v>
      </c>
      <c r="L48" s="49">
        <f>AVERAGE('23.09.19 Munyonyo -Gaba'!L48,'24.09 Munyonyo-Gaba'!L48,'25.09 Munyonyo-Gaba'!L48,'27.09 Munyonyo-Gaba'!L48,'26.09 Munyonyo-Gaba-24Hrs'!L48,'28.09 Muynyonyo-Gaba-24h'!L48,'29.09 Munyonyo-Gaba'!L48)</f>
        <v>0</v>
      </c>
      <c r="M48" s="49">
        <f>AVERAGE('23.09.19 Munyonyo -Gaba'!M48,'24.09 Munyonyo-Gaba'!M48,'25.09 Munyonyo-Gaba'!M48,'27.09 Munyonyo-Gaba'!M48,'26.09 Munyonyo-Gaba-24Hrs'!M48,'28.09 Muynyonyo-Gaba-24h'!M48,'29.09 Munyonyo-Gaba'!M48)</f>
        <v>42.142857142857146</v>
      </c>
      <c r="N48" s="49">
        <f>AVERAGE('23.09.19 Munyonyo -Gaba'!N48,'24.09 Munyonyo-Gaba'!N48,'25.09 Munyonyo-Gaba'!N48,'27.09 Munyonyo-Gaba'!N48,'26.09 Munyonyo-Gaba-24Hrs'!N48,'28.09 Muynyonyo-Gaba-24h'!N48,'29.09 Munyonyo-Gaba'!N48)</f>
        <v>0</v>
      </c>
      <c r="O48" s="15">
        <f t="shared" si="0"/>
        <v>66.714285714285708</v>
      </c>
      <c r="P48" s="15">
        <f t="shared" si="1"/>
        <v>108.85714285714286</v>
      </c>
      <c r="R48" s="8"/>
      <c r="T48"/>
    </row>
    <row r="49" spans="2:20" ht="23.1" customHeight="1" x14ac:dyDescent="0.25">
      <c r="B49" s="23" t="s">
        <v>76</v>
      </c>
      <c r="C49" s="49">
        <f>AVERAGE('23.09.19 Munyonyo -Gaba'!C49,'24.09 Munyonyo-Gaba'!C49,'25.09 Munyonyo-Gaba'!C49,'27.09 Munyonyo-Gaba'!C49,'26.09 Munyonyo-Gaba-24Hrs'!C49,'28.09 Muynyonyo-Gaba-24h'!C49,'29.09 Munyonyo-Gaba'!C49)</f>
        <v>16.714285714285715</v>
      </c>
      <c r="D49" s="49">
        <f>AVERAGE('23.09.19 Munyonyo -Gaba'!D49,'24.09 Munyonyo-Gaba'!D49,'25.09 Munyonyo-Gaba'!D49,'27.09 Munyonyo-Gaba'!D49,'26.09 Munyonyo-Gaba-24Hrs'!D49,'28.09 Muynyonyo-Gaba-24h'!D49,'29.09 Munyonyo-Gaba'!D49)</f>
        <v>21.428571428571427</v>
      </c>
      <c r="E49" s="49">
        <f>AVERAGE('23.09.19 Munyonyo -Gaba'!E49,'24.09 Munyonyo-Gaba'!E49,'25.09 Munyonyo-Gaba'!E49,'27.09 Munyonyo-Gaba'!E49,'26.09 Munyonyo-Gaba-24Hrs'!E49,'28.09 Muynyonyo-Gaba-24h'!E49,'29.09 Munyonyo-Gaba'!E49)</f>
        <v>3.2857142857142856</v>
      </c>
      <c r="F49" s="49">
        <f>AVERAGE('23.09.19 Munyonyo -Gaba'!F49,'24.09 Munyonyo-Gaba'!F49,'25.09 Munyonyo-Gaba'!F49,'27.09 Munyonyo-Gaba'!F49,'26.09 Munyonyo-Gaba-24Hrs'!F49,'28.09 Muynyonyo-Gaba-24h'!F49,'29.09 Munyonyo-Gaba'!F49)</f>
        <v>12.142857142857142</v>
      </c>
      <c r="G49" s="49">
        <f>AVERAGE('23.09.19 Munyonyo -Gaba'!G49,'24.09 Munyonyo-Gaba'!G49,'25.09 Munyonyo-Gaba'!G49,'27.09 Munyonyo-Gaba'!G49,'26.09 Munyonyo-Gaba-24Hrs'!G49,'28.09 Muynyonyo-Gaba-24h'!G49,'29.09 Munyonyo-Gaba'!G49)</f>
        <v>1</v>
      </c>
      <c r="H49" s="49">
        <f>AVERAGE('23.09.19 Munyonyo -Gaba'!H49,'24.09 Munyonyo-Gaba'!H49,'25.09 Munyonyo-Gaba'!H49,'27.09 Munyonyo-Gaba'!H49,'26.09 Munyonyo-Gaba-24Hrs'!H49,'28.09 Muynyonyo-Gaba-24h'!H49,'29.09 Munyonyo-Gaba'!H49)</f>
        <v>0.2857142857142857</v>
      </c>
      <c r="I49" s="49">
        <f>AVERAGE('23.09.19 Munyonyo -Gaba'!I49,'24.09 Munyonyo-Gaba'!I49,'25.09 Munyonyo-Gaba'!I49,'27.09 Munyonyo-Gaba'!I49,'26.09 Munyonyo-Gaba-24Hrs'!I49,'28.09 Muynyonyo-Gaba-24h'!I49,'29.09 Munyonyo-Gaba'!I49)</f>
        <v>2</v>
      </c>
      <c r="J49" s="49">
        <f>AVERAGE('23.09.19 Munyonyo -Gaba'!J49,'24.09 Munyonyo-Gaba'!J49,'25.09 Munyonyo-Gaba'!J49,'27.09 Munyonyo-Gaba'!J49,'26.09 Munyonyo-Gaba-24Hrs'!J49,'28.09 Muynyonyo-Gaba-24h'!J49,'29.09 Munyonyo-Gaba'!J49)</f>
        <v>0.8571428571428571</v>
      </c>
      <c r="K49" s="49">
        <f>AVERAGE('23.09.19 Munyonyo -Gaba'!K49,'24.09 Munyonyo-Gaba'!K49,'25.09 Munyonyo-Gaba'!K49,'27.09 Munyonyo-Gaba'!K49,'26.09 Munyonyo-Gaba-24Hrs'!K49,'28.09 Muynyonyo-Gaba-24h'!K49,'29.09 Munyonyo-Gaba'!K49)</f>
        <v>0</v>
      </c>
      <c r="L49" s="49">
        <f>AVERAGE('23.09.19 Munyonyo -Gaba'!L49,'24.09 Munyonyo-Gaba'!L49,'25.09 Munyonyo-Gaba'!L49,'27.09 Munyonyo-Gaba'!L49,'26.09 Munyonyo-Gaba-24Hrs'!L49,'28.09 Muynyonyo-Gaba-24h'!L49,'29.09 Munyonyo-Gaba'!L49)</f>
        <v>0.14285714285714285</v>
      </c>
      <c r="M49" s="49">
        <f>AVERAGE('23.09.19 Munyonyo -Gaba'!M49,'24.09 Munyonyo-Gaba'!M49,'25.09 Munyonyo-Gaba'!M49,'27.09 Munyonyo-Gaba'!M49,'26.09 Munyonyo-Gaba-24Hrs'!M49,'28.09 Muynyonyo-Gaba-24h'!M49,'29.09 Munyonyo-Gaba'!M49)</f>
        <v>37.142857142857146</v>
      </c>
      <c r="N49" s="49">
        <f>AVERAGE('23.09.19 Munyonyo -Gaba'!N49,'24.09 Munyonyo-Gaba'!N49,'25.09 Munyonyo-Gaba'!N49,'27.09 Munyonyo-Gaba'!N49,'26.09 Munyonyo-Gaba-24Hrs'!N49,'28.09 Muynyonyo-Gaba-24h'!N49,'29.09 Munyonyo-Gaba'!N49)</f>
        <v>0</v>
      </c>
      <c r="O49" s="15">
        <f t="shared" si="0"/>
        <v>57.857142857142854</v>
      </c>
      <c r="P49" s="15">
        <f t="shared" si="1"/>
        <v>95</v>
      </c>
      <c r="R49" s="8"/>
      <c r="T49"/>
    </row>
    <row r="50" spans="2:20" ht="23.1" customHeight="1" x14ac:dyDescent="0.25">
      <c r="B50" s="24" t="s">
        <v>77</v>
      </c>
      <c r="C50" s="49">
        <f>AVERAGE('23.09.19 Munyonyo -Gaba'!C50,'24.09 Munyonyo-Gaba'!C50,'25.09 Munyonyo-Gaba'!C50,'27.09 Munyonyo-Gaba'!C50,'26.09 Munyonyo-Gaba-24Hrs'!C50,'28.09 Muynyonyo-Gaba-24h'!C50,'29.09 Munyonyo-Gaba'!C50)</f>
        <v>14.571428571428571</v>
      </c>
      <c r="D50" s="49">
        <f>AVERAGE('23.09.19 Munyonyo -Gaba'!D50,'24.09 Munyonyo-Gaba'!D50,'25.09 Munyonyo-Gaba'!D50,'27.09 Munyonyo-Gaba'!D50,'26.09 Munyonyo-Gaba-24Hrs'!D50,'28.09 Muynyonyo-Gaba-24h'!D50,'29.09 Munyonyo-Gaba'!D50)</f>
        <v>21</v>
      </c>
      <c r="E50" s="49">
        <f>AVERAGE('23.09.19 Munyonyo -Gaba'!E50,'24.09 Munyonyo-Gaba'!E50,'25.09 Munyonyo-Gaba'!E50,'27.09 Munyonyo-Gaba'!E50,'26.09 Munyonyo-Gaba-24Hrs'!E50,'28.09 Muynyonyo-Gaba-24h'!E50,'29.09 Munyonyo-Gaba'!E50)</f>
        <v>4.1428571428571432</v>
      </c>
      <c r="F50" s="49">
        <f>AVERAGE('23.09.19 Munyonyo -Gaba'!F50,'24.09 Munyonyo-Gaba'!F50,'25.09 Munyonyo-Gaba'!F50,'27.09 Munyonyo-Gaba'!F50,'26.09 Munyonyo-Gaba-24Hrs'!F50,'28.09 Muynyonyo-Gaba-24h'!F50,'29.09 Munyonyo-Gaba'!F50)</f>
        <v>9.8571428571428577</v>
      </c>
      <c r="G50" s="49">
        <f>AVERAGE('23.09.19 Munyonyo -Gaba'!G50,'24.09 Munyonyo-Gaba'!G50,'25.09 Munyonyo-Gaba'!G50,'27.09 Munyonyo-Gaba'!G50,'26.09 Munyonyo-Gaba-24Hrs'!G50,'28.09 Muynyonyo-Gaba-24h'!G50,'29.09 Munyonyo-Gaba'!G50)</f>
        <v>0.42857142857142855</v>
      </c>
      <c r="H50" s="49">
        <f>AVERAGE('23.09.19 Munyonyo -Gaba'!H50,'24.09 Munyonyo-Gaba'!H50,'25.09 Munyonyo-Gaba'!H50,'27.09 Munyonyo-Gaba'!H50,'26.09 Munyonyo-Gaba-24Hrs'!H50,'28.09 Muynyonyo-Gaba-24h'!H50,'29.09 Munyonyo-Gaba'!H50)</f>
        <v>0</v>
      </c>
      <c r="I50" s="49">
        <f>AVERAGE('23.09.19 Munyonyo -Gaba'!I50,'24.09 Munyonyo-Gaba'!I50,'25.09 Munyonyo-Gaba'!I50,'27.09 Munyonyo-Gaba'!I50,'26.09 Munyonyo-Gaba-24Hrs'!I50,'28.09 Muynyonyo-Gaba-24h'!I50,'29.09 Munyonyo-Gaba'!I50)</f>
        <v>2.5714285714285716</v>
      </c>
      <c r="J50" s="49">
        <f>AVERAGE('23.09.19 Munyonyo -Gaba'!J50,'24.09 Munyonyo-Gaba'!J50,'25.09 Munyonyo-Gaba'!J50,'27.09 Munyonyo-Gaba'!J50,'26.09 Munyonyo-Gaba-24Hrs'!J50,'28.09 Muynyonyo-Gaba-24h'!J50,'29.09 Munyonyo-Gaba'!J50)</f>
        <v>1.5714285714285714</v>
      </c>
      <c r="K50" s="49">
        <f>AVERAGE('23.09.19 Munyonyo -Gaba'!K50,'24.09 Munyonyo-Gaba'!K50,'25.09 Munyonyo-Gaba'!K50,'27.09 Munyonyo-Gaba'!K50,'26.09 Munyonyo-Gaba-24Hrs'!K50,'28.09 Muynyonyo-Gaba-24h'!K50,'29.09 Munyonyo-Gaba'!K50)</f>
        <v>0.14285714285714285</v>
      </c>
      <c r="L50" s="49">
        <f>AVERAGE('23.09.19 Munyonyo -Gaba'!L50,'24.09 Munyonyo-Gaba'!L50,'25.09 Munyonyo-Gaba'!L50,'27.09 Munyonyo-Gaba'!L50,'26.09 Munyonyo-Gaba-24Hrs'!L50,'28.09 Muynyonyo-Gaba-24h'!L50,'29.09 Munyonyo-Gaba'!L50)</f>
        <v>0</v>
      </c>
      <c r="M50" s="49">
        <f>AVERAGE('23.09.19 Munyonyo -Gaba'!M50,'24.09 Munyonyo-Gaba'!M50,'25.09 Munyonyo-Gaba'!M50,'27.09 Munyonyo-Gaba'!M50,'26.09 Munyonyo-Gaba-24Hrs'!M50,'28.09 Muynyonyo-Gaba-24h'!M50,'29.09 Munyonyo-Gaba'!M50)</f>
        <v>37</v>
      </c>
      <c r="N50" s="49">
        <f>AVERAGE('23.09.19 Munyonyo -Gaba'!N50,'24.09 Munyonyo-Gaba'!N50,'25.09 Munyonyo-Gaba'!N50,'27.09 Munyonyo-Gaba'!N50,'26.09 Munyonyo-Gaba-24Hrs'!N50,'28.09 Muynyonyo-Gaba-24h'!N50,'29.09 Munyonyo-Gaba'!N50)</f>
        <v>0</v>
      </c>
      <c r="O50" s="15">
        <f t="shared" si="0"/>
        <v>54.285714285714285</v>
      </c>
      <c r="P50" s="15">
        <f t="shared" si="1"/>
        <v>91.285714285714278</v>
      </c>
      <c r="R50" s="8"/>
      <c r="T50"/>
    </row>
    <row r="51" spans="2:20" ht="23.1" customHeight="1" x14ac:dyDescent="0.25">
      <c r="B51" s="24" t="s">
        <v>78</v>
      </c>
      <c r="C51" s="49">
        <f>AVERAGE('23.09.19 Munyonyo -Gaba'!C51,'24.09 Munyonyo-Gaba'!C51,'25.09 Munyonyo-Gaba'!C51,'27.09 Munyonyo-Gaba'!C51,'26.09 Munyonyo-Gaba-24Hrs'!C51,'28.09 Muynyonyo-Gaba-24h'!C51,'29.09 Munyonyo-Gaba'!C51)</f>
        <v>18.714285714285715</v>
      </c>
      <c r="D51" s="49">
        <f>AVERAGE('23.09.19 Munyonyo -Gaba'!D51,'24.09 Munyonyo-Gaba'!D51,'25.09 Munyonyo-Gaba'!D51,'27.09 Munyonyo-Gaba'!D51,'26.09 Munyonyo-Gaba-24Hrs'!D51,'28.09 Muynyonyo-Gaba-24h'!D51,'29.09 Munyonyo-Gaba'!D51)</f>
        <v>23.571428571428573</v>
      </c>
      <c r="E51" s="49">
        <f>AVERAGE('23.09.19 Munyonyo -Gaba'!E51,'24.09 Munyonyo-Gaba'!E51,'25.09 Munyonyo-Gaba'!E51,'27.09 Munyonyo-Gaba'!E51,'26.09 Munyonyo-Gaba-24Hrs'!E51,'28.09 Muynyonyo-Gaba-24h'!E51,'29.09 Munyonyo-Gaba'!E51)</f>
        <v>2.8571428571428572</v>
      </c>
      <c r="F51" s="49">
        <f>AVERAGE('23.09.19 Munyonyo -Gaba'!F51,'24.09 Munyonyo-Gaba'!F51,'25.09 Munyonyo-Gaba'!F51,'27.09 Munyonyo-Gaba'!F51,'26.09 Munyonyo-Gaba-24Hrs'!F51,'28.09 Muynyonyo-Gaba-24h'!F51,'29.09 Munyonyo-Gaba'!F51)</f>
        <v>10.857142857142858</v>
      </c>
      <c r="G51" s="49">
        <f>AVERAGE('23.09.19 Munyonyo -Gaba'!G51,'24.09 Munyonyo-Gaba'!G51,'25.09 Munyonyo-Gaba'!G51,'27.09 Munyonyo-Gaba'!G51,'26.09 Munyonyo-Gaba-24Hrs'!G51,'28.09 Muynyonyo-Gaba-24h'!G51,'29.09 Munyonyo-Gaba'!G51)</f>
        <v>1.2857142857142858</v>
      </c>
      <c r="H51" s="49">
        <f>AVERAGE('23.09.19 Munyonyo -Gaba'!H51,'24.09 Munyonyo-Gaba'!H51,'25.09 Munyonyo-Gaba'!H51,'27.09 Munyonyo-Gaba'!H51,'26.09 Munyonyo-Gaba-24Hrs'!H51,'28.09 Muynyonyo-Gaba-24h'!H51,'29.09 Munyonyo-Gaba'!H51)</f>
        <v>0</v>
      </c>
      <c r="I51" s="49">
        <f>AVERAGE('23.09.19 Munyonyo -Gaba'!I51,'24.09 Munyonyo-Gaba'!I51,'25.09 Munyonyo-Gaba'!I51,'27.09 Munyonyo-Gaba'!I51,'26.09 Munyonyo-Gaba-24Hrs'!I51,'28.09 Muynyonyo-Gaba-24h'!I51,'29.09 Munyonyo-Gaba'!I51)</f>
        <v>2.8571428571428572</v>
      </c>
      <c r="J51" s="49">
        <f>AVERAGE('23.09.19 Munyonyo -Gaba'!J51,'24.09 Munyonyo-Gaba'!J51,'25.09 Munyonyo-Gaba'!J51,'27.09 Munyonyo-Gaba'!J51,'26.09 Munyonyo-Gaba-24Hrs'!J51,'28.09 Muynyonyo-Gaba-24h'!J51,'29.09 Munyonyo-Gaba'!J51)</f>
        <v>0.8571428571428571</v>
      </c>
      <c r="K51" s="49">
        <f>AVERAGE('23.09.19 Munyonyo -Gaba'!K51,'24.09 Munyonyo-Gaba'!K51,'25.09 Munyonyo-Gaba'!K51,'27.09 Munyonyo-Gaba'!K51,'26.09 Munyonyo-Gaba-24Hrs'!K51,'28.09 Muynyonyo-Gaba-24h'!K51,'29.09 Munyonyo-Gaba'!K51)</f>
        <v>0.2857142857142857</v>
      </c>
      <c r="L51" s="49">
        <f>AVERAGE('23.09.19 Munyonyo -Gaba'!L51,'24.09 Munyonyo-Gaba'!L51,'25.09 Munyonyo-Gaba'!L51,'27.09 Munyonyo-Gaba'!L51,'26.09 Munyonyo-Gaba-24Hrs'!L51,'28.09 Muynyonyo-Gaba-24h'!L51,'29.09 Munyonyo-Gaba'!L51)</f>
        <v>0</v>
      </c>
      <c r="M51" s="49">
        <f>AVERAGE('23.09.19 Munyonyo -Gaba'!M51,'24.09 Munyonyo-Gaba'!M51,'25.09 Munyonyo-Gaba'!M51,'27.09 Munyonyo-Gaba'!M51,'26.09 Munyonyo-Gaba-24Hrs'!M51,'28.09 Muynyonyo-Gaba-24h'!M51,'29.09 Munyonyo-Gaba'!M51)</f>
        <v>40.428571428571431</v>
      </c>
      <c r="N51" s="49">
        <f>AVERAGE('23.09.19 Munyonyo -Gaba'!N51,'24.09 Munyonyo-Gaba'!N51,'25.09 Munyonyo-Gaba'!N51,'27.09 Munyonyo-Gaba'!N51,'26.09 Munyonyo-Gaba-24Hrs'!N51,'28.09 Muynyonyo-Gaba-24h'!N51,'29.09 Munyonyo-Gaba'!N51)</f>
        <v>0</v>
      </c>
      <c r="O51" s="15">
        <f t="shared" si="0"/>
        <v>61.285714285714278</v>
      </c>
      <c r="P51" s="15">
        <f t="shared" si="1"/>
        <v>101.71428571428571</v>
      </c>
      <c r="R51" s="8"/>
      <c r="T51"/>
    </row>
    <row r="52" spans="2:20" ht="23.1" customHeight="1" x14ac:dyDescent="0.25">
      <c r="B52" s="24" t="s">
        <v>79</v>
      </c>
      <c r="C52" s="49">
        <f>AVERAGE('23.09.19 Munyonyo -Gaba'!C52,'24.09 Munyonyo-Gaba'!C52,'25.09 Munyonyo-Gaba'!C52,'27.09 Munyonyo-Gaba'!C52,'26.09 Munyonyo-Gaba-24Hrs'!C52,'28.09 Muynyonyo-Gaba-24h'!C52,'29.09 Munyonyo-Gaba'!C52)</f>
        <v>15.857142857142858</v>
      </c>
      <c r="D52" s="49">
        <f>AVERAGE('23.09.19 Munyonyo -Gaba'!D52,'24.09 Munyonyo-Gaba'!D52,'25.09 Munyonyo-Gaba'!D52,'27.09 Munyonyo-Gaba'!D52,'26.09 Munyonyo-Gaba-24Hrs'!D52,'28.09 Muynyonyo-Gaba-24h'!D52,'29.09 Munyonyo-Gaba'!D52)</f>
        <v>23.857142857142858</v>
      </c>
      <c r="E52" s="49">
        <f>AVERAGE('23.09.19 Munyonyo -Gaba'!E52,'24.09 Munyonyo-Gaba'!E52,'25.09 Munyonyo-Gaba'!E52,'27.09 Munyonyo-Gaba'!E52,'26.09 Munyonyo-Gaba-24Hrs'!E52,'28.09 Muynyonyo-Gaba-24h'!E52,'29.09 Munyonyo-Gaba'!E52)</f>
        <v>5</v>
      </c>
      <c r="F52" s="49">
        <f>AVERAGE('23.09.19 Munyonyo -Gaba'!F52,'24.09 Munyonyo-Gaba'!F52,'25.09 Munyonyo-Gaba'!F52,'27.09 Munyonyo-Gaba'!F52,'26.09 Munyonyo-Gaba-24Hrs'!F52,'28.09 Muynyonyo-Gaba-24h'!F52,'29.09 Munyonyo-Gaba'!F52)</f>
        <v>12.428571428571429</v>
      </c>
      <c r="G52" s="49">
        <f>AVERAGE('23.09.19 Munyonyo -Gaba'!G52,'24.09 Munyonyo-Gaba'!G52,'25.09 Munyonyo-Gaba'!G52,'27.09 Munyonyo-Gaba'!G52,'26.09 Munyonyo-Gaba-24Hrs'!G52,'28.09 Muynyonyo-Gaba-24h'!G52,'29.09 Munyonyo-Gaba'!G52)</f>
        <v>0.8571428571428571</v>
      </c>
      <c r="H52" s="49">
        <f>AVERAGE('23.09.19 Munyonyo -Gaba'!H52,'24.09 Munyonyo-Gaba'!H52,'25.09 Munyonyo-Gaba'!H52,'27.09 Munyonyo-Gaba'!H52,'26.09 Munyonyo-Gaba-24Hrs'!H52,'28.09 Muynyonyo-Gaba-24h'!H52,'29.09 Munyonyo-Gaba'!H52)</f>
        <v>0.14285714285714285</v>
      </c>
      <c r="I52" s="49">
        <f>AVERAGE('23.09.19 Munyonyo -Gaba'!I52,'24.09 Munyonyo-Gaba'!I52,'25.09 Munyonyo-Gaba'!I52,'27.09 Munyonyo-Gaba'!I52,'26.09 Munyonyo-Gaba-24Hrs'!I52,'28.09 Muynyonyo-Gaba-24h'!I52,'29.09 Munyonyo-Gaba'!I52)</f>
        <v>1.4285714285714286</v>
      </c>
      <c r="J52" s="49">
        <f>AVERAGE('23.09.19 Munyonyo -Gaba'!J52,'24.09 Munyonyo-Gaba'!J52,'25.09 Munyonyo-Gaba'!J52,'27.09 Munyonyo-Gaba'!J52,'26.09 Munyonyo-Gaba-24Hrs'!J52,'28.09 Muynyonyo-Gaba-24h'!J52,'29.09 Munyonyo-Gaba'!J52)</f>
        <v>1.1428571428571428</v>
      </c>
      <c r="K52" s="49">
        <f>AVERAGE('23.09.19 Munyonyo -Gaba'!K52,'24.09 Munyonyo-Gaba'!K52,'25.09 Munyonyo-Gaba'!K52,'27.09 Munyonyo-Gaba'!K52,'26.09 Munyonyo-Gaba-24Hrs'!K52,'28.09 Muynyonyo-Gaba-24h'!K52,'29.09 Munyonyo-Gaba'!K52)</f>
        <v>0</v>
      </c>
      <c r="L52" s="49">
        <f>AVERAGE('23.09.19 Munyonyo -Gaba'!L52,'24.09 Munyonyo-Gaba'!L52,'25.09 Munyonyo-Gaba'!L52,'27.09 Munyonyo-Gaba'!L52,'26.09 Munyonyo-Gaba-24Hrs'!L52,'28.09 Muynyonyo-Gaba-24h'!L52,'29.09 Munyonyo-Gaba'!L52)</f>
        <v>0</v>
      </c>
      <c r="M52" s="49">
        <f>AVERAGE('23.09.19 Munyonyo -Gaba'!M52,'24.09 Munyonyo-Gaba'!M52,'25.09 Munyonyo-Gaba'!M52,'27.09 Munyonyo-Gaba'!M52,'26.09 Munyonyo-Gaba-24Hrs'!M52,'28.09 Muynyonyo-Gaba-24h'!M52,'29.09 Munyonyo-Gaba'!M52)</f>
        <v>36.142857142857146</v>
      </c>
      <c r="N52" s="49">
        <f>AVERAGE('23.09.19 Munyonyo -Gaba'!N52,'24.09 Munyonyo-Gaba'!N52,'25.09 Munyonyo-Gaba'!N52,'27.09 Munyonyo-Gaba'!N52,'26.09 Munyonyo-Gaba-24Hrs'!N52,'28.09 Muynyonyo-Gaba-24h'!N52,'29.09 Munyonyo-Gaba'!N52)</f>
        <v>0</v>
      </c>
      <c r="O52" s="15">
        <f t="shared" si="0"/>
        <v>60.714285714285722</v>
      </c>
      <c r="P52" s="15">
        <f t="shared" si="1"/>
        <v>96.857142857142861</v>
      </c>
      <c r="R52" s="8"/>
      <c r="T52"/>
    </row>
    <row r="53" spans="2:20" ht="23.1" customHeight="1" x14ac:dyDescent="0.25">
      <c r="B53" s="23" t="s">
        <v>80</v>
      </c>
      <c r="C53" s="49">
        <f>AVERAGE('23.09.19 Munyonyo -Gaba'!C53,'24.09 Munyonyo-Gaba'!C53,'25.09 Munyonyo-Gaba'!C53,'27.09 Munyonyo-Gaba'!C53,'26.09 Munyonyo-Gaba-24Hrs'!C53,'28.09 Muynyonyo-Gaba-24h'!C53,'29.09 Munyonyo-Gaba'!C53)</f>
        <v>16.285714285714285</v>
      </c>
      <c r="D53" s="49">
        <f>AVERAGE('23.09.19 Munyonyo -Gaba'!D53,'24.09 Munyonyo-Gaba'!D53,'25.09 Munyonyo-Gaba'!D53,'27.09 Munyonyo-Gaba'!D53,'26.09 Munyonyo-Gaba-24Hrs'!D53,'28.09 Muynyonyo-Gaba-24h'!D53,'29.09 Munyonyo-Gaba'!D53)</f>
        <v>18.714285714285715</v>
      </c>
      <c r="E53" s="49">
        <f>AVERAGE('23.09.19 Munyonyo -Gaba'!E53,'24.09 Munyonyo-Gaba'!E53,'25.09 Munyonyo-Gaba'!E53,'27.09 Munyonyo-Gaba'!E53,'26.09 Munyonyo-Gaba-24Hrs'!E53,'28.09 Muynyonyo-Gaba-24h'!E53,'29.09 Munyonyo-Gaba'!E53)</f>
        <v>4.2857142857142856</v>
      </c>
      <c r="F53" s="49">
        <f>AVERAGE('23.09.19 Munyonyo -Gaba'!F53,'24.09 Munyonyo-Gaba'!F53,'25.09 Munyonyo-Gaba'!F53,'27.09 Munyonyo-Gaba'!F53,'26.09 Munyonyo-Gaba-24Hrs'!F53,'28.09 Muynyonyo-Gaba-24h'!F53,'29.09 Munyonyo-Gaba'!F53)</f>
        <v>14.428571428571429</v>
      </c>
      <c r="G53" s="49">
        <f>AVERAGE('23.09.19 Munyonyo -Gaba'!G53,'24.09 Munyonyo-Gaba'!G53,'25.09 Munyonyo-Gaba'!G53,'27.09 Munyonyo-Gaba'!G53,'26.09 Munyonyo-Gaba-24Hrs'!G53,'28.09 Muynyonyo-Gaba-24h'!G53,'29.09 Munyonyo-Gaba'!G53)</f>
        <v>1.2857142857142858</v>
      </c>
      <c r="H53" s="49">
        <f>AVERAGE('23.09.19 Munyonyo -Gaba'!H53,'24.09 Munyonyo-Gaba'!H53,'25.09 Munyonyo-Gaba'!H53,'27.09 Munyonyo-Gaba'!H53,'26.09 Munyonyo-Gaba-24Hrs'!H53,'28.09 Muynyonyo-Gaba-24h'!H53,'29.09 Munyonyo-Gaba'!H53)</f>
        <v>0</v>
      </c>
      <c r="I53" s="49">
        <f>AVERAGE('23.09.19 Munyonyo -Gaba'!I53,'24.09 Munyonyo-Gaba'!I53,'25.09 Munyonyo-Gaba'!I53,'27.09 Munyonyo-Gaba'!I53,'26.09 Munyonyo-Gaba-24Hrs'!I53,'28.09 Muynyonyo-Gaba-24h'!I53,'29.09 Munyonyo-Gaba'!I53)</f>
        <v>2.5714285714285716</v>
      </c>
      <c r="J53" s="49">
        <f>AVERAGE('23.09.19 Munyonyo -Gaba'!J53,'24.09 Munyonyo-Gaba'!J53,'25.09 Munyonyo-Gaba'!J53,'27.09 Munyonyo-Gaba'!J53,'26.09 Munyonyo-Gaba-24Hrs'!J53,'28.09 Muynyonyo-Gaba-24h'!J53,'29.09 Munyonyo-Gaba'!J53)</f>
        <v>0.5714285714285714</v>
      </c>
      <c r="K53" s="49">
        <f>AVERAGE('23.09.19 Munyonyo -Gaba'!K53,'24.09 Munyonyo-Gaba'!K53,'25.09 Munyonyo-Gaba'!K53,'27.09 Munyonyo-Gaba'!K53,'26.09 Munyonyo-Gaba-24Hrs'!K53,'28.09 Muynyonyo-Gaba-24h'!K53,'29.09 Munyonyo-Gaba'!K53)</f>
        <v>0</v>
      </c>
      <c r="L53" s="49">
        <f>AVERAGE('23.09.19 Munyonyo -Gaba'!L53,'24.09 Munyonyo-Gaba'!L53,'25.09 Munyonyo-Gaba'!L53,'27.09 Munyonyo-Gaba'!L53,'26.09 Munyonyo-Gaba-24Hrs'!L53,'28.09 Muynyonyo-Gaba-24h'!L53,'29.09 Munyonyo-Gaba'!L53)</f>
        <v>0</v>
      </c>
      <c r="M53" s="49">
        <f>AVERAGE('23.09.19 Munyonyo -Gaba'!M53,'24.09 Munyonyo-Gaba'!M53,'25.09 Munyonyo-Gaba'!M53,'27.09 Munyonyo-Gaba'!M53,'26.09 Munyonyo-Gaba-24Hrs'!M53,'28.09 Muynyonyo-Gaba-24h'!M53,'29.09 Munyonyo-Gaba'!M53)</f>
        <v>35.857142857142854</v>
      </c>
      <c r="N53" s="49">
        <f>AVERAGE('23.09.19 Munyonyo -Gaba'!N53,'24.09 Munyonyo-Gaba'!N53,'25.09 Munyonyo-Gaba'!N53,'27.09 Munyonyo-Gaba'!N53,'26.09 Munyonyo-Gaba-24Hrs'!N53,'28.09 Muynyonyo-Gaba-24h'!N53,'29.09 Munyonyo-Gaba'!N53)</f>
        <v>0</v>
      </c>
      <c r="O53" s="15">
        <f t="shared" si="0"/>
        <v>58.142857142857139</v>
      </c>
      <c r="P53" s="15">
        <f t="shared" si="1"/>
        <v>94</v>
      </c>
      <c r="R53" s="8"/>
      <c r="T53"/>
    </row>
    <row r="54" spans="2:20" ht="23.1" customHeight="1" x14ac:dyDescent="0.25">
      <c r="B54" s="23" t="s">
        <v>81</v>
      </c>
      <c r="C54" s="49">
        <f>AVERAGE('23.09.19 Munyonyo -Gaba'!C54,'24.09 Munyonyo-Gaba'!C54,'25.09 Munyonyo-Gaba'!C54,'27.09 Munyonyo-Gaba'!C54,'26.09 Munyonyo-Gaba-24Hrs'!C54,'28.09 Muynyonyo-Gaba-24h'!C54,'29.09 Munyonyo-Gaba'!C54)</f>
        <v>15.142857142857142</v>
      </c>
      <c r="D54" s="49">
        <f>AVERAGE('23.09.19 Munyonyo -Gaba'!D54,'24.09 Munyonyo-Gaba'!D54,'25.09 Munyonyo-Gaba'!D54,'27.09 Munyonyo-Gaba'!D54,'26.09 Munyonyo-Gaba-24Hrs'!D54,'28.09 Muynyonyo-Gaba-24h'!D54,'29.09 Munyonyo-Gaba'!D54)</f>
        <v>23.285714285714285</v>
      </c>
      <c r="E54" s="49">
        <f>AVERAGE('23.09.19 Munyonyo -Gaba'!E54,'24.09 Munyonyo-Gaba'!E54,'25.09 Munyonyo-Gaba'!E54,'27.09 Munyonyo-Gaba'!E54,'26.09 Munyonyo-Gaba-24Hrs'!E54,'28.09 Muynyonyo-Gaba-24h'!E54,'29.09 Munyonyo-Gaba'!E54)</f>
        <v>4.8571428571428568</v>
      </c>
      <c r="F54" s="49">
        <f>AVERAGE('23.09.19 Munyonyo -Gaba'!F54,'24.09 Munyonyo-Gaba'!F54,'25.09 Munyonyo-Gaba'!F54,'27.09 Munyonyo-Gaba'!F54,'26.09 Munyonyo-Gaba-24Hrs'!F54,'28.09 Muynyonyo-Gaba-24h'!F54,'29.09 Munyonyo-Gaba'!F54)</f>
        <v>16</v>
      </c>
      <c r="G54" s="49">
        <f>AVERAGE('23.09.19 Munyonyo -Gaba'!G54,'24.09 Munyonyo-Gaba'!G54,'25.09 Munyonyo-Gaba'!G54,'27.09 Munyonyo-Gaba'!G54,'26.09 Munyonyo-Gaba-24Hrs'!G54,'28.09 Muynyonyo-Gaba-24h'!G54,'29.09 Munyonyo-Gaba'!G54)</f>
        <v>0.7142857142857143</v>
      </c>
      <c r="H54" s="49">
        <f>AVERAGE('23.09.19 Munyonyo -Gaba'!H54,'24.09 Munyonyo-Gaba'!H54,'25.09 Munyonyo-Gaba'!H54,'27.09 Munyonyo-Gaba'!H54,'26.09 Munyonyo-Gaba-24Hrs'!H54,'28.09 Muynyonyo-Gaba-24h'!H54,'29.09 Munyonyo-Gaba'!H54)</f>
        <v>0.2857142857142857</v>
      </c>
      <c r="I54" s="49">
        <f>AVERAGE('23.09.19 Munyonyo -Gaba'!I54,'24.09 Munyonyo-Gaba'!I54,'25.09 Munyonyo-Gaba'!I54,'27.09 Munyonyo-Gaba'!I54,'26.09 Munyonyo-Gaba-24Hrs'!I54,'28.09 Muynyonyo-Gaba-24h'!I54,'29.09 Munyonyo-Gaba'!I54)</f>
        <v>2.1428571428571428</v>
      </c>
      <c r="J54" s="49">
        <f>AVERAGE('23.09.19 Munyonyo -Gaba'!J54,'24.09 Munyonyo-Gaba'!J54,'25.09 Munyonyo-Gaba'!J54,'27.09 Munyonyo-Gaba'!J54,'26.09 Munyonyo-Gaba-24Hrs'!J54,'28.09 Muynyonyo-Gaba-24h'!J54,'29.09 Munyonyo-Gaba'!J54)</f>
        <v>1.4285714285714286</v>
      </c>
      <c r="K54" s="49">
        <f>AVERAGE('23.09.19 Munyonyo -Gaba'!K54,'24.09 Munyonyo-Gaba'!K54,'25.09 Munyonyo-Gaba'!K54,'27.09 Munyonyo-Gaba'!K54,'26.09 Munyonyo-Gaba-24Hrs'!K54,'28.09 Muynyonyo-Gaba-24h'!K54,'29.09 Munyonyo-Gaba'!K54)</f>
        <v>0</v>
      </c>
      <c r="L54" s="49">
        <f>AVERAGE('23.09.19 Munyonyo -Gaba'!L54,'24.09 Munyonyo-Gaba'!L54,'25.09 Munyonyo-Gaba'!L54,'27.09 Munyonyo-Gaba'!L54,'26.09 Munyonyo-Gaba-24Hrs'!L54,'28.09 Muynyonyo-Gaba-24h'!L54,'29.09 Munyonyo-Gaba'!L54)</f>
        <v>0</v>
      </c>
      <c r="M54" s="49">
        <f>AVERAGE('23.09.19 Munyonyo -Gaba'!M54,'24.09 Munyonyo-Gaba'!M54,'25.09 Munyonyo-Gaba'!M54,'27.09 Munyonyo-Gaba'!M54,'26.09 Munyonyo-Gaba-24Hrs'!M54,'28.09 Muynyonyo-Gaba-24h'!M54,'29.09 Munyonyo-Gaba'!M54)</f>
        <v>33.142857142857146</v>
      </c>
      <c r="N54" s="49">
        <f>AVERAGE('23.09.19 Munyonyo -Gaba'!N54,'24.09 Munyonyo-Gaba'!N54,'25.09 Munyonyo-Gaba'!N54,'27.09 Munyonyo-Gaba'!N54,'26.09 Munyonyo-Gaba-24Hrs'!N54,'28.09 Muynyonyo-Gaba-24h'!N54,'29.09 Munyonyo-Gaba'!N54)</f>
        <v>0</v>
      </c>
      <c r="O54" s="15">
        <f t="shared" si="0"/>
        <v>63.857142857142861</v>
      </c>
      <c r="P54" s="15">
        <f t="shared" si="1"/>
        <v>97</v>
      </c>
      <c r="R54" s="8"/>
      <c r="T54"/>
    </row>
    <row r="55" spans="2:20" ht="23.1" customHeight="1" x14ac:dyDescent="0.25">
      <c r="B55" s="23" t="s">
        <v>82</v>
      </c>
      <c r="C55" s="49">
        <f>AVERAGE('23.09.19 Munyonyo -Gaba'!C55,'24.09 Munyonyo-Gaba'!C55,'25.09 Munyonyo-Gaba'!C55,'27.09 Munyonyo-Gaba'!C55,'26.09 Munyonyo-Gaba-24Hrs'!C55,'28.09 Muynyonyo-Gaba-24h'!C55,'29.09 Munyonyo-Gaba'!C55)</f>
        <v>16.285714285714285</v>
      </c>
      <c r="D55" s="49">
        <f>AVERAGE('23.09.19 Munyonyo -Gaba'!D55,'24.09 Munyonyo-Gaba'!D55,'25.09 Munyonyo-Gaba'!D55,'27.09 Munyonyo-Gaba'!D55,'26.09 Munyonyo-Gaba-24Hrs'!D55,'28.09 Muynyonyo-Gaba-24h'!D55,'29.09 Munyonyo-Gaba'!D55)</f>
        <v>24</v>
      </c>
      <c r="E55" s="49">
        <f>AVERAGE('23.09.19 Munyonyo -Gaba'!E55,'24.09 Munyonyo-Gaba'!E55,'25.09 Munyonyo-Gaba'!E55,'27.09 Munyonyo-Gaba'!E55,'26.09 Munyonyo-Gaba-24Hrs'!E55,'28.09 Muynyonyo-Gaba-24h'!E55,'29.09 Munyonyo-Gaba'!E55)</f>
        <v>6.4285714285714288</v>
      </c>
      <c r="F55" s="49">
        <f>AVERAGE('23.09.19 Munyonyo -Gaba'!F55,'24.09 Munyonyo-Gaba'!F55,'25.09 Munyonyo-Gaba'!F55,'27.09 Munyonyo-Gaba'!F55,'26.09 Munyonyo-Gaba-24Hrs'!F55,'28.09 Muynyonyo-Gaba-24h'!F55,'29.09 Munyonyo-Gaba'!F55)</f>
        <v>16</v>
      </c>
      <c r="G55" s="49">
        <f>AVERAGE('23.09.19 Munyonyo -Gaba'!G55,'24.09 Munyonyo-Gaba'!G55,'25.09 Munyonyo-Gaba'!G55,'27.09 Munyonyo-Gaba'!G55,'26.09 Munyonyo-Gaba-24Hrs'!G55,'28.09 Muynyonyo-Gaba-24h'!G55,'29.09 Munyonyo-Gaba'!G55)</f>
        <v>1.7142857142857142</v>
      </c>
      <c r="H55" s="49">
        <f>AVERAGE('23.09.19 Munyonyo -Gaba'!H55,'24.09 Munyonyo-Gaba'!H55,'25.09 Munyonyo-Gaba'!H55,'27.09 Munyonyo-Gaba'!H55,'26.09 Munyonyo-Gaba-24Hrs'!H55,'28.09 Muynyonyo-Gaba-24h'!H55,'29.09 Munyonyo-Gaba'!H55)</f>
        <v>0.14285714285714285</v>
      </c>
      <c r="I55" s="49">
        <f>AVERAGE('23.09.19 Munyonyo -Gaba'!I55,'24.09 Munyonyo-Gaba'!I55,'25.09 Munyonyo-Gaba'!I55,'27.09 Munyonyo-Gaba'!I55,'26.09 Munyonyo-Gaba-24Hrs'!I55,'28.09 Muynyonyo-Gaba-24h'!I55,'29.09 Munyonyo-Gaba'!I55)</f>
        <v>2.5714285714285716</v>
      </c>
      <c r="J55" s="49">
        <f>AVERAGE('23.09.19 Munyonyo -Gaba'!J55,'24.09 Munyonyo-Gaba'!J55,'25.09 Munyonyo-Gaba'!J55,'27.09 Munyonyo-Gaba'!J55,'26.09 Munyonyo-Gaba-24Hrs'!J55,'28.09 Muynyonyo-Gaba-24h'!J55,'29.09 Munyonyo-Gaba'!J55)</f>
        <v>0.42857142857142855</v>
      </c>
      <c r="K55" s="49">
        <f>AVERAGE('23.09.19 Munyonyo -Gaba'!K55,'24.09 Munyonyo-Gaba'!K55,'25.09 Munyonyo-Gaba'!K55,'27.09 Munyonyo-Gaba'!K55,'26.09 Munyonyo-Gaba-24Hrs'!K55,'28.09 Muynyonyo-Gaba-24h'!K55,'29.09 Munyonyo-Gaba'!K55)</f>
        <v>0.14285714285714285</v>
      </c>
      <c r="L55" s="49">
        <f>AVERAGE('23.09.19 Munyonyo -Gaba'!L55,'24.09 Munyonyo-Gaba'!L55,'25.09 Munyonyo-Gaba'!L55,'27.09 Munyonyo-Gaba'!L55,'26.09 Munyonyo-Gaba-24Hrs'!L55,'28.09 Muynyonyo-Gaba-24h'!L55,'29.09 Munyonyo-Gaba'!L55)</f>
        <v>0</v>
      </c>
      <c r="M55" s="49">
        <f>AVERAGE('23.09.19 Munyonyo -Gaba'!M55,'24.09 Munyonyo-Gaba'!M55,'25.09 Munyonyo-Gaba'!M55,'27.09 Munyonyo-Gaba'!M55,'26.09 Munyonyo-Gaba-24Hrs'!M55,'28.09 Muynyonyo-Gaba-24h'!M55,'29.09 Munyonyo-Gaba'!M55)</f>
        <v>42.571428571428569</v>
      </c>
      <c r="N55" s="49">
        <f>AVERAGE('23.09.19 Munyonyo -Gaba'!N55,'24.09 Munyonyo-Gaba'!N55,'25.09 Munyonyo-Gaba'!N55,'27.09 Munyonyo-Gaba'!N55,'26.09 Munyonyo-Gaba-24Hrs'!N55,'28.09 Muynyonyo-Gaba-24h'!N55,'29.09 Munyonyo-Gaba'!N55)</f>
        <v>0</v>
      </c>
      <c r="O55" s="15">
        <f t="shared" si="0"/>
        <v>67.714285714285708</v>
      </c>
      <c r="P55" s="15">
        <f t="shared" si="1"/>
        <v>110.28571428571428</v>
      </c>
      <c r="R55" s="8"/>
      <c r="T55"/>
    </row>
    <row r="56" spans="2:20" ht="23.1" customHeight="1" x14ac:dyDescent="0.25">
      <c r="B56" s="23" t="s">
        <v>83</v>
      </c>
      <c r="C56" s="49">
        <f>AVERAGE('23.09.19 Munyonyo -Gaba'!C56,'24.09 Munyonyo-Gaba'!C56,'25.09 Munyonyo-Gaba'!C56,'27.09 Munyonyo-Gaba'!C56,'26.09 Munyonyo-Gaba-24Hrs'!C56,'28.09 Muynyonyo-Gaba-24h'!C56,'29.09 Munyonyo-Gaba'!C56)</f>
        <v>20.285714285714285</v>
      </c>
      <c r="D56" s="49">
        <f>AVERAGE('23.09.19 Munyonyo -Gaba'!D56,'24.09 Munyonyo-Gaba'!D56,'25.09 Munyonyo-Gaba'!D56,'27.09 Munyonyo-Gaba'!D56,'26.09 Munyonyo-Gaba-24Hrs'!D56,'28.09 Muynyonyo-Gaba-24h'!D56,'29.09 Munyonyo-Gaba'!D56)</f>
        <v>20.285714285714285</v>
      </c>
      <c r="E56" s="49">
        <f>AVERAGE('23.09.19 Munyonyo -Gaba'!E56,'24.09 Munyonyo-Gaba'!E56,'25.09 Munyonyo-Gaba'!E56,'27.09 Munyonyo-Gaba'!E56,'26.09 Munyonyo-Gaba-24Hrs'!E56,'28.09 Muynyonyo-Gaba-24h'!E56,'29.09 Munyonyo-Gaba'!E56)</f>
        <v>5.8571428571428568</v>
      </c>
      <c r="F56" s="49">
        <f>AVERAGE('23.09.19 Munyonyo -Gaba'!F56,'24.09 Munyonyo-Gaba'!F56,'25.09 Munyonyo-Gaba'!F56,'27.09 Munyonyo-Gaba'!F56,'26.09 Munyonyo-Gaba-24Hrs'!F56,'28.09 Muynyonyo-Gaba-24h'!F56,'29.09 Munyonyo-Gaba'!F56)</f>
        <v>17.857142857142858</v>
      </c>
      <c r="G56" s="49">
        <f>AVERAGE('23.09.19 Munyonyo -Gaba'!G56,'24.09 Munyonyo-Gaba'!G56,'25.09 Munyonyo-Gaba'!G56,'27.09 Munyonyo-Gaba'!G56,'26.09 Munyonyo-Gaba-24Hrs'!G56,'28.09 Muynyonyo-Gaba-24h'!G56,'29.09 Munyonyo-Gaba'!G56)</f>
        <v>1.5714285714285714</v>
      </c>
      <c r="H56" s="49">
        <f>AVERAGE('23.09.19 Munyonyo -Gaba'!H56,'24.09 Munyonyo-Gaba'!H56,'25.09 Munyonyo-Gaba'!H56,'27.09 Munyonyo-Gaba'!H56,'26.09 Munyonyo-Gaba-24Hrs'!H56,'28.09 Muynyonyo-Gaba-24h'!H56,'29.09 Munyonyo-Gaba'!H56)</f>
        <v>0.42857142857142855</v>
      </c>
      <c r="I56" s="49">
        <f>AVERAGE('23.09.19 Munyonyo -Gaba'!I56,'24.09 Munyonyo-Gaba'!I56,'25.09 Munyonyo-Gaba'!I56,'27.09 Munyonyo-Gaba'!I56,'26.09 Munyonyo-Gaba-24Hrs'!I56,'28.09 Muynyonyo-Gaba-24h'!I56,'29.09 Munyonyo-Gaba'!I56)</f>
        <v>2.4285714285714284</v>
      </c>
      <c r="J56" s="49">
        <f>AVERAGE('23.09.19 Munyonyo -Gaba'!J56,'24.09 Munyonyo-Gaba'!J56,'25.09 Munyonyo-Gaba'!J56,'27.09 Munyonyo-Gaba'!J56,'26.09 Munyonyo-Gaba-24Hrs'!J56,'28.09 Muynyonyo-Gaba-24h'!J56,'29.09 Munyonyo-Gaba'!J56)</f>
        <v>0.2857142857142857</v>
      </c>
      <c r="K56" s="49">
        <f>AVERAGE('23.09.19 Munyonyo -Gaba'!K56,'24.09 Munyonyo-Gaba'!K56,'25.09 Munyonyo-Gaba'!K56,'27.09 Munyonyo-Gaba'!K56,'26.09 Munyonyo-Gaba-24Hrs'!K56,'28.09 Muynyonyo-Gaba-24h'!K56,'29.09 Munyonyo-Gaba'!K56)</f>
        <v>0.5714285714285714</v>
      </c>
      <c r="L56" s="49">
        <f>AVERAGE('23.09.19 Munyonyo -Gaba'!L56,'24.09 Munyonyo-Gaba'!L56,'25.09 Munyonyo-Gaba'!L56,'27.09 Munyonyo-Gaba'!L56,'26.09 Munyonyo-Gaba-24Hrs'!L56,'28.09 Muynyonyo-Gaba-24h'!L56,'29.09 Munyonyo-Gaba'!L56)</f>
        <v>0</v>
      </c>
      <c r="M56" s="49">
        <f>AVERAGE('23.09.19 Munyonyo -Gaba'!M56,'24.09 Munyonyo-Gaba'!M56,'25.09 Munyonyo-Gaba'!M56,'27.09 Munyonyo-Gaba'!M56,'26.09 Munyonyo-Gaba-24Hrs'!M56,'28.09 Muynyonyo-Gaba-24h'!M56,'29.09 Munyonyo-Gaba'!M56)</f>
        <v>37.714285714285715</v>
      </c>
      <c r="N56" s="49">
        <f>AVERAGE('23.09.19 Munyonyo -Gaba'!N56,'24.09 Munyonyo-Gaba'!N56,'25.09 Munyonyo-Gaba'!N56,'27.09 Munyonyo-Gaba'!N56,'26.09 Munyonyo-Gaba-24Hrs'!N56,'28.09 Muynyonyo-Gaba-24h'!N56,'29.09 Munyonyo-Gaba'!N56)</f>
        <v>0</v>
      </c>
      <c r="O56" s="15">
        <f t="shared" si="0"/>
        <v>69.571428571428569</v>
      </c>
      <c r="P56" s="15">
        <f t="shared" si="1"/>
        <v>107.28571428571428</v>
      </c>
      <c r="R56" s="8"/>
      <c r="T56"/>
    </row>
    <row r="57" spans="2:20" ht="23.1" customHeight="1" x14ac:dyDescent="0.25">
      <c r="B57" s="23" t="s">
        <v>84</v>
      </c>
      <c r="C57" s="49">
        <f>AVERAGE('23.09.19 Munyonyo -Gaba'!C57,'24.09 Munyonyo-Gaba'!C57,'25.09 Munyonyo-Gaba'!C57,'27.09 Munyonyo-Gaba'!C57,'26.09 Munyonyo-Gaba-24Hrs'!C57,'28.09 Muynyonyo-Gaba-24h'!C57,'29.09 Munyonyo-Gaba'!C57)</f>
        <v>17.428571428571427</v>
      </c>
      <c r="D57" s="49">
        <f>AVERAGE('23.09.19 Munyonyo -Gaba'!D57,'24.09 Munyonyo-Gaba'!D57,'25.09 Munyonyo-Gaba'!D57,'27.09 Munyonyo-Gaba'!D57,'26.09 Munyonyo-Gaba-24Hrs'!D57,'28.09 Muynyonyo-Gaba-24h'!D57,'29.09 Munyonyo-Gaba'!D57)</f>
        <v>18.571428571428573</v>
      </c>
      <c r="E57" s="49">
        <f>AVERAGE('23.09.19 Munyonyo -Gaba'!E57,'24.09 Munyonyo-Gaba'!E57,'25.09 Munyonyo-Gaba'!E57,'27.09 Munyonyo-Gaba'!E57,'26.09 Munyonyo-Gaba-24Hrs'!E57,'28.09 Muynyonyo-Gaba-24h'!E57,'29.09 Munyonyo-Gaba'!E57)</f>
        <v>10.142857142857142</v>
      </c>
      <c r="F57" s="49">
        <f>AVERAGE('23.09.19 Munyonyo -Gaba'!F57,'24.09 Munyonyo-Gaba'!F57,'25.09 Munyonyo-Gaba'!F57,'27.09 Munyonyo-Gaba'!F57,'26.09 Munyonyo-Gaba-24Hrs'!F57,'28.09 Muynyonyo-Gaba-24h'!F57,'29.09 Munyonyo-Gaba'!F57)</f>
        <v>12.428571428571429</v>
      </c>
      <c r="G57" s="49">
        <f>AVERAGE('23.09.19 Munyonyo -Gaba'!G57,'24.09 Munyonyo-Gaba'!G57,'25.09 Munyonyo-Gaba'!G57,'27.09 Munyonyo-Gaba'!G57,'26.09 Munyonyo-Gaba-24Hrs'!G57,'28.09 Muynyonyo-Gaba-24h'!G57,'29.09 Munyonyo-Gaba'!G57)</f>
        <v>0.8571428571428571</v>
      </c>
      <c r="H57" s="49">
        <f>AVERAGE('23.09.19 Munyonyo -Gaba'!H57,'24.09 Munyonyo-Gaba'!H57,'25.09 Munyonyo-Gaba'!H57,'27.09 Munyonyo-Gaba'!H57,'26.09 Munyonyo-Gaba-24Hrs'!H57,'28.09 Muynyonyo-Gaba-24h'!H57,'29.09 Munyonyo-Gaba'!H57)</f>
        <v>0.2857142857142857</v>
      </c>
      <c r="I57" s="49">
        <f>AVERAGE('23.09.19 Munyonyo -Gaba'!I57,'24.09 Munyonyo-Gaba'!I57,'25.09 Munyonyo-Gaba'!I57,'27.09 Munyonyo-Gaba'!I57,'26.09 Munyonyo-Gaba-24Hrs'!I57,'28.09 Muynyonyo-Gaba-24h'!I57,'29.09 Munyonyo-Gaba'!I57)</f>
        <v>2.4285714285714284</v>
      </c>
      <c r="J57" s="49">
        <f>AVERAGE('23.09.19 Munyonyo -Gaba'!J57,'24.09 Munyonyo-Gaba'!J57,'25.09 Munyonyo-Gaba'!J57,'27.09 Munyonyo-Gaba'!J57,'26.09 Munyonyo-Gaba-24Hrs'!J57,'28.09 Muynyonyo-Gaba-24h'!J57,'29.09 Munyonyo-Gaba'!J57)</f>
        <v>0.5714285714285714</v>
      </c>
      <c r="K57" s="49">
        <f>AVERAGE('23.09.19 Munyonyo -Gaba'!K57,'24.09 Munyonyo-Gaba'!K57,'25.09 Munyonyo-Gaba'!K57,'27.09 Munyonyo-Gaba'!K57,'26.09 Munyonyo-Gaba-24Hrs'!K57,'28.09 Muynyonyo-Gaba-24h'!K57,'29.09 Munyonyo-Gaba'!K57)</f>
        <v>0.14285714285714285</v>
      </c>
      <c r="L57" s="49">
        <f>AVERAGE('23.09.19 Munyonyo -Gaba'!L57,'24.09 Munyonyo-Gaba'!L57,'25.09 Munyonyo-Gaba'!L57,'27.09 Munyonyo-Gaba'!L57,'26.09 Munyonyo-Gaba-24Hrs'!L57,'28.09 Muynyonyo-Gaba-24h'!L57,'29.09 Munyonyo-Gaba'!L57)</f>
        <v>0</v>
      </c>
      <c r="M57" s="49">
        <f>AVERAGE('23.09.19 Munyonyo -Gaba'!M57,'24.09 Munyonyo-Gaba'!M57,'25.09 Munyonyo-Gaba'!M57,'27.09 Munyonyo-Gaba'!M57,'26.09 Munyonyo-Gaba-24Hrs'!M57,'28.09 Muynyonyo-Gaba-24h'!M57,'29.09 Munyonyo-Gaba'!M57)</f>
        <v>36.857142857142854</v>
      </c>
      <c r="N57" s="49">
        <f>AVERAGE('23.09.19 Munyonyo -Gaba'!N57,'24.09 Munyonyo-Gaba'!N57,'25.09 Munyonyo-Gaba'!N57,'27.09 Munyonyo-Gaba'!N57,'26.09 Munyonyo-Gaba-24Hrs'!N57,'28.09 Muynyonyo-Gaba-24h'!N57,'29.09 Munyonyo-Gaba'!N57)</f>
        <v>0</v>
      </c>
      <c r="O57" s="15">
        <f t="shared" si="0"/>
        <v>62.857142857142854</v>
      </c>
      <c r="P57" s="15">
        <f t="shared" si="1"/>
        <v>99.714285714285708</v>
      </c>
      <c r="R57" s="8"/>
      <c r="T57"/>
    </row>
    <row r="58" spans="2:20" ht="23.1" customHeight="1" x14ac:dyDescent="0.25">
      <c r="B58" s="23" t="s">
        <v>99</v>
      </c>
      <c r="C58" s="49">
        <f>AVERAGE('26.09 Munyonyo-Gaba-24Hrs'!C58,'28.09 Muynyonyo-Gaba-24h'!C58)</f>
        <v>25.5</v>
      </c>
      <c r="D58" s="49">
        <f>AVERAGE('26.09 Munyonyo-Gaba-24Hrs'!D58,'28.09 Muynyonyo-Gaba-24h'!D58)</f>
        <v>19</v>
      </c>
      <c r="E58" s="49">
        <f>AVERAGE('26.09 Munyonyo-Gaba-24Hrs'!E58,'28.09 Muynyonyo-Gaba-24h'!E58)</f>
        <v>4.5</v>
      </c>
      <c r="F58" s="49">
        <f>AVERAGE('26.09 Munyonyo-Gaba-24Hrs'!F58,'28.09 Muynyonyo-Gaba-24h'!F58)</f>
        <v>13.5</v>
      </c>
      <c r="G58" s="49">
        <f>AVERAGE('26.09 Munyonyo-Gaba-24Hrs'!G58,'28.09 Muynyonyo-Gaba-24h'!G58)</f>
        <v>0</v>
      </c>
      <c r="H58" s="49">
        <f>AVERAGE('26.09 Munyonyo-Gaba-24Hrs'!H58,'28.09 Muynyonyo-Gaba-24h'!H58)</f>
        <v>0</v>
      </c>
      <c r="I58" s="49">
        <f>AVERAGE('26.09 Munyonyo-Gaba-24Hrs'!I58,'28.09 Muynyonyo-Gaba-24h'!I58)</f>
        <v>2.5</v>
      </c>
      <c r="J58" s="49">
        <f>AVERAGE('26.09 Munyonyo-Gaba-24Hrs'!J58,'28.09 Muynyonyo-Gaba-24h'!J58)</f>
        <v>0</v>
      </c>
      <c r="K58" s="49">
        <f>AVERAGE('26.09 Munyonyo-Gaba-24Hrs'!K58,'28.09 Muynyonyo-Gaba-24h'!K58)</f>
        <v>0</v>
      </c>
      <c r="L58" s="49">
        <f>AVERAGE('26.09 Munyonyo-Gaba-24Hrs'!L58,'28.09 Muynyonyo-Gaba-24h'!L58)</f>
        <v>0</v>
      </c>
      <c r="M58" s="49">
        <f>AVERAGE('26.09 Munyonyo-Gaba-24Hrs'!M58,'28.09 Muynyonyo-Gaba-24h'!M58)</f>
        <v>44</v>
      </c>
      <c r="N58" s="49">
        <f>AVERAGE('26.09 Munyonyo-Gaba-24Hrs'!N58,'28.09 Muynyonyo-Gaba-24h'!N58)</f>
        <v>0</v>
      </c>
      <c r="O58" s="15">
        <f t="shared" si="0"/>
        <v>65</v>
      </c>
      <c r="P58" s="15">
        <f t="shared" si="1"/>
        <v>109</v>
      </c>
      <c r="R58" s="8"/>
      <c r="T58"/>
    </row>
    <row r="59" spans="2:20" ht="23.1" customHeight="1" x14ac:dyDescent="0.25">
      <c r="B59" s="23" t="s">
        <v>100</v>
      </c>
      <c r="C59" s="49">
        <f>AVERAGE('26.09 Munyonyo-Gaba-24Hrs'!C59,'28.09 Muynyonyo-Gaba-24h'!C59)</f>
        <v>47</v>
      </c>
      <c r="D59" s="49">
        <f>AVERAGE('26.09 Munyonyo-Gaba-24Hrs'!D59,'28.09 Muynyonyo-Gaba-24h'!D59)</f>
        <v>23</v>
      </c>
      <c r="E59" s="49">
        <f>AVERAGE('26.09 Munyonyo-Gaba-24Hrs'!E59,'28.09 Muynyonyo-Gaba-24h'!E59)</f>
        <v>8.5</v>
      </c>
      <c r="F59" s="49">
        <f>AVERAGE('26.09 Munyonyo-Gaba-24Hrs'!F59,'28.09 Muynyonyo-Gaba-24h'!F59)</f>
        <v>14.5</v>
      </c>
      <c r="G59" s="49">
        <f>AVERAGE('26.09 Munyonyo-Gaba-24Hrs'!G59,'28.09 Muynyonyo-Gaba-24h'!G59)</f>
        <v>2</v>
      </c>
      <c r="H59" s="49">
        <f>AVERAGE('26.09 Munyonyo-Gaba-24Hrs'!H59,'28.09 Muynyonyo-Gaba-24h'!H59)</f>
        <v>0.5</v>
      </c>
      <c r="I59" s="49">
        <f>AVERAGE('26.09 Munyonyo-Gaba-24Hrs'!I59,'28.09 Muynyonyo-Gaba-24h'!I59)</f>
        <v>2</v>
      </c>
      <c r="J59" s="49">
        <f>AVERAGE('26.09 Munyonyo-Gaba-24Hrs'!J59,'28.09 Muynyonyo-Gaba-24h'!J59)</f>
        <v>0</v>
      </c>
      <c r="K59" s="49">
        <f>AVERAGE('26.09 Munyonyo-Gaba-24Hrs'!K59,'28.09 Muynyonyo-Gaba-24h'!K59)</f>
        <v>0</v>
      </c>
      <c r="L59" s="49">
        <f>AVERAGE('26.09 Munyonyo-Gaba-24Hrs'!L59,'28.09 Muynyonyo-Gaba-24h'!L59)</f>
        <v>0</v>
      </c>
      <c r="M59" s="49">
        <f>AVERAGE('26.09 Munyonyo-Gaba-24Hrs'!M59,'28.09 Muynyonyo-Gaba-24h'!M59)</f>
        <v>68</v>
      </c>
      <c r="N59" s="49">
        <f>AVERAGE('26.09 Munyonyo-Gaba-24Hrs'!N59,'28.09 Muynyonyo-Gaba-24h'!N59)</f>
        <v>0</v>
      </c>
      <c r="O59" s="15">
        <f t="shared" si="0"/>
        <v>97.5</v>
      </c>
      <c r="P59" s="15">
        <f t="shared" si="1"/>
        <v>165.5</v>
      </c>
      <c r="R59" s="8"/>
      <c r="T59"/>
    </row>
    <row r="60" spans="2:20" ht="23.1" customHeight="1" x14ac:dyDescent="0.25">
      <c r="B60" s="23" t="s">
        <v>101</v>
      </c>
      <c r="C60" s="49">
        <f>AVERAGE('26.09 Munyonyo-Gaba-24Hrs'!C60,'28.09 Muynyonyo-Gaba-24h'!C60)</f>
        <v>47.5</v>
      </c>
      <c r="D60" s="49">
        <f>AVERAGE('26.09 Munyonyo-Gaba-24Hrs'!D60,'28.09 Muynyonyo-Gaba-24h'!D60)</f>
        <v>15</v>
      </c>
      <c r="E60" s="49">
        <f>AVERAGE('26.09 Munyonyo-Gaba-24Hrs'!E60,'28.09 Muynyonyo-Gaba-24h'!E60)</f>
        <v>9</v>
      </c>
      <c r="F60" s="49">
        <f>AVERAGE('26.09 Munyonyo-Gaba-24Hrs'!F60,'28.09 Muynyonyo-Gaba-24h'!F60)</f>
        <v>15.5</v>
      </c>
      <c r="G60" s="49">
        <f>AVERAGE('26.09 Munyonyo-Gaba-24Hrs'!G60,'28.09 Muynyonyo-Gaba-24h'!G60)</f>
        <v>0</v>
      </c>
      <c r="H60" s="49">
        <f>AVERAGE('26.09 Munyonyo-Gaba-24Hrs'!H60,'28.09 Muynyonyo-Gaba-24h'!H60)</f>
        <v>0</v>
      </c>
      <c r="I60" s="49">
        <f>AVERAGE('26.09 Munyonyo-Gaba-24Hrs'!I60,'28.09 Muynyonyo-Gaba-24h'!I60)</f>
        <v>3.5</v>
      </c>
      <c r="J60" s="49">
        <f>AVERAGE('26.09 Munyonyo-Gaba-24Hrs'!J60,'28.09 Muynyonyo-Gaba-24h'!J60)</f>
        <v>0.5</v>
      </c>
      <c r="K60" s="49">
        <f>AVERAGE('26.09 Munyonyo-Gaba-24Hrs'!K60,'28.09 Muynyonyo-Gaba-24h'!K60)</f>
        <v>0</v>
      </c>
      <c r="L60" s="49">
        <f>AVERAGE('26.09 Munyonyo-Gaba-24Hrs'!L60,'28.09 Muynyonyo-Gaba-24h'!L60)</f>
        <v>0</v>
      </c>
      <c r="M60" s="49">
        <f>AVERAGE('26.09 Munyonyo-Gaba-24Hrs'!M60,'28.09 Muynyonyo-Gaba-24h'!M60)</f>
        <v>76.5</v>
      </c>
      <c r="N60" s="49">
        <f>AVERAGE('26.09 Munyonyo-Gaba-24Hrs'!N60,'28.09 Muynyonyo-Gaba-24h'!N60)</f>
        <v>0</v>
      </c>
      <c r="O60" s="15">
        <f t="shared" si="0"/>
        <v>91</v>
      </c>
      <c r="P60" s="15">
        <f t="shared" si="1"/>
        <v>167.5</v>
      </c>
      <c r="R60" s="8"/>
      <c r="T60"/>
    </row>
    <row r="61" spans="2:20" ht="23.1" customHeight="1" x14ac:dyDescent="0.25">
      <c r="B61" s="23" t="s">
        <v>102</v>
      </c>
      <c r="C61" s="49">
        <f>AVERAGE('26.09 Munyonyo-Gaba-24Hrs'!C61,'28.09 Muynyonyo-Gaba-24h'!C61)</f>
        <v>35</v>
      </c>
      <c r="D61" s="49">
        <f>AVERAGE('26.09 Munyonyo-Gaba-24Hrs'!D61,'28.09 Muynyonyo-Gaba-24h'!D61)</f>
        <v>14.5</v>
      </c>
      <c r="E61" s="49">
        <f>AVERAGE('26.09 Munyonyo-Gaba-24Hrs'!E61,'28.09 Muynyonyo-Gaba-24h'!E61)</f>
        <v>6</v>
      </c>
      <c r="F61" s="49">
        <f>AVERAGE('26.09 Munyonyo-Gaba-24Hrs'!F61,'28.09 Muynyonyo-Gaba-24h'!F61)</f>
        <v>12</v>
      </c>
      <c r="G61" s="49">
        <f>AVERAGE('26.09 Munyonyo-Gaba-24Hrs'!G61,'28.09 Muynyonyo-Gaba-24h'!G61)</f>
        <v>0</v>
      </c>
      <c r="H61" s="49">
        <f>AVERAGE('26.09 Munyonyo-Gaba-24Hrs'!H61,'28.09 Muynyonyo-Gaba-24h'!H61)</f>
        <v>0</v>
      </c>
      <c r="I61" s="49">
        <f>AVERAGE('26.09 Munyonyo-Gaba-24Hrs'!I61,'28.09 Muynyonyo-Gaba-24h'!I61)</f>
        <v>2.5</v>
      </c>
      <c r="J61" s="49">
        <f>AVERAGE('26.09 Munyonyo-Gaba-24Hrs'!J61,'28.09 Muynyonyo-Gaba-24h'!J61)</f>
        <v>1</v>
      </c>
      <c r="K61" s="49">
        <f>AVERAGE('26.09 Munyonyo-Gaba-24Hrs'!K61,'28.09 Muynyonyo-Gaba-24h'!K61)</f>
        <v>0</v>
      </c>
      <c r="L61" s="49">
        <f>AVERAGE('26.09 Munyonyo-Gaba-24Hrs'!L61,'28.09 Muynyonyo-Gaba-24h'!L61)</f>
        <v>0</v>
      </c>
      <c r="M61" s="49">
        <f>AVERAGE('26.09 Munyonyo-Gaba-24Hrs'!M61,'28.09 Muynyonyo-Gaba-24h'!M61)</f>
        <v>66</v>
      </c>
      <c r="N61" s="49">
        <f>AVERAGE('26.09 Munyonyo-Gaba-24Hrs'!N61,'28.09 Muynyonyo-Gaba-24h'!N61)</f>
        <v>0</v>
      </c>
      <c r="O61" s="15">
        <f t="shared" si="0"/>
        <v>71</v>
      </c>
      <c r="P61" s="15">
        <f t="shared" si="1"/>
        <v>137</v>
      </c>
      <c r="R61" s="8"/>
      <c r="T61"/>
    </row>
    <row r="62" spans="2:20" ht="23.1" customHeight="1" x14ac:dyDescent="0.25">
      <c r="B62" s="23" t="s">
        <v>107</v>
      </c>
      <c r="C62" s="49">
        <f>AVERAGE('26.09 Munyonyo-Gaba-24Hrs'!C62,'28.09 Muynyonyo-Gaba-24h'!C62)</f>
        <v>32.5</v>
      </c>
      <c r="D62" s="49">
        <f>AVERAGE('26.09 Munyonyo-Gaba-24Hrs'!D62,'28.09 Muynyonyo-Gaba-24h'!D62)</f>
        <v>19.5</v>
      </c>
      <c r="E62" s="49">
        <f>AVERAGE('26.09 Munyonyo-Gaba-24Hrs'!E62,'28.09 Muynyonyo-Gaba-24h'!E62)</f>
        <v>5.5</v>
      </c>
      <c r="F62" s="49">
        <f>AVERAGE('26.09 Munyonyo-Gaba-24Hrs'!F62,'28.09 Muynyonyo-Gaba-24h'!F62)</f>
        <v>20</v>
      </c>
      <c r="G62" s="49">
        <f>AVERAGE('26.09 Munyonyo-Gaba-24Hrs'!G62,'28.09 Muynyonyo-Gaba-24h'!G62)</f>
        <v>0</v>
      </c>
      <c r="H62" s="49">
        <f>AVERAGE('26.09 Munyonyo-Gaba-24Hrs'!H62,'28.09 Muynyonyo-Gaba-24h'!H62)</f>
        <v>0</v>
      </c>
      <c r="I62" s="49">
        <f>AVERAGE('26.09 Munyonyo-Gaba-24Hrs'!I62,'28.09 Muynyonyo-Gaba-24h'!I62)</f>
        <v>3.5</v>
      </c>
      <c r="J62" s="49">
        <f>AVERAGE('26.09 Munyonyo-Gaba-24Hrs'!J62,'28.09 Muynyonyo-Gaba-24h'!J62)</f>
        <v>0.5</v>
      </c>
      <c r="K62" s="49">
        <f>AVERAGE('26.09 Munyonyo-Gaba-24Hrs'!K62,'28.09 Muynyonyo-Gaba-24h'!K62)</f>
        <v>0</v>
      </c>
      <c r="L62" s="49">
        <f>AVERAGE('26.09 Munyonyo-Gaba-24Hrs'!L62,'28.09 Muynyonyo-Gaba-24h'!L62)</f>
        <v>0</v>
      </c>
      <c r="M62" s="49">
        <f>AVERAGE('26.09 Munyonyo-Gaba-24Hrs'!M62,'28.09 Muynyonyo-Gaba-24h'!M62)</f>
        <v>63</v>
      </c>
      <c r="N62" s="49">
        <f>AVERAGE('26.09 Munyonyo-Gaba-24Hrs'!N62,'28.09 Muynyonyo-Gaba-24h'!N62)</f>
        <v>0</v>
      </c>
      <c r="O62" s="15">
        <f t="shared" si="0"/>
        <v>81.5</v>
      </c>
      <c r="P62" s="15">
        <f t="shared" si="1"/>
        <v>144.5</v>
      </c>
      <c r="R62" s="8"/>
      <c r="T62"/>
    </row>
    <row r="63" spans="2:20" ht="23.1" customHeight="1" x14ac:dyDescent="0.25">
      <c r="B63" s="23" t="s">
        <v>108</v>
      </c>
      <c r="C63" s="49">
        <f>AVERAGE('26.09 Munyonyo-Gaba-24Hrs'!C63,'28.09 Muynyonyo-Gaba-24h'!C63)</f>
        <v>40</v>
      </c>
      <c r="D63" s="49">
        <f>AVERAGE('26.09 Munyonyo-Gaba-24Hrs'!D63,'28.09 Muynyonyo-Gaba-24h'!D63)</f>
        <v>7.5</v>
      </c>
      <c r="E63" s="49">
        <f>AVERAGE('26.09 Munyonyo-Gaba-24Hrs'!E63,'28.09 Muynyonyo-Gaba-24h'!E63)</f>
        <v>7</v>
      </c>
      <c r="F63" s="49">
        <f>AVERAGE('26.09 Munyonyo-Gaba-24Hrs'!F63,'28.09 Muynyonyo-Gaba-24h'!F63)</f>
        <v>11</v>
      </c>
      <c r="G63" s="49">
        <f>AVERAGE('26.09 Munyonyo-Gaba-24Hrs'!G63,'28.09 Muynyonyo-Gaba-24h'!G63)</f>
        <v>1</v>
      </c>
      <c r="H63" s="49">
        <f>AVERAGE('26.09 Munyonyo-Gaba-24Hrs'!H63,'28.09 Muynyonyo-Gaba-24h'!H63)</f>
        <v>0.5</v>
      </c>
      <c r="I63" s="49">
        <f>AVERAGE('26.09 Munyonyo-Gaba-24Hrs'!I63,'28.09 Muynyonyo-Gaba-24h'!I63)</f>
        <v>2.5</v>
      </c>
      <c r="J63" s="49">
        <f>AVERAGE('26.09 Munyonyo-Gaba-24Hrs'!J63,'28.09 Muynyonyo-Gaba-24h'!J63)</f>
        <v>0</v>
      </c>
      <c r="K63" s="49">
        <f>AVERAGE('26.09 Munyonyo-Gaba-24Hrs'!K63,'28.09 Muynyonyo-Gaba-24h'!K63)</f>
        <v>0</v>
      </c>
      <c r="L63" s="49">
        <f>AVERAGE('26.09 Munyonyo-Gaba-24Hrs'!L63,'28.09 Muynyonyo-Gaba-24h'!L63)</f>
        <v>0</v>
      </c>
      <c r="M63" s="49">
        <f>AVERAGE('26.09 Munyonyo-Gaba-24Hrs'!M63,'28.09 Muynyonyo-Gaba-24h'!M63)</f>
        <v>64</v>
      </c>
      <c r="N63" s="49">
        <f>AVERAGE('26.09 Munyonyo-Gaba-24Hrs'!N63,'28.09 Muynyonyo-Gaba-24h'!N63)</f>
        <v>0</v>
      </c>
      <c r="O63" s="15">
        <f t="shared" si="0"/>
        <v>69.5</v>
      </c>
      <c r="P63" s="15">
        <f t="shared" si="1"/>
        <v>133.5</v>
      </c>
      <c r="R63" s="8"/>
      <c r="T63"/>
    </row>
    <row r="64" spans="2:20" ht="23.1" customHeight="1" x14ac:dyDescent="0.25">
      <c r="B64" s="23" t="s">
        <v>109</v>
      </c>
      <c r="C64" s="49">
        <f>AVERAGE('26.09 Munyonyo-Gaba-24Hrs'!C64,'28.09 Muynyonyo-Gaba-24h'!C64)</f>
        <v>34.5</v>
      </c>
      <c r="D64" s="49">
        <f>AVERAGE('26.09 Munyonyo-Gaba-24Hrs'!D64,'28.09 Muynyonyo-Gaba-24h'!D64)</f>
        <v>11</v>
      </c>
      <c r="E64" s="49">
        <f>AVERAGE('26.09 Munyonyo-Gaba-24Hrs'!E64,'28.09 Muynyonyo-Gaba-24h'!E64)</f>
        <v>4.5</v>
      </c>
      <c r="F64" s="49">
        <f>AVERAGE('26.09 Munyonyo-Gaba-24Hrs'!F64,'28.09 Muynyonyo-Gaba-24h'!F64)</f>
        <v>11</v>
      </c>
      <c r="G64" s="49">
        <f>AVERAGE('26.09 Munyonyo-Gaba-24Hrs'!G64,'28.09 Muynyonyo-Gaba-24h'!G64)</f>
        <v>0.5</v>
      </c>
      <c r="H64" s="49">
        <f>AVERAGE('26.09 Munyonyo-Gaba-24Hrs'!H64,'28.09 Muynyonyo-Gaba-24h'!H64)</f>
        <v>1</v>
      </c>
      <c r="I64" s="49">
        <f>AVERAGE('26.09 Munyonyo-Gaba-24Hrs'!I64,'28.09 Muynyonyo-Gaba-24h'!I64)</f>
        <v>2</v>
      </c>
      <c r="J64" s="49">
        <f>AVERAGE('26.09 Munyonyo-Gaba-24Hrs'!J64,'28.09 Muynyonyo-Gaba-24h'!J64)</f>
        <v>2</v>
      </c>
      <c r="K64" s="49">
        <f>AVERAGE('26.09 Munyonyo-Gaba-24Hrs'!K64,'28.09 Muynyonyo-Gaba-24h'!K64)</f>
        <v>0</v>
      </c>
      <c r="L64" s="49">
        <f>AVERAGE('26.09 Munyonyo-Gaba-24Hrs'!L64,'28.09 Muynyonyo-Gaba-24h'!L64)</f>
        <v>0</v>
      </c>
      <c r="M64" s="49">
        <f>AVERAGE('26.09 Munyonyo-Gaba-24Hrs'!M64,'28.09 Muynyonyo-Gaba-24h'!M64)</f>
        <v>57</v>
      </c>
      <c r="N64" s="49">
        <f>AVERAGE('26.09 Munyonyo-Gaba-24Hrs'!N64,'28.09 Muynyonyo-Gaba-24h'!N64)</f>
        <v>0</v>
      </c>
      <c r="O64" s="15">
        <f t="shared" si="0"/>
        <v>66.5</v>
      </c>
      <c r="P64" s="15">
        <f t="shared" si="1"/>
        <v>123.5</v>
      </c>
      <c r="R64" s="8"/>
      <c r="T64"/>
    </row>
    <row r="65" spans="2:20" ht="23.1" customHeight="1" x14ac:dyDescent="0.25">
      <c r="B65" s="23" t="s">
        <v>158</v>
      </c>
      <c r="C65" s="49">
        <f>AVERAGE('26.09 Munyonyo-Gaba-24Hrs'!C65,'28.09 Muynyonyo-Gaba-24h'!C65)</f>
        <v>45.5</v>
      </c>
      <c r="D65" s="49">
        <f>AVERAGE('26.09 Munyonyo-Gaba-24Hrs'!D65,'28.09 Muynyonyo-Gaba-24h'!D65)</f>
        <v>4.5</v>
      </c>
      <c r="E65" s="49">
        <f>AVERAGE('26.09 Munyonyo-Gaba-24Hrs'!E65,'28.09 Muynyonyo-Gaba-24h'!E65)</f>
        <v>3</v>
      </c>
      <c r="F65" s="49">
        <f>AVERAGE('26.09 Munyonyo-Gaba-24Hrs'!F65,'28.09 Muynyonyo-Gaba-24h'!F65)</f>
        <v>11.5</v>
      </c>
      <c r="G65" s="49">
        <f>AVERAGE('26.09 Munyonyo-Gaba-24Hrs'!G65,'28.09 Muynyonyo-Gaba-24h'!G65)</f>
        <v>0</v>
      </c>
      <c r="H65" s="49">
        <f>AVERAGE('26.09 Munyonyo-Gaba-24Hrs'!H65,'28.09 Muynyonyo-Gaba-24h'!H65)</f>
        <v>0</v>
      </c>
      <c r="I65" s="49">
        <f>AVERAGE('26.09 Munyonyo-Gaba-24Hrs'!I65,'28.09 Muynyonyo-Gaba-24h'!I65)</f>
        <v>0.5</v>
      </c>
      <c r="J65" s="49">
        <f>AVERAGE('26.09 Munyonyo-Gaba-24Hrs'!J65,'28.09 Muynyonyo-Gaba-24h'!J65)</f>
        <v>1</v>
      </c>
      <c r="K65" s="49">
        <f>AVERAGE('26.09 Munyonyo-Gaba-24Hrs'!K65,'28.09 Muynyonyo-Gaba-24h'!K65)</f>
        <v>0</v>
      </c>
      <c r="L65" s="49">
        <f>AVERAGE('26.09 Munyonyo-Gaba-24Hrs'!L65,'28.09 Muynyonyo-Gaba-24h'!L65)</f>
        <v>0</v>
      </c>
      <c r="M65" s="49">
        <f>AVERAGE('26.09 Munyonyo-Gaba-24Hrs'!M65,'28.09 Muynyonyo-Gaba-24h'!M65)</f>
        <v>44.5</v>
      </c>
      <c r="N65" s="49">
        <f>AVERAGE('26.09 Munyonyo-Gaba-24Hrs'!N65,'28.09 Muynyonyo-Gaba-24h'!N65)</f>
        <v>0</v>
      </c>
      <c r="O65" s="15">
        <f t="shared" si="0"/>
        <v>66</v>
      </c>
      <c r="P65" s="15">
        <f t="shared" si="1"/>
        <v>110.5</v>
      </c>
      <c r="R65" s="8"/>
      <c r="T65"/>
    </row>
    <row r="66" spans="2:20" ht="23.1" customHeight="1" x14ac:dyDescent="0.25">
      <c r="B66" s="23" t="s">
        <v>103</v>
      </c>
      <c r="C66" s="49">
        <f>AVERAGE('26.09 Munyonyo-Gaba-24Hrs'!C66,'28.09 Muynyonyo-Gaba-24h'!C66)</f>
        <v>34.5</v>
      </c>
      <c r="D66" s="49">
        <f>AVERAGE('26.09 Munyonyo-Gaba-24Hrs'!D66,'28.09 Muynyonyo-Gaba-24h'!D66)</f>
        <v>9.5</v>
      </c>
      <c r="E66" s="49">
        <f>AVERAGE('26.09 Munyonyo-Gaba-24Hrs'!E66,'28.09 Muynyonyo-Gaba-24h'!E66)</f>
        <v>3.5</v>
      </c>
      <c r="F66" s="49">
        <f>AVERAGE('26.09 Munyonyo-Gaba-24Hrs'!F66,'28.09 Muynyonyo-Gaba-24h'!F66)</f>
        <v>12.5</v>
      </c>
      <c r="G66" s="49">
        <f>AVERAGE('26.09 Munyonyo-Gaba-24Hrs'!G66,'28.09 Muynyonyo-Gaba-24h'!G66)</f>
        <v>0</v>
      </c>
      <c r="H66" s="49">
        <f>AVERAGE('26.09 Munyonyo-Gaba-24Hrs'!H66,'28.09 Muynyonyo-Gaba-24h'!H66)</f>
        <v>0</v>
      </c>
      <c r="I66" s="49">
        <f>AVERAGE('26.09 Munyonyo-Gaba-24Hrs'!I66,'28.09 Muynyonyo-Gaba-24h'!I66)</f>
        <v>1</v>
      </c>
      <c r="J66" s="49">
        <f>AVERAGE('26.09 Munyonyo-Gaba-24Hrs'!J66,'28.09 Muynyonyo-Gaba-24h'!J66)</f>
        <v>0.5</v>
      </c>
      <c r="K66" s="49">
        <f>AVERAGE('26.09 Munyonyo-Gaba-24Hrs'!K66,'28.09 Muynyonyo-Gaba-24h'!K66)</f>
        <v>0</v>
      </c>
      <c r="L66" s="49">
        <f>AVERAGE('26.09 Munyonyo-Gaba-24Hrs'!L66,'28.09 Muynyonyo-Gaba-24h'!L66)</f>
        <v>0</v>
      </c>
      <c r="M66" s="49">
        <f>AVERAGE('26.09 Munyonyo-Gaba-24Hrs'!M66,'28.09 Muynyonyo-Gaba-24h'!M66)</f>
        <v>45</v>
      </c>
      <c r="N66" s="49">
        <f>AVERAGE('26.09 Munyonyo-Gaba-24Hrs'!N66,'28.09 Muynyonyo-Gaba-24h'!N66)</f>
        <v>0</v>
      </c>
      <c r="O66" s="15">
        <f t="shared" si="0"/>
        <v>61.5</v>
      </c>
      <c r="P66" s="15">
        <f t="shared" si="1"/>
        <v>106.5</v>
      </c>
      <c r="R66" s="8"/>
      <c r="T66"/>
    </row>
    <row r="67" spans="2:20" ht="23.1" customHeight="1" x14ac:dyDescent="0.25">
      <c r="B67" s="23" t="s">
        <v>104</v>
      </c>
      <c r="C67" s="49">
        <f>AVERAGE('26.09 Munyonyo-Gaba-24Hrs'!C67,'28.09 Muynyonyo-Gaba-24h'!C67)</f>
        <v>44.5</v>
      </c>
      <c r="D67" s="49">
        <f>AVERAGE('26.09 Munyonyo-Gaba-24Hrs'!D67,'28.09 Muynyonyo-Gaba-24h'!D67)</f>
        <v>13</v>
      </c>
      <c r="E67" s="49">
        <f>AVERAGE('26.09 Munyonyo-Gaba-24Hrs'!E67,'28.09 Muynyonyo-Gaba-24h'!E67)</f>
        <v>3.5</v>
      </c>
      <c r="F67" s="49">
        <f>AVERAGE('26.09 Munyonyo-Gaba-24Hrs'!F67,'28.09 Muynyonyo-Gaba-24h'!F67)</f>
        <v>11</v>
      </c>
      <c r="G67" s="49">
        <f>AVERAGE('26.09 Munyonyo-Gaba-24Hrs'!G67,'28.09 Muynyonyo-Gaba-24h'!G67)</f>
        <v>0.5</v>
      </c>
      <c r="H67" s="49">
        <f>AVERAGE('26.09 Munyonyo-Gaba-24Hrs'!H67,'28.09 Muynyonyo-Gaba-24h'!H67)</f>
        <v>0</v>
      </c>
      <c r="I67" s="49">
        <f>AVERAGE('26.09 Munyonyo-Gaba-24Hrs'!I67,'28.09 Muynyonyo-Gaba-24h'!I67)</f>
        <v>2</v>
      </c>
      <c r="J67" s="49">
        <f>AVERAGE('26.09 Munyonyo-Gaba-24Hrs'!J67,'28.09 Muynyonyo-Gaba-24h'!J67)</f>
        <v>0.5</v>
      </c>
      <c r="K67" s="49">
        <f>AVERAGE('26.09 Munyonyo-Gaba-24Hrs'!K67,'28.09 Muynyonyo-Gaba-24h'!K67)</f>
        <v>0</v>
      </c>
      <c r="L67" s="49">
        <f>AVERAGE('26.09 Munyonyo-Gaba-24Hrs'!L67,'28.09 Muynyonyo-Gaba-24h'!L67)</f>
        <v>0</v>
      </c>
      <c r="M67" s="49">
        <f>AVERAGE('26.09 Munyonyo-Gaba-24Hrs'!M67,'28.09 Muynyonyo-Gaba-24h'!M67)</f>
        <v>44</v>
      </c>
      <c r="N67" s="49">
        <f>AVERAGE('26.09 Munyonyo-Gaba-24Hrs'!N67,'28.09 Muynyonyo-Gaba-24h'!N67)</f>
        <v>0</v>
      </c>
      <c r="O67" s="15">
        <f t="shared" si="0"/>
        <v>75</v>
      </c>
      <c r="P67" s="15">
        <f t="shared" si="1"/>
        <v>119</v>
      </c>
      <c r="R67" s="8"/>
      <c r="T67"/>
    </row>
    <row r="68" spans="2:20" ht="23.1" customHeight="1" x14ac:dyDescent="0.25">
      <c r="B68" s="23" t="s">
        <v>105</v>
      </c>
      <c r="C68" s="49">
        <f>AVERAGE('26.09 Munyonyo-Gaba-24Hrs'!C68,'28.09 Muynyonyo-Gaba-24h'!C68)</f>
        <v>33.5</v>
      </c>
      <c r="D68" s="49">
        <f>AVERAGE('26.09 Munyonyo-Gaba-24Hrs'!D68,'28.09 Muynyonyo-Gaba-24h'!D68)</f>
        <v>10.5</v>
      </c>
      <c r="E68" s="49">
        <f>AVERAGE('26.09 Munyonyo-Gaba-24Hrs'!E68,'28.09 Muynyonyo-Gaba-24h'!E68)</f>
        <v>5</v>
      </c>
      <c r="F68" s="49">
        <f>AVERAGE('26.09 Munyonyo-Gaba-24Hrs'!F68,'28.09 Muynyonyo-Gaba-24h'!F68)</f>
        <v>10.5</v>
      </c>
      <c r="G68" s="49">
        <f>AVERAGE('26.09 Munyonyo-Gaba-24Hrs'!G68,'28.09 Muynyonyo-Gaba-24h'!G68)</f>
        <v>0</v>
      </c>
      <c r="H68" s="49">
        <f>AVERAGE('26.09 Munyonyo-Gaba-24Hrs'!H68,'28.09 Muynyonyo-Gaba-24h'!H68)</f>
        <v>0</v>
      </c>
      <c r="I68" s="49">
        <f>AVERAGE('26.09 Munyonyo-Gaba-24Hrs'!I68,'28.09 Muynyonyo-Gaba-24h'!I68)</f>
        <v>1</v>
      </c>
      <c r="J68" s="49">
        <f>AVERAGE('26.09 Munyonyo-Gaba-24Hrs'!J68,'28.09 Muynyonyo-Gaba-24h'!J68)</f>
        <v>0</v>
      </c>
      <c r="K68" s="49">
        <f>AVERAGE('26.09 Munyonyo-Gaba-24Hrs'!K68,'28.09 Muynyonyo-Gaba-24h'!K68)</f>
        <v>0</v>
      </c>
      <c r="L68" s="49">
        <f>AVERAGE('26.09 Munyonyo-Gaba-24Hrs'!L68,'28.09 Muynyonyo-Gaba-24h'!L68)</f>
        <v>0</v>
      </c>
      <c r="M68" s="49">
        <f>AVERAGE('26.09 Munyonyo-Gaba-24Hrs'!M68,'28.09 Muynyonyo-Gaba-24h'!M68)</f>
        <v>51</v>
      </c>
      <c r="N68" s="49">
        <f>AVERAGE('26.09 Munyonyo-Gaba-24Hrs'!N68,'28.09 Muynyonyo-Gaba-24h'!N68)</f>
        <v>0</v>
      </c>
      <c r="O68" s="15">
        <f t="shared" si="0"/>
        <v>60.5</v>
      </c>
      <c r="P68" s="15">
        <f t="shared" si="1"/>
        <v>111.5</v>
      </c>
      <c r="R68" s="8"/>
      <c r="T68"/>
    </row>
    <row r="69" spans="2:20" ht="23.1" customHeight="1" x14ac:dyDescent="0.25">
      <c r="B69" s="23" t="s">
        <v>106</v>
      </c>
      <c r="C69" s="49">
        <f>AVERAGE('26.09 Munyonyo-Gaba-24Hrs'!C69,'28.09 Muynyonyo-Gaba-24h'!C69)</f>
        <v>35</v>
      </c>
      <c r="D69" s="49">
        <f>AVERAGE('26.09 Munyonyo-Gaba-24Hrs'!D69,'28.09 Muynyonyo-Gaba-24h'!D69)</f>
        <v>13</v>
      </c>
      <c r="E69" s="49">
        <f>AVERAGE('26.09 Munyonyo-Gaba-24Hrs'!E69,'28.09 Muynyonyo-Gaba-24h'!E69)</f>
        <v>6</v>
      </c>
      <c r="F69" s="49">
        <f>AVERAGE('26.09 Munyonyo-Gaba-24Hrs'!F69,'28.09 Muynyonyo-Gaba-24h'!F69)</f>
        <v>10</v>
      </c>
      <c r="G69" s="49">
        <f>AVERAGE('26.09 Munyonyo-Gaba-24Hrs'!G69,'28.09 Muynyonyo-Gaba-24h'!G69)</f>
        <v>1</v>
      </c>
      <c r="H69" s="49">
        <f>AVERAGE('26.09 Munyonyo-Gaba-24Hrs'!H69,'28.09 Muynyonyo-Gaba-24h'!H69)</f>
        <v>0</v>
      </c>
      <c r="I69" s="49">
        <f>AVERAGE('26.09 Munyonyo-Gaba-24Hrs'!I69,'28.09 Muynyonyo-Gaba-24h'!I69)</f>
        <v>2.5</v>
      </c>
      <c r="J69" s="49">
        <f>AVERAGE('26.09 Munyonyo-Gaba-24Hrs'!J69,'28.09 Muynyonyo-Gaba-24h'!J69)</f>
        <v>0.5</v>
      </c>
      <c r="K69" s="49">
        <f>AVERAGE('26.09 Munyonyo-Gaba-24Hrs'!K69,'28.09 Muynyonyo-Gaba-24h'!K69)</f>
        <v>0</v>
      </c>
      <c r="L69" s="49">
        <f>AVERAGE('26.09 Munyonyo-Gaba-24Hrs'!L69,'28.09 Muynyonyo-Gaba-24h'!L69)</f>
        <v>0</v>
      </c>
      <c r="M69" s="49">
        <f>AVERAGE('26.09 Munyonyo-Gaba-24Hrs'!M69,'28.09 Muynyonyo-Gaba-24h'!M69)</f>
        <v>50.5</v>
      </c>
      <c r="N69" s="49">
        <f>AVERAGE('26.09 Munyonyo-Gaba-24Hrs'!N69,'28.09 Muynyonyo-Gaba-24h'!N69)</f>
        <v>0</v>
      </c>
      <c r="O69" s="15">
        <f t="shared" si="0"/>
        <v>68</v>
      </c>
      <c r="P69" s="15">
        <f t="shared" si="1"/>
        <v>118.5</v>
      </c>
      <c r="R69" s="8"/>
      <c r="T69"/>
    </row>
    <row r="70" spans="2:20" ht="23.1" customHeight="1" x14ac:dyDescent="0.25">
      <c r="B70" s="23" t="s">
        <v>110</v>
      </c>
      <c r="C70" s="49">
        <f>AVERAGE('26.09 Munyonyo-Gaba-24Hrs'!C70,'28.09 Muynyonyo-Gaba-24h'!C70)</f>
        <v>35</v>
      </c>
      <c r="D70" s="49">
        <f>AVERAGE('26.09 Munyonyo-Gaba-24Hrs'!D70,'28.09 Muynyonyo-Gaba-24h'!D70)</f>
        <v>8.5</v>
      </c>
      <c r="E70" s="49">
        <f>AVERAGE('26.09 Munyonyo-Gaba-24Hrs'!E70,'28.09 Muynyonyo-Gaba-24h'!E70)</f>
        <v>3.5</v>
      </c>
      <c r="F70" s="49">
        <f>AVERAGE('26.09 Munyonyo-Gaba-24Hrs'!F70,'28.09 Muynyonyo-Gaba-24h'!F70)</f>
        <v>9.5</v>
      </c>
      <c r="G70" s="49">
        <f>AVERAGE('26.09 Munyonyo-Gaba-24Hrs'!G70,'28.09 Muynyonyo-Gaba-24h'!G70)</f>
        <v>0.5</v>
      </c>
      <c r="H70" s="49">
        <f>AVERAGE('26.09 Munyonyo-Gaba-24Hrs'!H70,'28.09 Muynyonyo-Gaba-24h'!H70)</f>
        <v>0</v>
      </c>
      <c r="I70" s="49">
        <f>AVERAGE('26.09 Munyonyo-Gaba-24Hrs'!I70,'28.09 Muynyonyo-Gaba-24h'!I70)</f>
        <v>0.5</v>
      </c>
      <c r="J70" s="49">
        <f>AVERAGE('26.09 Munyonyo-Gaba-24Hrs'!J70,'28.09 Muynyonyo-Gaba-24h'!J70)</f>
        <v>0</v>
      </c>
      <c r="K70" s="49">
        <f>AVERAGE('26.09 Munyonyo-Gaba-24Hrs'!K70,'28.09 Muynyonyo-Gaba-24h'!K70)</f>
        <v>0</v>
      </c>
      <c r="L70" s="49">
        <f>AVERAGE('26.09 Munyonyo-Gaba-24Hrs'!L70,'28.09 Muynyonyo-Gaba-24h'!L70)</f>
        <v>0</v>
      </c>
      <c r="M70" s="49">
        <f>AVERAGE('26.09 Munyonyo-Gaba-24Hrs'!M70,'28.09 Muynyonyo-Gaba-24h'!M70)</f>
        <v>44</v>
      </c>
      <c r="N70" s="49">
        <f>AVERAGE('26.09 Munyonyo-Gaba-24Hrs'!N70,'28.09 Muynyonyo-Gaba-24h'!N70)</f>
        <v>0</v>
      </c>
      <c r="O70" s="15">
        <f t="shared" si="0"/>
        <v>57.5</v>
      </c>
      <c r="P70" s="15">
        <f t="shared" si="1"/>
        <v>101.5</v>
      </c>
      <c r="R70" s="8"/>
      <c r="T70"/>
    </row>
    <row r="71" spans="2:20" ht="23.1" customHeight="1" x14ac:dyDescent="0.25">
      <c r="B71" s="23" t="s">
        <v>111</v>
      </c>
      <c r="C71" s="49">
        <f>AVERAGE('26.09 Munyonyo-Gaba-24Hrs'!C71,'28.09 Muynyonyo-Gaba-24h'!C71)</f>
        <v>41</v>
      </c>
      <c r="D71" s="49">
        <f>AVERAGE('26.09 Munyonyo-Gaba-24Hrs'!D71,'28.09 Muynyonyo-Gaba-24h'!D71)</f>
        <v>8</v>
      </c>
      <c r="E71" s="49">
        <f>AVERAGE('26.09 Munyonyo-Gaba-24Hrs'!E71,'28.09 Muynyonyo-Gaba-24h'!E71)</f>
        <v>3</v>
      </c>
      <c r="F71" s="49">
        <f>AVERAGE('26.09 Munyonyo-Gaba-24Hrs'!F71,'28.09 Muynyonyo-Gaba-24h'!F71)</f>
        <v>9</v>
      </c>
      <c r="G71" s="49">
        <f>AVERAGE('26.09 Munyonyo-Gaba-24Hrs'!G71,'28.09 Muynyonyo-Gaba-24h'!G71)</f>
        <v>0</v>
      </c>
      <c r="H71" s="49">
        <f>AVERAGE('26.09 Munyonyo-Gaba-24Hrs'!H71,'28.09 Muynyonyo-Gaba-24h'!H71)</f>
        <v>0</v>
      </c>
      <c r="I71" s="49">
        <f>AVERAGE('26.09 Munyonyo-Gaba-24Hrs'!I71,'28.09 Muynyonyo-Gaba-24h'!I71)</f>
        <v>0.5</v>
      </c>
      <c r="J71" s="49">
        <f>AVERAGE('26.09 Munyonyo-Gaba-24Hrs'!J71,'28.09 Muynyonyo-Gaba-24h'!J71)</f>
        <v>0.5</v>
      </c>
      <c r="K71" s="49">
        <f>AVERAGE('26.09 Munyonyo-Gaba-24Hrs'!K71,'28.09 Muynyonyo-Gaba-24h'!K71)</f>
        <v>0.5</v>
      </c>
      <c r="L71" s="49">
        <f>AVERAGE('26.09 Munyonyo-Gaba-24Hrs'!L71,'28.09 Muynyonyo-Gaba-24h'!L71)</f>
        <v>0</v>
      </c>
      <c r="M71" s="49">
        <f>AVERAGE('26.09 Munyonyo-Gaba-24Hrs'!M71,'28.09 Muynyonyo-Gaba-24h'!M71)</f>
        <v>33.5</v>
      </c>
      <c r="N71" s="49">
        <f>AVERAGE('26.09 Munyonyo-Gaba-24Hrs'!N71,'28.09 Muynyonyo-Gaba-24h'!N71)</f>
        <v>0</v>
      </c>
      <c r="O71" s="15">
        <f t="shared" si="0"/>
        <v>62.5</v>
      </c>
      <c r="P71" s="15">
        <f t="shared" si="1"/>
        <v>96</v>
      </c>
      <c r="R71" s="8"/>
      <c r="T71"/>
    </row>
    <row r="72" spans="2:20" ht="23.1" customHeight="1" x14ac:dyDescent="0.25">
      <c r="B72" s="23" t="s">
        <v>112</v>
      </c>
      <c r="C72" s="49">
        <f>AVERAGE('26.09 Munyonyo-Gaba-24Hrs'!C72,'28.09 Muynyonyo-Gaba-24h'!C72)</f>
        <v>37</v>
      </c>
      <c r="D72" s="49">
        <f>AVERAGE('26.09 Munyonyo-Gaba-24Hrs'!D72,'28.09 Muynyonyo-Gaba-24h'!D72)</f>
        <v>6</v>
      </c>
      <c r="E72" s="49">
        <f>AVERAGE('26.09 Munyonyo-Gaba-24Hrs'!E72,'28.09 Muynyonyo-Gaba-24h'!E72)</f>
        <v>3</v>
      </c>
      <c r="F72" s="49">
        <f>AVERAGE('26.09 Munyonyo-Gaba-24Hrs'!F72,'28.09 Muynyonyo-Gaba-24h'!F72)</f>
        <v>7</v>
      </c>
      <c r="G72" s="49">
        <f>AVERAGE('26.09 Munyonyo-Gaba-24Hrs'!G72,'28.09 Muynyonyo-Gaba-24h'!G72)</f>
        <v>1</v>
      </c>
      <c r="H72" s="49">
        <f>AVERAGE('26.09 Munyonyo-Gaba-24Hrs'!H72,'28.09 Muynyonyo-Gaba-24h'!H72)</f>
        <v>0</v>
      </c>
      <c r="I72" s="49">
        <f>AVERAGE('26.09 Munyonyo-Gaba-24Hrs'!I72,'28.09 Muynyonyo-Gaba-24h'!I72)</f>
        <v>1</v>
      </c>
      <c r="J72" s="49">
        <f>AVERAGE('26.09 Munyonyo-Gaba-24Hrs'!J72,'28.09 Muynyonyo-Gaba-24h'!J72)</f>
        <v>0</v>
      </c>
      <c r="K72" s="49">
        <f>AVERAGE('26.09 Munyonyo-Gaba-24Hrs'!K72,'28.09 Muynyonyo-Gaba-24h'!K72)</f>
        <v>0</v>
      </c>
      <c r="L72" s="49">
        <f>AVERAGE('26.09 Munyonyo-Gaba-24Hrs'!L72,'28.09 Muynyonyo-Gaba-24h'!L72)</f>
        <v>0</v>
      </c>
      <c r="M72" s="49">
        <f>AVERAGE('26.09 Munyonyo-Gaba-24Hrs'!M72,'28.09 Muynyonyo-Gaba-24h'!M72)</f>
        <v>31.5</v>
      </c>
      <c r="N72" s="49">
        <f>AVERAGE('26.09 Munyonyo-Gaba-24Hrs'!N72,'28.09 Muynyonyo-Gaba-24h'!N72)</f>
        <v>0</v>
      </c>
      <c r="O72" s="15">
        <f t="shared" si="0"/>
        <v>55</v>
      </c>
      <c r="P72" s="15">
        <f t="shared" si="1"/>
        <v>86.5</v>
      </c>
      <c r="R72" s="8"/>
      <c r="T72"/>
    </row>
    <row r="73" spans="2:20" ht="23.1" customHeight="1" x14ac:dyDescent="0.25">
      <c r="B73" s="23" t="s">
        <v>113</v>
      </c>
      <c r="C73" s="49">
        <f>AVERAGE('26.09 Munyonyo-Gaba-24Hrs'!C73,'28.09 Muynyonyo-Gaba-24h'!C73)</f>
        <v>30</v>
      </c>
      <c r="D73" s="49">
        <f>AVERAGE('26.09 Munyonyo-Gaba-24Hrs'!D73,'28.09 Muynyonyo-Gaba-24h'!D73)</f>
        <v>10</v>
      </c>
      <c r="E73" s="49">
        <f>AVERAGE('26.09 Munyonyo-Gaba-24Hrs'!E73,'28.09 Muynyonyo-Gaba-24h'!E73)</f>
        <v>4.5</v>
      </c>
      <c r="F73" s="49">
        <f>AVERAGE('26.09 Munyonyo-Gaba-24Hrs'!F73,'28.09 Muynyonyo-Gaba-24h'!F73)</f>
        <v>6.5</v>
      </c>
      <c r="G73" s="49">
        <f>AVERAGE('26.09 Munyonyo-Gaba-24Hrs'!G73,'28.09 Muynyonyo-Gaba-24h'!G73)</f>
        <v>0</v>
      </c>
      <c r="H73" s="49">
        <f>AVERAGE('26.09 Munyonyo-Gaba-24Hrs'!H73,'28.09 Muynyonyo-Gaba-24h'!H73)</f>
        <v>0.5</v>
      </c>
      <c r="I73" s="49">
        <f>AVERAGE('26.09 Munyonyo-Gaba-24Hrs'!I73,'28.09 Muynyonyo-Gaba-24h'!I73)</f>
        <v>0</v>
      </c>
      <c r="J73" s="49">
        <f>AVERAGE('26.09 Munyonyo-Gaba-24Hrs'!J73,'28.09 Muynyonyo-Gaba-24h'!J73)</f>
        <v>0</v>
      </c>
      <c r="K73" s="49">
        <f>AVERAGE('26.09 Munyonyo-Gaba-24Hrs'!K73,'28.09 Muynyonyo-Gaba-24h'!K73)</f>
        <v>0</v>
      </c>
      <c r="L73" s="49">
        <f>AVERAGE('26.09 Munyonyo-Gaba-24Hrs'!L73,'28.09 Muynyonyo-Gaba-24h'!L73)</f>
        <v>0</v>
      </c>
      <c r="M73" s="49">
        <f>AVERAGE('26.09 Munyonyo-Gaba-24Hrs'!M73,'28.09 Muynyonyo-Gaba-24h'!M73)</f>
        <v>32</v>
      </c>
      <c r="N73" s="49">
        <f>AVERAGE('26.09 Munyonyo-Gaba-24Hrs'!N73,'28.09 Muynyonyo-Gaba-24h'!N73)</f>
        <v>0</v>
      </c>
      <c r="O73" s="15">
        <f t="shared" si="0"/>
        <v>51.5</v>
      </c>
      <c r="P73" s="15">
        <f t="shared" si="1"/>
        <v>83.5</v>
      </c>
      <c r="R73" s="8"/>
      <c r="T73"/>
    </row>
    <row r="74" spans="2:20" ht="23.1" customHeight="1" x14ac:dyDescent="0.25">
      <c r="B74" s="23" t="s">
        <v>114</v>
      </c>
      <c r="C74" s="49">
        <f>AVERAGE('26.09 Munyonyo-Gaba-24Hrs'!C74,'28.09 Muynyonyo-Gaba-24h'!C74)</f>
        <v>30.5</v>
      </c>
      <c r="D74" s="49">
        <f>AVERAGE('26.09 Munyonyo-Gaba-24Hrs'!D74,'28.09 Muynyonyo-Gaba-24h'!D74)</f>
        <v>7</v>
      </c>
      <c r="E74" s="49">
        <f>AVERAGE('26.09 Munyonyo-Gaba-24Hrs'!E74,'28.09 Muynyonyo-Gaba-24h'!E74)</f>
        <v>3</v>
      </c>
      <c r="F74" s="49">
        <f>AVERAGE('26.09 Munyonyo-Gaba-24Hrs'!F74,'28.09 Muynyonyo-Gaba-24h'!F74)</f>
        <v>4</v>
      </c>
      <c r="G74" s="49">
        <f>AVERAGE('26.09 Munyonyo-Gaba-24Hrs'!G74,'28.09 Muynyonyo-Gaba-24h'!G74)</f>
        <v>0.5</v>
      </c>
      <c r="H74" s="49">
        <f>AVERAGE('26.09 Munyonyo-Gaba-24Hrs'!H74,'28.09 Muynyonyo-Gaba-24h'!H74)</f>
        <v>0</v>
      </c>
      <c r="I74" s="49">
        <f>AVERAGE('26.09 Munyonyo-Gaba-24Hrs'!I74,'28.09 Muynyonyo-Gaba-24h'!I74)</f>
        <v>0</v>
      </c>
      <c r="J74" s="49">
        <f>AVERAGE('26.09 Munyonyo-Gaba-24Hrs'!J74,'28.09 Muynyonyo-Gaba-24h'!J74)</f>
        <v>0.5</v>
      </c>
      <c r="K74" s="49">
        <f>AVERAGE('26.09 Munyonyo-Gaba-24Hrs'!K74,'28.09 Muynyonyo-Gaba-24h'!K74)</f>
        <v>0</v>
      </c>
      <c r="L74" s="49">
        <f>AVERAGE('26.09 Munyonyo-Gaba-24Hrs'!L74,'28.09 Muynyonyo-Gaba-24h'!L74)</f>
        <v>0</v>
      </c>
      <c r="M74" s="49">
        <f>AVERAGE('26.09 Munyonyo-Gaba-24Hrs'!M74,'28.09 Muynyonyo-Gaba-24h'!M74)</f>
        <v>24.5</v>
      </c>
      <c r="N74" s="49">
        <f>AVERAGE('26.09 Munyonyo-Gaba-24Hrs'!N74,'28.09 Muynyonyo-Gaba-24h'!N74)</f>
        <v>0</v>
      </c>
      <c r="O74" s="15">
        <f t="shared" ref="O74:O105" si="35">SUM(C74:L74,N74)</f>
        <v>45.5</v>
      </c>
      <c r="P74" s="15">
        <f t="shared" ref="P74:P105" si="36">SUM(C74:N74)</f>
        <v>70</v>
      </c>
      <c r="R74" s="8"/>
      <c r="T74"/>
    </row>
    <row r="75" spans="2:20" ht="23.1" customHeight="1" x14ac:dyDescent="0.25">
      <c r="B75" s="23" t="s">
        <v>115</v>
      </c>
      <c r="C75" s="49">
        <f>AVERAGE('26.09 Munyonyo-Gaba-24Hrs'!C75,'28.09 Muynyonyo-Gaba-24h'!C75)</f>
        <v>30.5</v>
      </c>
      <c r="D75" s="49">
        <f>AVERAGE('26.09 Munyonyo-Gaba-24Hrs'!D75,'28.09 Muynyonyo-Gaba-24h'!D75)</f>
        <v>15.5</v>
      </c>
      <c r="E75" s="49">
        <f>AVERAGE('26.09 Munyonyo-Gaba-24Hrs'!E75,'28.09 Muynyonyo-Gaba-24h'!E75)</f>
        <v>5.5</v>
      </c>
      <c r="F75" s="49">
        <f>AVERAGE('26.09 Munyonyo-Gaba-24Hrs'!F75,'28.09 Muynyonyo-Gaba-24h'!F75)</f>
        <v>8</v>
      </c>
      <c r="G75" s="49">
        <f>AVERAGE('26.09 Munyonyo-Gaba-24Hrs'!G75,'28.09 Muynyonyo-Gaba-24h'!G75)</f>
        <v>0.5</v>
      </c>
      <c r="H75" s="49">
        <f>AVERAGE('26.09 Munyonyo-Gaba-24Hrs'!H75,'28.09 Muynyonyo-Gaba-24h'!H75)</f>
        <v>0.5</v>
      </c>
      <c r="I75" s="49">
        <f>AVERAGE('26.09 Munyonyo-Gaba-24Hrs'!I75,'28.09 Muynyonyo-Gaba-24h'!I75)</f>
        <v>0.5</v>
      </c>
      <c r="J75" s="49">
        <f>AVERAGE('26.09 Munyonyo-Gaba-24Hrs'!J75,'28.09 Muynyonyo-Gaba-24h'!J75)</f>
        <v>0.5</v>
      </c>
      <c r="K75" s="49">
        <f>AVERAGE('26.09 Munyonyo-Gaba-24Hrs'!K75,'28.09 Muynyonyo-Gaba-24h'!K75)</f>
        <v>0</v>
      </c>
      <c r="L75" s="49">
        <f>AVERAGE('26.09 Munyonyo-Gaba-24Hrs'!L75,'28.09 Muynyonyo-Gaba-24h'!L75)</f>
        <v>0</v>
      </c>
      <c r="M75" s="49">
        <f>AVERAGE('26.09 Munyonyo-Gaba-24Hrs'!M75,'28.09 Muynyonyo-Gaba-24h'!M75)</f>
        <v>18.5</v>
      </c>
      <c r="N75" s="49">
        <f>AVERAGE('26.09 Munyonyo-Gaba-24Hrs'!N75,'28.09 Muynyonyo-Gaba-24h'!N75)</f>
        <v>0</v>
      </c>
      <c r="O75" s="15">
        <f t="shared" si="35"/>
        <v>61.5</v>
      </c>
      <c r="P75" s="15">
        <f t="shared" si="36"/>
        <v>80</v>
      </c>
      <c r="R75" s="8"/>
      <c r="T75"/>
    </row>
    <row r="76" spans="2:20" ht="23.1" customHeight="1" x14ac:dyDescent="0.25">
      <c r="B76" s="23" t="s">
        <v>116</v>
      </c>
      <c r="C76" s="49">
        <f>AVERAGE('26.09 Munyonyo-Gaba-24Hrs'!C76,'28.09 Muynyonyo-Gaba-24h'!C76)</f>
        <v>28.5</v>
      </c>
      <c r="D76" s="49">
        <f>AVERAGE('26.09 Munyonyo-Gaba-24Hrs'!D76,'28.09 Muynyonyo-Gaba-24h'!D76)</f>
        <v>21.5</v>
      </c>
      <c r="E76" s="49">
        <f>AVERAGE('26.09 Munyonyo-Gaba-24Hrs'!E76,'28.09 Muynyonyo-Gaba-24h'!E76)</f>
        <v>6.5</v>
      </c>
      <c r="F76" s="49">
        <f>AVERAGE('26.09 Munyonyo-Gaba-24Hrs'!F76,'28.09 Muynyonyo-Gaba-24h'!F76)</f>
        <v>4.5</v>
      </c>
      <c r="G76" s="49">
        <f>AVERAGE('26.09 Munyonyo-Gaba-24Hrs'!G76,'28.09 Muynyonyo-Gaba-24h'!G76)</f>
        <v>1</v>
      </c>
      <c r="H76" s="49">
        <f>AVERAGE('26.09 Munyonyo-Gaba-24Hrs'!H76,'28.09 Muynyonyo-Gaba-24h'!H76)</f>
        <v>0</v>
      </c>
      <c r="I76" s="49">
        <f>AVERAGE('26.09 Munyonyo-Gaba-24Hrs'!I76,'28.09 Muynyonyo-Gaba-24h'!I76)</f>
        <v>0</v>
      </c>
      <c r="J76" s="49">
        <f>AVERAGE('26.09 Munyonyo-Gaba-24Hrs'!J76,'28.09 Muynyonyo-Gaba-24h'!J76)</f>
        <v>0</v>
      </c>
      <c r="K76" s="49">
        <f>AVERAGE('26.09 Munyonyo-Gaba-24Hrs'!K76,'28.09 Muynyonyo-Gaba-24h'!K76)</f>
        <v>0</v>
      </c>
      <c r="L76" s="49">
        <f>AVERAGE('26.09 Munyonyo-Gaba-24Hrs'!L76,'28.09 Muynyonyo-Gaba-24h'!L76)</f>
        <v>0</v>
      </c>
      <c r="M76" s="49">
        <f>AVERAGE('26.09 Munyonyo-Gaba-24Hrs'!M76,'28.09 Muynyonyo-Gaba-24h'!M76)</f>
        <v>12.5</v>
      </c>
      <c r="N76" s="49">
        <f>AVERAGE('26.09 Munyonyo-Gaba-24Hrs'!N76,'28.09 Muynyonyo-Gaba-24h'!N76)</f>
        <v>0</v>
      </c>
      <c r="O76" s="15">
        <f t="shared" si="35"/>
        <v>62</v>
      </c>
      <c r="P76" s="15">
        <f t="shared" si="36"/>
        <v>74.5</v>
      </c>
      <c r="R76" s="8"/>
      <c r="T76"/>
    </row>
    <row r="77" spans="2:20" ht="23.1" customHeight="1" x14ac:dyDescent="0.25">
      <c r="B77" s="23" t="s">
        <v>117</v>
      </c>
      <c r="C77" s="49">
        <f>AVERAGE('26.09 Munyonyo-Gaba-24Hrs'!C77,'28.09 Muynyonyo-Gaba-24h'!C77)</f>
        <v>26.5</v>
      </c>
      <c r="D77" s="49">
        <f>AVERAGE('26.09 Munyonyo-Gaba-24Hrs'!D77,'28.09 Muynyonyo-Gaba-24h'!D77)</f>
        <v>18</v>
      </c>
      <c r="E77" s="49">
        <f>AVERAGE('26.09 Munyonyo-Gaba-24Hrs'!E77,'28.09 Muynyonyo-Gaba-24h'!E77)</f>
        <v>4.5</v>
      </c>
      <c r="F77" s="49">
        <f>AVERAGE('26.09 Munyonyo-Gaba-24Hrs'!F77,'28.09 Muynyonyo-Gaba-24h'!F77)</f>
        <v>3</v>
      </c>
      <c r="G77" s="49">
        <f>AVERAGE('26.09 Munyonyo-Gaba-24Hrs'!G77,'28.09 Muynyonyo-Gaba-24h'!G77)</f>
        <v>3</v>
      </c>
      <c r="H77" s="49">
        <f>AVERAGE('26.09 Munyonyo-Gaba-24Hrs'!H77,'28.09 Muynyonyo-Gaba-24h'!H77)</f>
        <v>0</v>
      </c>
      <c r="I77" s="49">
        <f>AVERAGE('26.09 Munyonyo-Gaba-24Hrs'!I77,'28.09 Muynyonyo-Gaba-24h'!I77)</f>
        <v>0</v>
      </c>
      <c r="J77" s="49">
        <f>AVERAGE('26.09 Munyonyo-Gaba-24Hrs'!J77,'28.09 Muynyonyo-Gaba-24h'!J77)</f>
        <v>0</v>
      </c>
      <c r="K77" s="49">
        <f>AVERAGE('26.09 Munyonyo-Gaba-24Hrs'!K77,'28.09 Muynyonyo-Gaba-24h'!K77)</f>
        <v>0</v>
      </c>
      <c r="L77" s="49">
        <f>AVERAGE('26.09 Munyonyo-Gaba-24Hrs'!L77,'28.09 Muynyonyo-Gaba-24h'!L77)</f>
        <v>0</v>
      </c>
      <c r="M77" s="49">
        <f>AVERAGE('26.09 Munyonyo-Gaba-24Hrs'!M77,'28.09 Muynyonyo-Gaba-24h'!M77)</f>
        <v>12.5</v>
      </c>
      <c r="N77" s="49">
        <f>AVERAGE('26.09 Munyonyo-Gaba-24Hrs'!N77,'28.09 Muynyonyo-Gaba-24h'!N77)</f>
        <v>0</v>
      </c>
      <c r="O77" s="15">
        <f t="shared" si="35"/>
        <v>55</v>
      </c>
      <c r="P77" s="15">
        <f t="shared" si="36"/>
        <v>67.5</v>
      </c>
      <c r="R77" s="8"/>
      <c r="T77"/>
    </row>
    <row r="78" spans="2:20" ht="23.1" customHeight="1" x14ac:dyDescent="0.25">
      <c r="B78" s="24" t="s">
        <v>118</v>
      </c>
      <c r="C78" s="49">
        <f>AVERAGE('26.09 Munyonyo-Gaba-24Hrs'!C78,'28.09 Muynyonyo-Gaba-24h'!C78)</f>
        <v>19.5</v>
      </c>
      <c r="D78" s="49">
        <f>AVERAGE('26.09 Munyonyo-Gaba-24Hrs'!D78,'28.09 Muynyonyo-Gaba-24h'!D78)</f>
        <v>12</v>
      </c>
      <c r="E78" s="49">
        <f>AVERAGE('26.09 Munyonyo-Gaba-24Hrs'!E78,'28.09 Muynyonyo-Gaba-24h'!E78)</f>
        <v>4.5</v>
      </c>
      <c r="F78" s="49">
        <f>AVERAGE('26.09 Munyonyo-Gaba-24Hrs'!F78,'28.09 Muynyonyo-Gaba-24h'!F78)</f>
        <v>2.5</v>
      </c>
      <c r="G78" s="49">
        <f>AVERAGE('26.09 Munyonyo-Gaba-24Hrs'!G78,'28.09 Muynyonyo-Gaba-24h'!G78)</f>
        <v>1.5</v>
      </c>
      <c r="H78" s="49">
        <f>AVERAGE('26.09 Munyonyo-Gaba-24Hrs'!H78,'28.09 Muynyonyo-Gaba-24h'!H78)</f>
        <v>0</v>
      </c>
      <c r="I78" s="49">
        <f>AVERAGE('26.09 Munyonyo-Gaba-24Hrs'!I78,'28.09 Muynyonyo-Gaba-24h'!I78)</f>
        <v>0.5</v>
      </c>
      <c r="J78" s="49">
        <f>AVERAGE('26.09 Munyonyo-Gaba-24Hrs'!J78,'28.09 Muynyonyo-Gaba-24h'!J78)</f>
        <v>0</v>
      </c>
      <c r="K78" s="49">
        <f>AVERAGE('26.09 Munyonyo-Gaba-24Hrs'!K78,'28.09 Muynyonyo-Gaba-24h'!K78)</f>
        <v>0</v>
      </c>
      <c r="L78" s="49">
        <f>AVERAGE('26.09 Munyonyo-Gaba-24Hrs'!L78,'28.09 Muynyonyo-Gaba-24h'!L78)</f>
        <v>0</v>
      </c>
      <c r="M78" s="49">
        <f>AVERAGE('26.09 Munyonyo-Gaba-24Hrs'!M78,'28.09 Muynyonyo-Gaba-24h'!M78)</f>
        <v>17.5</v>
      </c>
      <c r="N78" s="49">
        <f>AVERAGE('26.09 Munyonyo-Gaba-24Hrs'!N78,'28.09 Muynyonyo-Gaba-24h'!N78)</f>
        <v>0</v>
      </c>
      <c r="O78" s="15">
        <f t="shared" si="35"/>
        <v>40.5</v>
      </c>
      <c r="P78" s="15">
        <f t="shared" si="36"/>
        <v>58</v>
      </c>
      <c r="R78" s="8"/>
      <c r="T78"/>
    </row>
    <row r="79" spans="2:20" ht="23.1" customHeight="1" x14ac:dyDescent="0.25">
      <c r="B79" s="23" t="s">
        <v>119</v>
      </c>
      <c r="C79" s="49">
        <f>AVERAGE('26.09 Munyonyo-Gaba-24Hrs'!C79,'28.09 Muynyonyo-Gaba-24h'!C79)</f>
        <v>28</v>
      </c>
      <c r="D79" s="49">
        <f>AVERAGE('26.09 Munyonyo-Gaba-24Hrs'!D79,'28.09 Muynyonyo-Gaba-24h'!D79)</f>
        <v>13</v>
      </c>
      <c r="E79" s="49">
        <f>AVERAGE('26.09 Munyonyo-Gaba-24Hrs'!E79,'28.09 Muynyonyo-Gaba-24h'!E79)</f>
        <v>2.5</v>
      </c>
      <c r="F79" s="49">
        <f>AVERAGE('26.09 Munyonyo-Gaba-24Hrs'!F79,'28.09 Muynyonyo-Gaba-24h'!F79)</f>
        <v>2.5</v>
      </c>
      <c r="G79" s="49">
        <f>AVERAGE('26.09 Munyonyo-Gaba-24Hrs'!G79,'28.09 Muynyonyo-Gaba-24h'!G79)</f>
        <v>0.5</v>
      </c>
      <c r="H79" s="49">
        <f>AVERAGE('26.09 Munyonyo-Gaba-24Hrs'!H79,'28.09 Muynyonyo-Gaba-24h'!H79)</f>
        <v>0</v>
      </c>
      <c r="I79" s="49">
        <f>AVERAGE('26.09 Munyonyo-Gaba-24Hrs'!I79,'28.09 Muynyonyo-Gaba-24h'!I79)</f>
        <v>0</v>
      </c>
      <c r="J79" s="49">
        <f>AVERAGE('26.09 Munyonyo-Gaba-24Hrs'!J79,'28.09 Muynyonyo-Gaba-24h'!J79)</f>
        <v>0</v>
      </c>
      <c r="K79" s="49">
        <f>AVERAGE('26.09 Munyonyo-Gaba-24Hrs'!K79,'28.09 Muynyonyo-Gaba-24h'!K79)</f>
        <v>0</v>
      </c>
      <c r="L79" s="49">
        <f>AVERAGE('26.09 Munyonyo-Gaba-24Hrs'!L79,'28.09 Muynyonyo-Gaba-24h'!L79)</f>
        <v>0</v>
      </c>
      <c r="M79" s="49">
        <f>AVERAGE('26.09 Munyonyo-Gaba-24Hrs'!M79,'28.09 Muynyonyo-Gaba-24h'!M79)</f>
        <v>18</v>
      </c>
      <c r="N79" s="49">
        <f>AVERAGE('26.09 Munyonyo-Gaba-24Hrs'!N79,'28.09 Muynyonyo-Gaba-24h'!N79)</f>
        <v>0</v>
      </c>
      <c r="O79" s="15">
        <f t="shared" si="35"/>
        <v>46.5</v>
      </c>
      <c r="P79" s="15">
        <f t="shared" si="36"/>
        <v>64.5</v>
      </c>
      <c r="R79" s="8"/>
      <c r="T79"/>
    </row>
    <row r="80" spans="2:20" ht="23.1" customHeight="1" x14ac:dyDescent="0.25">
      <c r="B80" s="25" t="s">
        <v>120</v>
      </c>
      <c r="C80" s="49">
        <f>AVERAGE('26.09 Munyonyo-Gaba-24Hrs'!C80,'28.09 Muynyonyo-Gaba-24h'!C80)</f>
        <v>24.5</v>
      </c>
      <c r="D80" s="49">
        <f>AVERAGE('26.09 Munyonyo-Gaba-24Hrs'!D80,'28.09 Muynyonyo-Gaba-24h'!D80)</f>
        <v>8.5</v>
      </c>
      <c r="E80" s="49">
        <f>AVERAGE('26.09 Munyonyo-Gaba-24Hrs'!E80,'28.09 Muynyonyo-Gaba-24h'!E80)</f>
        <v>4</v>
      </c>
      <c r="F80" s="49">
        <f>AVERAGE('26.09 Munyonyo-Gaba-24Hrs'!F80,'28.09 Muynyonyo-Gaba-24h'!F80)</f>
        <v>1.5</v>
      </c>
      <c r="G80" s="49">
        <f>AVERAGE('26.09 Munyonyo-Gaba-24Hrs'!G80,'28.09 Muynyonyo-Gaba-24h'!G80)</f>
        <v>1</v>
      </c>
      <c r="H80" s="49">
        <f>AVERAGE('26.09 Munyonyo-Gaba-24Hrs'!H80,'28.09 Muynyonyo-Gaba-24h'!H80)</f>
        <v>0</v>
      </c>
      <c r="I80" s="49">
        <f>AVERAGE('26.09 Munyonyo-Gaba-24Hrs'!I80,'28.09 Muynyonyo-Gaba-24h'!I80)</f>
        <v>0</v>
      </c>
      <c r="J80" s="49">
        <f>AVERAGE('26.09 Munyonyo-Gaba-24Hrs'!J80,'28.09 Muynyonyo-Gaba-24h'!J80)</f>
        <v>0</v>
      </c>
      <c r="K80" s="49">
        <f>AVERAGE('26.09 Munyonyo-Gaba-24Hrs'!K80,'28.09 Muynyonyo-Gaba-24h'!K80)</f>
        <v>0</v>
      </c>
      <c r="L80" s="49">
        <f>AVERAGE('26.09 Munyonyo-Gaba-24Hrs'!L80,'28.09 Muynyonyo-Gaba-24h'!L80)</f>
        <v>0</v>
      </c>
      <c r="M80" s="49">
        <f>AVERAGE('26.09 Munyonyo-Gaba-24Hrs'!M80,'28.09 Muynyonyo-Gaba-24h'!M80)</f>
        <v>22</v>
      </c>
      <c r="N80" s="49">
        <f>AVERAGE('26.09 Munyonyo-Gaba-24Hrs'!N80,'28.09 Muynyonyo-Gaba-24h'!N80)</f>
        <v>0</v>
      </c>
      <c r="O80" s="15">
        <f t="shared" si="35"/>
        <v>39.5</v>
      </c>
      <c r="P80" s="15">
        <f t="shared" si="36"/>
        <v>61.5</v>
      </c>
      <c r="R80" s="8"/>
      <c r="T80"/>
    </row>
    <row r="81" spans="2:20" ht="23.1" customHeight="1" x14ac:dyDescent="0.25">
      <c r="B81" s="23" t="s">
        <v>121</v>
      </c>
      <c r="C81" s="49">
        <f>AVERAGE('26.09 Munyonyo-Gaba-24Hrs'!C81,'28.09 Muynyonyo-Gaba-24h'!C81)</f>
        <v>17.5</v>
      </c>
      <c r="D81" s="49">
        <f>AVERAGE('26.09 Munyonyo-Gaba-24Hrs'!D81,'28.09 Muynyonyo-Gaba-24h'!D81)</f>
        <v>6.5</v>
      </c>
      <c r="E81" s="49">
        <f>AVERAGE('26.09 Munyonyo-Gaba-24Hrs'!E81,'28.09 Muynyonyo-Gaba-24h'!E81)</f>
        <v>3.5</v>
      </c>
      <c r="F81" s="49">
        <f>AVERAGE('26.09 Munyonyo-Gaba-24Hrs'!F81,'28.09 Muynyonyo-Gaba-24h'!F81)</f>
        <v>1.5</v>
      </c>
      <c r="G81" s="49">
        <f>AVERAGE('26.09 Munyonyo-Gaba-24Hrs'!G81,'28.09 Muynyonyo-Gaba-24h'!G81)</f>
        <v>0</v>
      </c>
      <c r="H81" s="49">
        <f>AVERAGE('26.09 Munyonyo-Gaba-24Hrs'!H81,'28.09 Muynyonyo-Gaba-24h'!H81)</f>
        <v>0</v>
      </c>
      <c r="I81" s="49">
        <f>AVERAGE('26.09 Munyonyo-Gaba-24Hrs'!I81,'28.09 Muynyonyo-Gaba-24h'!I81)</f>
        <v>0.5</v>
      </c>
      <c r="J81" s="49">
        <f>AVERAGE('26.09 Munyonyo-Gaba-24Hrs'!J81,'28.09 Muynyonyo-Gaba-24h'!J81)</f>
        <v>0</v>
      </c>
      <c r="K81" s="49">
        <f>AVERAGE('26.09 Munyonyo-Gaba-24Hrs'!K81,'28.09 Muynyonyo-Gaba-24h'!K81)</f>
        <v>0</v>
      </c>
      <c r="L81" s="49">
        <f>AVERAGE('26.09 Munyonyo-Gaba-24Hrs'!L81,'28.09 Muynyonyo-Gaba-24h'!L81)</f>
        <v>0</v>
      </c>
      <c r="M81" s="49">
        <f>AVERAGE('26.09 Munyonyo-Gaba-24Hrs'!M81,'28.09 Muynyonyo-Gaba-24h'!M81)</f>
        <v>14.5</v>
      </c>
      <c r="N81" s="49">
        <f>AVERAGE('26.09 Munyonyo-Gaba-24Hrs'!N81,'28.09 Muynyonyo-Gaba-24h'!N81)</f>
        <v>0</v>
      </c>
      <c r="O81" s="15">
        <f t="shared" si="35"/>
        <v>29.5</v>
      </c>
      <c r="P81" s="15">
        <f t="shared" si="36"/>
        <v>44</v>
      </c>
      <c r="R81" s="8"/>
      <c r="T81"/>
    </row>
    <row r="82" spans="2:20" ht="23.1" customHeight="1" x14ac:dyDescent="0.25">
      <c r="B82" s="24" t="s">
        <v>122</v>
      </c>
      <c r="C82" s="49">
        <f>AVERAGE('26.09 Munyonyo-Gaba-24Hrs'!C82,'28.09 Muynyonyo-Gaba-24h'!C82)</f>
        <v>18.5</v>
      </c>
      <c r="D82" s="49">
        <f>AVERAGE('26.09 Munyonyo-Gaba-24Hrs'!D82,'28.09 Muynyonyo-Gaba-24h'!D82)</f>
        <v>4.5</v>
      </c>
      <c r="E82" s="49">
        <f>AVERAGE('26.09 Munyonyo-Gaba-24Hrs'!E82,'28.09 Muynyonyo-Gaba-24h'!E82)</f>
        <v>2.5</v>
      </c>
      <c r="F82" s="49">
        <f>AVERAGE('26.09 Munyonyo-Gaba-24Hrs'!F82,'28.09 Muynyonyo-Gaba-24h'!F82)</f>
        <v>3.5</v>
      </c>
      <c r="G82" s="49">
        <f>AVERAGE('26.09 Munyonyo-Gaba-24Hrs'!G82,'28.09 Muynyonyo-Gaba-24h'!G82)</f>
        <v>1</v>
      </c>
      <c r="H82" s="49">
        <f>AVERAGE('26.09 Munyonyo-Gaba-24Hrs'!H82,'28.09 Muynyonyo-Gaba-24h'!H82)</f>
        <v>0</v>
      </c>
      <c r="I82" s="49">
        <f>AVERAGE('26.09 Munyonyo-Gaba-24Hrs'!I82,'28.09 Muynyonyo-Gaba-24h'!I82)</f>
        <v>1</v>
      </c>
      <c r="J82" s="49">
        <f>AVERAGE('26.09 Munyonyo-Gaba-24Hrs'!J82,'28.09 Muynyonyo-Gaba-24h'!J82)</f>
        <v>0</v>
      </c>
      <c r="K82" s="49">
        <f>AVERAGE('26.09 Munyonyo-Gaba-24Hrs'!K82,'28.09 Muynyonyo-Gaba-24h'!K82)</f>
        <v>0</v>
      </c>
      <c r="L82" s="49">
        <f>AVERAGE('26.09 Munyonyo-Gaba-24Hrs'!L82,'28.09 Muynyonyo-Gaba-24h'!L82)</f>
        <v>0</v>
      </c>
      <c r="M82" s="49">
        <f>AVERAGE('26.09 Munyonyo-Gaba-24Hrs'!M82,'28.09 Muynyonyo-Gaba-24h'!M82)</f>
        <v>12.5</v>
      </c>
      <c r="N82" s="49">
        <f>AVERAGE('26.09 Munyonyo-Gaba-24Hrs'!N82,'28.09 Muynyonyo-Gaba-24h'!N82)</f>
        <v>0</v>
      </c>
      <c r="O82" s="15">
        <f t="shared" si="35"/>
        <v>31</v>
      </c>
      <c r="P82" s="15">
        <f t="shared" si="36"/>
        <v>43.5</v>
      </c>
      <c r="R82" s="8"/>
      <c r="T82"/>
    </row>
    <row r="83" spans="2:20" ht="23.1" customHeight="1" x14ac:dyDescent="0.25">
      <c r="B83" s="23" t="s">
        <v>123</v>
      </c>
      <c r="C83" s="49">
        <f>AVERAGE('26.09 Munyonyo-Gaba-24Hrs'!C83,'28.09 Muynyonyo-Gaba-24h'!C83)</f>
        <v>16</v>
      </c>
      <c r="D83" s="49">
        <f>AVERAGE('26.09 Munyonyo-Gaba-24Hrs'!D83,'28.09 Muynyonyo-Gaba-24h'!D83)</f>
        <v>4.5</v>
      </c>
      <c r="E83" s="49">
        <f>AVERAGE('26.09 Munyonyo-Gaba-24Hrs'!E83,'28.09 Muynyonyo-Gaba-24h'!E83)</f>
        <v>0.5</v>
      </c>
      <c r="F83" s="49">
        <f>AVERAGE('26.09 Munyonyo-Gaba-24Hrs'!F83,'28.09 Muynyonyo-Gaba-24h'!F83)</f>
        <v>1.5</v>
      </c>
      <c r="G83" s="49">
        <f>AVERAGE('26.09 Munyonyo-Gaba-24Hrs'!G83,'28.09 Muynyonyo-Gaba-24h'!G83)</f>
        <v>0</v>
      </c>
      <c r="H83" s="49">
        <f>AVERAGE('26.09 Munyonyo-Gaba-24Hrs'!H83,'28.09 Muynyonyo-Gaba-24h'!H83)</f>
        <v>0</v>
      </c>
      <c r="I83" s="49">
        <f>AVERAGE('26.09 Munyonyo-Gaba-24Hrs'!I83,'28.09 Muynyonyo-Gaba-24h'!I83)</f>
        <v>0.5</v>
      </c>
      <c r="J83" s="49">
        <f>AVERAGE('26.09 Munyonyo-Gaba-24Hrs'!J83,'28.09 Muynyonyo-Gaba-24h'!J83)</f>
        <v>0</v>
      </c>
      <c r="K83" s="49">
        <f>AVERAGE('26.09 Munyonyo-Gaba-24Hrs'!K83,'28.09 Muynyonyo-Gaba-24h'!K83)</f>
        <v>0</v>
      </c>
      <c r="L83" s="49">
        <f>AVERAGE('26.09 Munyonyo-Gaba-24Hrs'!L83,'28.09 Muynyonyo-Gaba-24h'!L83)</f>
        <v>0</v>
      </c>
      <c r="M83" s="49">
        <f>AVERAGE('26.09 Munyonyo-Gaba-24Hrs'!M83,'28.09 Muynyonyo-Gaba-24h'!M83)</f>
        <v>9.5</v>
      </c>
      <c r="N83" s="49">
        <f>AVERAGE('26.09 Munyonyo-Gaba-24Hrs'!N83,'28.09 Muynyonyo-Gaba-24h'!N83)</f>
        <v>0</v>
      </c>
      <c r="O83" s="15">
        <f t="shared" si="35"/>
        <v>23</v>
      </c>
      <c r="P83" s="15">
        <f t="shared" si="36"/>
        <v>32.5</v>
      </c>
      <c r="R83" s="8"/>
      <c r="T83"/>
    </row>
    <row r="84" spans="2:20" ht="23.1" customHeight="1" x14ac:dyDescent="0.25">
      <c r="B84" s="25" t="s">
        <v>124</v>
      </c>
      <c r="C84" s="49">
        <f>AVERAGE('26.09 Munyonyo-Gaba-24Hrs'!C84,'28.09 Muynyonyo-Gaba-24h'!C84)</f>
        <v>16.5</v>
      </c>
      <c r="D84" s="49">
        <f>AVERAGE('26.09 Munyonyo-Gaba-24Hrs'!D84,'28.09 Muynyonyo-Gaba-24h'!D84)</f>
        <v>3.5</v>
      </c>
      <c r="E84" s="49">
        <f>AVERAGE('26.09 Munyonyo-Gaba-24Hrs'!E84,'28.09 Muynyonyo-Gaba-24h'!E84)</f>
        <v>1.5</v>
      </c>
      <c r="F84" s="49">
        <f>AVERAGE('26.09 Munyonyo-Gaba-24Hrs'!F84,'28.09 Muynyonyo-Gaba-24h'!F84)</f>
        <v>0.5</v>
      </c>
      <c r="G84" s="49">
        <f>AVERAGE('26.09 Munyonyo-Gaba-24Hrs'!G84,'28.09 Muynyonyo-Gaba-24h'!G84)</f>
        <v>0.5</v>
      </c>
      <c r="H84" s="49">
        <f>AVERAGE('26.09 Munyonyo-Gaba-24Hrs'!H84,'28.09 Muynyonyo-Gaba-24h'!H84)</f>
        <v>0</v>
      </c>
      <c r="I84" s="49">
        <f>AVERAGE('26.09 Munyonyo-Gaba-24Hrs'!I84,'28.09 Muynyonyo-Gaba-24h'!I84)</f>
        <v>0</v>
      </c>
      <c r="J84" s="49">
        <f>AVERAGE('26.09 Munyonyo-Gaba-24Hrs'!J84,'28.09 Muynyonyo-Gaba-24h'!J84)</f>
        <v>0</v>
      </c>
      <c r="K84" s="49">
        <f>AVERAGE('26.09 Munyonyo-Gaba-24Hrs'!K84,'28.09 Muynyonyo-Gaba-24h'!K84)</f>
        <v>0</v>
      </c>
      <c r="L84" s="49">
        <f>AVERAGE('26.09 Munyonyo-Gaba-24Hrs'!L84,'28.09 Muynyonyo-Gaba-24h'!L84)</f>
        <v>0</v>
      </c>
      <c r="M84" s="49">
        <f>AVERAGE('26.09 Munyonyo-Gaba-24Hrs'!M84,'28.09 Muynyonyo-Gaba-24h'!M84)</f>
        <v>10</v>
      </c>
      <c r="N84" s="49">
        <f>AVERAGE('26.09 Munyonyo-Gaba-24Hrs'!N84,'28.09 Muynyonyo-Gaba-24h'!N84)</f>
        <v>0</v>
      </c>
      <c r="O84" s="15">
        <f t="shared" si="35"/>
        <v>22.5</v>
      </c>
      <c r="P84" s="15">
        <f t="shared" si="36"/>
        <v>32.5</v>
      </c>
      <c r="R84" s="8"/>
      <c r="T84"/>
    </row>
    <row r="85" spans="2:20" ht="23.1" customHeight="1" x14ac:dyDescent="0.25">
      <c r="B85" s="23" t="s">
        <v>125</v>
      </c>
      <c r="C85" s="49">
        <f>AVERAGE('26.09 Munyonyo-Gaba-24Hrs'!C85,'28.09 Muynyonyo-Gaba-24h'!C85)</f>
        <v>10.5</v>
      </c>
      <c r="D85" s="49">
        <f>AVERAGE('26.09 Munyonyo-Gaba-24Hrs'!D85,'28.09 Muynyonyo-Gaba-24h'!D85)</f>
        <v>5</v>
      </c>
      <c r="E85" s="49">
        <f>AVERAGE('26.09 Munyonyo-Gaba-24Hrs'!E85,'28.09 Muynyonyo-Gaba-24h'!E85)</f>
        <v>1</v>
      </c>
      <c r="F85" s="49">
        <f>AVERAGE('26.09 Munyonyo-Gaba-24Hrs'!F85,'28.09 Muynyonyo-Gaba-24h'!F85)</f>
        <v>0</v>
      </c>
      <c r="G85" s="49">
        <f>AVERAGE('26.09 Munyonyo-Gaba-24Hrs'!G85,'28.09 Muynyonyo-Gaba-24h'!G85)</f>
        <v>0</v>
      </c>
      <c r="H85" s="49">
        <f>AVERAGE('26.09 Munyonyo-Gaba-24Hrs'!H85,'28.09 Muynyonyo-Gaba-24h'!H85)</f>
        <v>0</v>
      </c>
      <c r="I85" s="49">
        <f>AVERAGE('26.09 Munyonyo-Gaba-24Hrs'!I85,'28.09 Muynyonyo-Gaba-24h'!I85)</f>
        <v>0</v>
      </c>
      <c r="J85" s="49">
        <f>AVERAGE('26.09 Munyonyo-Gaba-24Hrs'!J85,'28.09 Muynyonyo-Gaba-24h'!J85)</f>
        <v>0</v>
      </c>
      <c r="K85" s="49">
        <f>AVERAGE('26.09 Munyonyo-Gaba-24Hrs'!K85,'28.09 Muynyonyo-Gaba-24h'!K85)</f>
        <v>0</v>
      </c>
      <c r="L85" s="49">
        <f>AVERAGE('26.09 Munyonyo-Gaba-24Hrs'!L85,'28.09 Muynyonyo-Gaba-24h'!L85)</f>
        <v>0</v>
      </c>
      <c r="M85" s="49">
        <f>AVERAGE('26.09 Munyonyo-Gaba-24Hrs'!M85,'28.09 Muynyonyo-Gaba-24h'!M85)</f>
        <v>13</v>
      </c>
      <c r="N85" s="49">
        <f>AVERAGE('26.09 Munyonyo-Gaba-24Hrs'!N85,'28.09 Muynyonyo-Gaba-24h'!N85)</f>
        <v>0</v>
      </c>
      <c r="O85" s="15">
        <f t="shared" si="35"/>
        <v>16.5</v>
      </c>
      <c r="P85" s="15">
        <f t="shared" si="36"/>
        <v>29.5</v>
      </c>
      <c r="R85" s="8"/>
      <c r="T85"/>
    </row>
    <row r="86" spans="2:20" ht="23.1" customHeight="1" x14ac:dyDescent="0.25">
      <c r="B86" s="24" t="s">
        <v>126</v>
      </c>
      <c r="C86" s="49">
        <f>AVERAGE('26.09 Munyonyo-Gaba-24Hrs'!C86,'28.09 Muynyonyo-Gaba-24h'!C86)</f>
        <v>14.5</v>
      </c>
      <c r="D86" s="49">
        <f>AVERAGE('26.09 Munyonyo-Gaba-24Hrs'!D86,'28.09 Muynyonyo-Gaba-24h'!D86)</f>
        <v>6.5</v>
      </c>
      <c r="E86" s="49">
        <f>AVERAGE('26.09 Munyonyo-Gaba-24Hrs'!E86,'28.09 Muynyonyo-Gaba-24h'!E86)</f>
        <v>1.5</v>
      </c>
      <c r="F86" s="49">
        <f>AVERAGE('26.09 Munyonyo-Gaba-24Hrs'!F86,'28.09 Muynyonyo-Gaba-24h'!F86)</f>
        <v>0.5</v>
      </c>
      <c r="G86" s="49">
        <f>AVERAGE('26.09 Munyonyo-Gaba-24Hrs'!G86,'28.09 Muynyonyo-Gaba-24h'!G86)</f>
        <v>0</v>
      </c>
      <c r="H86" s="49">
        <f>AVERAGE('26.09 Munyonyo-Gaba-24Hrs'!H86,'28.09 Muynyonyo-Gaba-24h'!H86)</f>
        <v>0</v>
      </c>
      <c r="I86" s="49">
        <f>AVERAGE('26.09 Munyonyo-Gaba-24Hrs'!I86,'28.09 Muynyonyo-Gaba-24h'!I86)</f>
        <v>0</v>
      </c>
      <c r="J86" s="49">
        <f>AVERAGE('26.09 Munyonyo-Gaba-24Hrs'!J86,'28.09 Muynyonyo-Gaba-24h'!J86)</f>
        <v>0.5</v>
      </c>
      <c r="K86" s="49">
        <f>AVERAGE('26.09 Munyonyo-Gaba-24Hrs'!K86,'28.09 Muynyonyo-Gaba-24h'!K86)</f>
        <v>0</v>
      </c>
      <c r="L86" s="49">
        <f>AVERAGE('26.09 Munyonyo-Gaba-24Hrs'!L86,'28.09 Muynyonyo-Gaba-24h'!L86)</f>
        <v>0</v>
      </c>
      <c r="M86" s="49">
        <f>AVERAGE('26.09 Munyonyo-Gaba-24Hrs'!M86,'28.09 Muynyonyo-Gaba-24h'!M86)</f>
        <v>7.5</v>
      </c>
      <c r="N86" s="49">
        <f>AVERAGE('26.09 Munyonyo-Gaba-24Hrs'!N86,'28.09 Muynyonyo-Gaba-24h'!N86)</f>
        <v>0</v>
      </c>
      <c r="O86" s="15">
        <f t="shared" si="35"/>
        <v>23.5</v>
      </c>
      <c r="P86" s="15">
        <f t="shared" si="36"/>
        <v>31</v>
      </c>
      <c r="R86" s="8"/>
      <c r="T86"/>
    </row>
    <row r="87" spans="2:20" ht="23.1" customHeight="1" x14ac:dyDescent="0.25">
      <c r="B87" s="23" t="s">
        <v>127</v>
      </c>
      <c r="C87" s="49">
        <f>AVERAGE('26.09 Munyonyo-Gaba-24Hrs'!C87,'28.09 Muynyonyo-Gaba-24h'!C87)</f>
        <v>7.5</v>
      </c>
      <c r="D87" s="49">
        <f>AVERAGE('26.09 Munyonyo-Gaba-24Hrs'!D87,'28.09 Muynyonyo-Gaba-24h'!D87)</f>
        <v>5</v>
      </c>
      <c r="E87" s="49">
        <f>AVERAGE('26.09 Munyonyo-Gaba-24Hrs'!E87,'28.09 Muynyonyo-Gaba-24h'!E87)</f>
        <v>0.5</v>
      </c>
      <c r="F87" s="49">
        <f>AVERAGE('26.09 Munyonyo-Gaba-24Hrs'!F87,'28.09 Muynyonyo-Gaba-24h'!F87)</f>
        <v>0</v>
      </c>
      <c r="G87" s="49">
        <f>AVERAGE('26.09 Munyonyo-Gaba-24Hrs'!G87,'28.09 Muynyonyo-Gaba-24h'!G87)</f>
        <v>0</v>
      </c>
      <c r="H87" s="49">
        <f>AVERAGE('26.09 Munyonyo-Gaba-24Hrs'!H87,'28.09 Muynyonyo-Gaba-24h'!H87)</f>
        <v>0</v>
      </c>
      <c r="I87" s="49">
        <f>AVERAGE('26.09 Munyonyo-Gaba-24Hrs'!I87,'28.09 Muynyonyo-Gaba-24h'!I87)</f>
        <v>1</v>
      </c>
      <c r="J87" s="49">
        <f>AVERAGE('26.09 Munyonyo-Gaba-24Hrs'!J87,'28.09 Muynyonyo-Gaba-24h'!J87)</f>
        <v>0</v>
      </c>
      <c r="K87" s="49">
        <f>AVERAGE('26.09 Munyonyo-Gaba-24Hrs'!K87,'28.09 Muynyonyo-Gaba-24h'!K87)</f>
        <v>0</v>
      </c>
      <c r="L87" s="49">
        <f>AVERAGE('26.09 Munyonyo-Gaba-24Hrs'!L87,'28.09 Muynyonyo-Gaba-24h'!L87)</f>
        <v>0</v>
      </c>
      <c r="M87" s="49">
        <f>AVERAGE('26.09 Munyonyo-Gaba-24Hrs'!M87,'28.09 Muynyonyo-Gaba-24h'!M87)</f>
        <v>9.5</v>
      </c>
      <c r="N87" s="49">
        <f>AVERAGE('26.09 Munyonyo-Gaba-24Hrs'!N87,'28.09 Muynyonyo-Gaba-24h'!N87)</f>
        <v>0</v>
      </c>
      <c r="O87" s="15">
        <f t="shared" si="35"/>
        <v>14</v>
      </c>
      <c r="P87" s="15">
        <f t="shared" si="36"/>
        <v>23.5</v>
      </c>
      <c r="R87" s="8"/>
      <c r="T87"/>
    </row>
    <row r="88" spans="2:20" ht="23.1" customHeight="1" x14ac:dyDescent="0.25">
      <c r="B88" s="25" t="s">
        <v>128</v>
      </c>
      <c r="C88" s="49">
        <f>AVERAGE('26.09 Munyonyo-Gaba-24Hrs'!C88,'28.09 Muynyonyo-Gaba-24h'!C88)</f>
        <v>6</v>
      </c>
      <c r="D88" s="49">
        <f>AVERAGE('26.09 Munyonyo-Gaba-24Hrs'!D88,'28.09 Muynyonyo-Gaba-24h'!D88)</f>
        <v>4</v>
      </c>
      <c r="E88" s="49">
        <f>AVERAGE('26.09 Munyonyo-Gaba-24Hrs'!E88,'28.09 Muynyonyo-Gaba-24h'!E88)</f>
        <v>0.5</v>
      </c>
      <c r="F88" s="49">
        <f>AVERAGE('26.09 Munyonyo-Gaba-24Hrs'!F88,'28.09 Muynyonyo-Gaba-24h'!F88)</f>
        <v>0.5</v>
      </c>
      <c r="G88" s="49">
        <f>AVERAGE('26.09 Munyonyo-Gaba-24Hrs'!G88,'28.09 Muynyonyo-Gaba-24h'!G88)</f>
        <v>0</v>
      </c>
      <c r="H88" s="49">
        <f>AVERAGE('26.09 Munyonyo-Gaba-24Hrs'!H88,'28.09 Muynyonyo-Gaba-24h'!H88)</f>
        <v>0</v>
      </c>
      <c r="I88" s="49">
        <f>AVERAGE('26.09 Munyonyo-Gaba-24Hrs'!I88,'28.09 Muynyonyo-Gaba-24h'!I88)</f>
        <v>0</v>
      </c>
      <c r="J88" s="49">
        <f>AVERAGE('26.09 Munyonyo-Gaba-24Hrs'!J88,'28.09 Muynyonyo-Gaba-24h'!J88)</f>
        <v>0.5</v>
      </c>
      <c r="K88" s="49">
        <f>AVERAGE('26.09 Munyonyo-Gaba-24Hrs'!K88,'28.09 Muynyonyo-Gaba-24h'!K88)</f>
        <v>0</v>
      </c>
      <c r="L88" s="49">
        <f>AVERAGE('26.09 Munyonyo-Gaba-24Hrs'!L88,'28.09 Muynyonyo-Gaba-24h'!L88)</f>
        <v>0</v>
      </c>
      <c r="M88" s="49">
        <f>AVERAGE('26.09 Munyonyo-Gaba-24Hrs'!M88,'28.09 Muynyonyo-Gaba-24h'!M88)</f>
        <v>8.5</v>
      </c>
      <c r="N88" s="49">
        <f>AVERAGE('26.09 Munyonyo-Gaba-24Hrs'!N88,'28.09 Muynyonyo-Gaba-24h'!N88)</f>
        <v>0</v>
      </c>
      <c r="O88" s="15">
        <f t="shared" si="35"/>
        <v>11.5</v>
      </c>
      <c r="P88" s="15">
        <f t="shared" si="36"/>
        <v>20</v>
      </c>
      <c r="R88" s="8"/>
      <c r="T88"/>
    </row>
    <row r="89" spans="2:20" ht="23.1" customHeight="1" x14ac:dyDescent="0.25">
      <c r="B89" s="23" t="s">
        <v>129</v>
      </c>
      <c r="C89" s="49">
        <f>AVERAGE('26.09 Munyonyo-Gaba-24Hrs'!C89,'28.09 Muynyonyo-Gaba-24h'!C89)</f>
        <v>9</v>
      </c>
      <c r="D89" s="49">
        <f>AVERAGE('26.09 Munyonyo-Gaba-24Hrs'!D89,'28.09 Muynyonyo-Gaba-24h'!D89)</f>
        <v>2</v>
      </c>
      <c r="E89" s="49">
        <f>AVERAGE('26.09 Munyonyo-Gaba-24Hrs'!E89,'28.09 Muynyonyo-Gaba-24h'!E89)</f>
        <v>1</v>
      </c>
      <c r="F89" s="49">
        <f>AVERAGE('26.09 Munyonyo-Gaba-24Hrs'!F89,'28.09 Muynyonyo-Gaba-24h'!F89)</f>
        <v>0</v>
      </c>
      <c r="G89" s="49">
        <f>AVERAGE('26.09 Munyonyo-Gaba-24Hrs'!G89,'28.09 Muynyonyo-Gaba-24h'!G89)</f>
        <v>0</v>
      </c>
      <c r="H89" s="49">
        <f>AVERAGE('26.09 Munyonyo-Gaba-24Hrs'!H89,'28.09 Muynyonyo-Gaba-24h'!H89)</f>
        <v>0</v>
      </c>
      <c r="I89" s="49">
        <f>AVERAGE('26.09 Munyonyo-Gaba-24Hrs'!I89,'28.09 Muynyonyo-Gaba-24h'!I89)</f>
        <v>0.5</v>
      </c>
      <c r="J89" s="49">
        <f>AVERAGE('26.09 Munyonyo-Gaba-24Hrs'!J89,'28.09 Muynyonyo-Gaba-24h'!J89)</f>
        <v>0</v>
      </c>
      <c r="K89" s="49">
        <f>AVERAGE('26.09 Munyonyo-Gaba-24Hrs'!K89,'28.09 Muynyonyo-Gaba-24h'!K89)</f>
        <v>0</v>
      </c>
      <c r="L89" s="49">
        <f>AVERAGE('26.09 Munyonyo-Gaba-24Hrs'!L89,'28.09 Muynyonyo-Gaba-24h'!L89)</f>
        <v>0</v>
      </c>
      <c r="M89" s="49">
        <f>AVERAGE('26.09 Munyonyo-Gaba-24Hrs'!M89,'28.09 Muynyonyo-Gaba-24h'!M89)</f>
        <v>5.5</v>
      </c>
      <c r="N89" s="49">
        <f>AVERAGE('26.09 Munyonyo-Gaba-24Hrs'!N89,'28.09 Muynyonyo-Gaba-24h'!N89)</f>
        <v>0</v>
      </c>
      <c r="O89" s="15">
        <f t="shared" si="35"/>
        <v>12.5</v>
      </c>
      <c r="P89" s="15">
        <f t="shared" si="36"/>
        <v>18</v>
      </c>
      <c r="R89" s="8"/>
      <c r="T89"/>
    </row>
    <row r="90" spans="2:20" ht="23.1" customHeight="1" x14ac:dyDescent="0.25">
      <c r="B90" s="24" t="s">
        <v>130</v>
      </c>
      <c r="C90" s="49">
        <f>AVERAGE('26.09 Munyonyo-Gaba-24Hrs'!C90,'28.09 Muynyonyo-Gaba-24h'!C90)</f>
        <v>5.5</v>
      </c>
      <c r="D90" s="49">
        <f>AVERAGE('26.09 Munyonyo-Gaba-24Hrs'!D90,'28.09 Muynyonyo-Gaba-24h'!D90)</f>
        <v>1</v>
      </c>
      <c r="E90" s="49">
        <f>AVERAGE('26.09 Munyonyo-Gaba-24Hrs'!E90,'28.09 Muynyonyo-Gaba-24h'!E90)</f>
        <v>0.5</v>
      </c>
      <c r="F90" s="49">
        <f>AVERAGE('26.09 Munyonyo-Gaba-24Hrs'!F90,'28.09 Muynyonyo-Gaba-24h'!F90)</f>
        <v>0</v>
      </c>
      <c r="G90" s="49">
        <f>AVERAGE('26.09 Munyonyo-Gaba-24Hrs'!G90,'28.09 Muynyonyo-Gaba-24h'!G90)</f>
        <v>0</v>
      </c>
      <c r="H90" s="49">
        <f>AVERAGE('26.09 Munyonyo-Gaba-24Hrs'!H90,'28.09 Muynyonyo-Gaba-24h'!H90)</f>
        <v>0</v>
      </c>
      <c r="I90" s="49">
        <f>AVERAGE('26.09 Munyonyo-Gaba-24Hrs'!I90,'28.09 Muynyonyo-Gaba-24h'!I90)</f>
        <v>0</v>
      </c>
      <c r="J90" s="49">
        <f>AVERAGE('26.09 Munyonyo-Gaba-24Hrs'!J90,'28.09 Muynyonyo-Gaba-24h'!J90)</f>
        <v>0</v>
      </c>
      <c r="K90" s="49">
        <f>AVERAGE('26.09 Munyonyo-Gaba-24Hrs'!K90,'28.09 Muynyonyo-Gaba-24h'!K90)</f>
        <v>0</v>
      </c>
      <c r="L90" s="49">
        <f>AVERAGE('26.09 Munyonyo-Gaba-24Hrs'!L90,'28.09 Muynyonyo-Gaba-24h'!L90)</f>
        <v>0</v>
      </c>
      <c r="M90" s="49">
        <f>AVERAGE('26.09 Munyonyo-Gaba-24Hrs'!M90,'28.09 Muynyonyo-Gaba-24h'!M90)</f>
        <v>7</v>
      </c>
      <c r="N90" s="49">
        <f>AVERAGE('26.09 Munyonyo-Gaba-24Hrs'!N90,'28.09 Muynyonyo-Gaba-24h'!N90)</f>
        <v>0</v>
      </c>
      <c r="O90" s="15">
        <f t="shared" si="35"/>
        <v>7</v>
      </c>
      <c r="P90" s="15">
        <f t="shared" si="36"/>
        <v>14</v>
      </c>
      <c r="R90" s="8"/>
      <c r="T90"/>
    </row>
    <row r="91" spans="2:20" ht="23.1" customHeight="1" x14ac:dyDescent="0.25">
      <c r="B91" s="23" t="s">
        <v>131</v>
      </c>
      <c r="C91" s="49">
        <f>AVERAGE('26.09 Munyonyo-Gaba-24Hrs'!C91,'28.09 Muynyonyo-Gaba-24h'!C91)</f>
        <v>5.5</v>
      </c>
      <c r="D91" s="49">
        <f>AVERAGE('26.09 Munyonyo-Gaba-24Hrs'!D91,'28.09 Muynyonyo-Gaba-24h'!D91)</f>
        <v>3</v>
      </c>
      <c r="E91" s="49">
        <f>AVERAGE('26.09 Munyonyo-Gaba-24Hrs'!E91,'28.09 Muynyonyo-Gaba-24h'!E91)</f>
        <v>1.5</v>
      </c>
      <c r="F91" s="49">
        <f>AVERAGE('26.09 Munyonyo-Gaba-24Hrs'!F91,'28.09 Muynyonyo-Gaba-24h'!F91)</f>
        <v>0.5</v>
      </c>
      <c r="G91" s="49">
        <f>AVERAGE('26.09 Munyonyo-Gaba-24Hrs'!G91,'28.09 Muynyonyo-Gaba-24h'!G91)</f>
        <v>0.5</v>
      </c>
      <c r="H91" s="49">
        <f>AVERAGE('26.09 Munyonyo-Gaba-24Hrs'!H91,'28.09 Muynyonyo-Gaba-24h'!H91)</f>
        <v>0</v>
      </c>
      <c r="I91" s="49">
        <f>AVERAGE('26.09 Munyonyo-Gaba-24Hrs'!I91,'28.09 Muynyonyo-Gaba-24h'!I91)</f>
        <v>0</v>
      </c>
      <c r="J91" s="49">
        <f>AVERAGE('26.09 Munyonyo-Gaba-24Hrs'!J91,'28.09 Muynyonyo-Gaba-24h'!J91)</f>
        <v>0.5</v>
      </c>
      <c r="K91" s="49">
        <f>AVERAGE('26.09 Munyonyo-Gaba-24Hrs'!K91,'28.09 Muynyonyo-Gaba-24h'!K91)</f>
        <v>0</v>
      </c>
      <c r="L91" s="49">
        <f>AVERAGE('26.09 Munyonyo-Gaba-24Hrs'!L91,'28.09 Muynyonyo-Gaba-24h'!L91)</f>
        <v>0</v>
      </c>
      <c r="M91" s="49">
        <f>AVERAGE('26.09 Munyonyo-Gaba-24Hrs'!M91,'28.09 Muynyonyo-Gaba-24h'!M91)</f>
        <v>7.5</v>
      </c>
      <c r="N91" s="49">
        <f>AVERAGE('26.09 Munyonyo-Gaba-24Hrs'!N91,'28.09 Muynyonyo-Gaba-24h'!N91)</f>
        <v>0</v>
      </c>
      <c r="O91" s="15">
        <f t="shared" si="35"/>
        <v>11.5</v>
      </c>
      <c r="P91" s="15">
        <f t="shared" si="36"/>
        <v>19</v>
      </c>
      <c r="R91" s="8"/>
      <c r="T91"/>
    </row>
    <row r="92" spans="2:20" ht="23.1" customHeight="1" x14ac:dyDescent="0.25">
      <c r="B92" s="25" t="s">
        <v>132</v>
      </c>
      <c r="C92" s="49">
        <f>AVERAGE('26.09 Munyonyo-Gaba-24Hrs'!C92,'28.09 Muynyonyo-Gaba-24h'!C92)</f>
        <v>9</v>
      </c>
      <c r="D92" s="49">
        <f>AVERAGE('26.09 Munyonyo-Gaba-24Hrs'!D92,'28.09 Muynyonyo-Gaba-24h'!D92)</f>
        <v>1.5</v>
      </c>
      <c r="E92" s="49">
        <f>AVERAGE('26.09 Munyonyo-Gaba-24Hrs'!E92,'28.09 Muynyonyo-Gaba-24h'!E92)</f>
        <v>1</v>
      </c>
      <c r="F92" s="49">
        <f>AVERAGE('26.09 Munyonyo-Gaba-24Hrs'!F92,'28.09 Muynyonyo-Gaba-24h'!F92)</f>
        <v>0</v>
      </c>
      <c r="G92" s="49">
        <f>AVERAGE('26.09 Munyonyo-Gaba-24Hrs'!G92,'28.09 Muynyonyo-Gaba-24h'!G92)</f>
        <v>0</v>
      </c>
      <c r="H92" s="49">
        <f>AVERAGE('26.09 Munyonyo-Gaba-24Hrs'!H92,'28.09 Muynyonyo-Gaba-24h'!H92)</f>
        <v>0</v>
      </c>
      <c r="I92" s="49">
        <f>AVERAGE('26.09 Munyonyo-Gaba-24Hrs'!I92,'28.09 Muynyonyo-Gaba-24h'!I92)</f>
        <v>0</v>
      </c>
      <c r="J92" s="49">
        <f>AVERAGE('26.09 Munyonyo-Gaba-24Hrs'!J92,'28.09 Muynyonyo-Gaba-24h'!J92)</f>
        <v>0</v>
      </c>
      <c r="K92" s="49">
        <f>AVERAGE('26.09 Munyonyo-Gaba-24Hrs'!K92,'28.09 Muynyonyo-Gaba-24h'!K92)</f>
        <v>0</v>
      </c>
      <c r="L92" s="49">
        <f>AVERAGE('26.09 Munyonyo-Gaba-24Hrs'!L92,'28.09 Muynyonyo-Gaba-24h'!L92)</f>
        <v>0</v>
      </c>
      <c r="M92" s="49">
        <f>AVERAGE('26.09 Munyonyo-Gaba-24Hrs'!M92,'28.09 Muynyonyo-Gaba-24h'!M92)</f>
        <v>5</v>
      </c>
      <c r="N92" s="49">
        <f>AVERAGE('26.09 Munyonyo-Gaba-24Hrs'!N92,'28.09 Muynyonyo-Gaba-24h'!N92)</f>
        <v>0</v>
      </c>
      <c r="O92" s="15">
        <f t="shared" si="35"/>
        <v>11.5</v>
      </c>
      <c r="P92" s="15">
        <f t="shared" si="36"/>
        <v>16.5</v>
      </c>
      <c r="R92" s="8"/>
      <c r="T92"/>
    </row>
    <row r="93" spans="2:20" ht="23.1" customHeight="1" x14ac:dyDescent="0.25">
      <c r="B93" s="23" t="s">
        <v>133</v>
      </c>
      <c r="C93" s="49">
        <f>AVERAGE('26.09 Munyonyo-Gaba-24Hrs'!C93,'28.09 Muynyonyo-Gaba-24h'!C93)</f>
        <v>5</v>
      </c>
      <c r="D93" s="49">
        <f>AVERAGE('26.09 Munyonyo-Gaba-24Hrs'!D93,'28.09 Muynyonyo-Gaba-24h'!D93)</f>
        <v>2.5</v>
      </c>
      <c r="E93" s="49">
        <f>AVERAGE('26.09 Munyonyo-Gaba-24Hrs'!E93,'28.09 Muynyonyo-Gaba-24h'!E93)</f>
        <v>1</v>
      </c>
      <c r="F93" s="49">
        <f>AVERAGE('26.09 Munyonyo-Gaba-24Hrs'!F93,'28.09 Muynyonyo-Gaba-24h'!F93)</f>
        <v>0</v>
      </c>
      <c r="G93" s="49">
        <f>AVERAGE('26.09 Munyonyo-Gaba-24Hrs'!G93,'28.09 Muynyonyo-Gaba-24h'!G93)</f>
        <v>0</v>
      </c>
      <c r="H93" s="49">
        <f>AVERAGE('26.09 Munyonyo-Gaba-24Hrs'!H93,'28.09 Muynyonyo-Gaba-24h'!H93)</f>
        <v>0</v>
      </c>
      <c r="I93" s="49">
        <f>AVERAGE('26.09 Munyonyo-Gaba-24Hrs'!I93,'28.09 Muynyonyo-Gaba-24h'!I93)</f>
        <v>0</v>
      </c>
      <c r="J93" s="49">
        <f>AVERAGE('26.09 Munyonyo-Gaba-24Hrs'!J93,'28.09 Muynyonyo-Gaba-24h'!J93)</f>
        <v>0</v>
      </c>
      <c r="K93" s="49">
        <f>AVERAGE('26.09 Munyonyo-Gaba-24Hrs'!K93,'28.09 Muynyonyo-Gaba-24h'!K93)</f>
        <v>0</v>
      </c>
      <c r="L93" s="49">
        <f>AVERAGE('26.09 Munyonyo-Gaba-24Hrs'!L93,'28.09 Muynyonyo-Gaba-24h'!L93)</f>
        <v>0</v>
      </c>
      <c r="M93" s="49">
        <f>AVERAGE('26.09 Munyonyo-Gaba-24Hrs'!M93,'28.09 Muynyonyo-Gaba-24h'!M93)</f>
        <v>7</v>
      </c>
      <c r="N93" s="49">
        <f>AVERAGE('26.09 Munyonyo-Gaba-24Hrs'!N93,'28.09 Muynyonyo-Gaba-24h'!N93)</f>
        <v>0</v>
      </c>
      <c r="O93" s="15">
        <f t="shared" si="35"/>
        <v>8.5</v>
      </c>
      <c r="P93" s="15">
        <f t="shared" si="36"/>
        <v>15.5</v>
      </c>
      <c r="R93" s="8"/>
      <c r="T93"/>
    </row>
    <row r="94" spans="2:20" ht="23.1" customHeight="1" x14ac:dyDescent="0.25">
      <c r="B94" s="24" t="s">
        <v>134</v>
      </c>
      <c r="C94" s="49">
        <f>AVERAGE('26.09 Munyonyo-Gaba-24Hrs'!C94,'28.09 Muynyonyo-Gaba-24h'!C94)</f>
        <v>5</v>
      </c>
      <c r="D94" s="49">
        <f>AVERAGE('26.09 Munyonyo-Gaba-24Hrs'!D94,'28.09 Muynyonyo-Gaba-24h'!D94)</f>
        <v>1</v>
      </c>
      <c r="E94" s="49">
        <f>AVERAGE('26.09 Munyonyo-Gaba-24Hrs'!E94,'28.09 Muynyonyo-Gaba-24h'!E94)</f>
        <v>0</v>
      </c>
      <c r="F94" s="49">
        <f>AVERAGE('26.09 Munyonyo-Gaba-24Hrs'!F94,'28.09 Muynyonyo-Gaba-24h'!F94)</f>
        <v>0</v>
      </c>
      <c r="G94" s="49">
        <f>AVERAGE('26.09 Munyonyo-Gaba-24Hrs'!G94,'28.09 Muynyonyo-Gaba-24h'!G94)</f>
        <v>0</v>
      </c>
      <c r="H94" s="49">
        <f>AVERAGE('26.09 Munyonyo-Gaba-24Hrs'!H94,'28.09 Muynyonyo-Gaba-24h'!H94)</f>
        <v>0</v>
      </c>
      <c r="I94" s="49">
        <f>AVERAGE('26.09 Munyonyo-Gaba-24Hrs'!I94,'28.09 Muynyonyo-Gaba-24h'!I94)</f>
        <v>0</v>
      </c>
      <c r="J94" s="49">
        <f>AVERAGE('26.09 Munyonyo-Gaba-24Hrs'!J94,'28.09 Muynyonyo-Gaba-24h'!J94)</f>
        <v>0</v>
      </c>
      <c r="K94" s="49">
        <f>AVERAGE('26.09 Munyonyo-Gaba-24Hrs'!K94,'28.09 Muynyonyo-Gaba-24h'!K94)</f>
        <v>0</v>
      </c>
      <c r="L94" s="49">
        <f>AVERAGE('26.09 Munyonyo-Gaba-24Hrs'!L94,'28.09 Muynyonyo-Gaba-24h'!L94)</f>
        <v>0</v>
      </c>
      <c r="M94" s="49">
        <f>AVERAGE('26.09 Munyonyo-Gaba-24Hrs'!M94,'28.09 Muynyonyo-Gaba-24h'!M94)</f>
        <v>5</v>
      </c>
      <c r="N94" s="49">
        <f>AVERAGE('26.09 Munyonyo-Gaba-24Hrs'!N94,'28.09 Muynyonyo-Gaba-24h'!N94)</f>
        <v>0</v>
      </c>
      <c r="O94" s="15">
        <f t="shared" si="35"/>
        <v>6</v>
      </c>
      <c r="P94" s="15">
        <f t="shared" si="36"/>
        <v>11</v>
      </c>
      <c r="R94" s="8"/>
      <c r="T94"/>
    </row>
    <row r="95" spans="2:20" ht="23.1" customHeight="1" x14ac:dyDescent="0.25">
      <c r="B95" s="23" t="s">
        <v>135</v>
      </c>
      <c r="C95" s="49">
        <f>AVERAGE('26.09 Munyonyo-Gaba-24Hrs'!C95,'28.09 Muynyonyo-Gaba-24h'!C95)</f>
        <v>8</v>
      </c>
      <c r="D95" s="49">
        <f>AVERAGE('26.09 Munyonyo-Gaba-24Hrs'!D95,'28.09 Muynyonyo-Gaba-24h'!D95)</f>
        <v>1</v>
      </c>
      <c r="E95" s="49">
        <f>AVERAGE('26.09 Munyonyo-Gaba-24Hrs'!E95,'28.09 Muynyonyo-Gaba-24h'!E95)</f>
        <v>0.5</v>
      </c>
      <c r="F95" s="49">
        <f>AVERAGE('26.09 Munyonyo-Gaba-24Hrs'!F95,'28.09 Muynyonyo-Gaba-24h'!F95)</f>
        <v>0.5</v>
      </c>
      <c r="G95" s="49">
        <f>AVERAGE('26.09 Munyonyo-Gaba-24Hrs'!G95,'28.09 Muynyonyo-Gaba-24h'!G95)</f>
        <v>0</v>
      </c>
      <c r="H95" s="49">
        <f>AVERAGE('26.09 Munyonyo-Gaba-24Hrs'!H95,'28.09 Muynyonyo-Gaba-24h'!H95)</f>
        <v>0</v>
      </c>
      <c r="I95" s="49">
        <f>AVERAGE('26.09 Munyonyo-Gaba-24Hrs'!I95,'28.09 Muynyonyo-Gaba-24h'!I95)</f>
        <v>0</v>
      </c>
      <c r="J95" s="49">
        <f>AVERAGE('26.09 Munyonyo-Gaba-24Hrs'!J95,'28.09 Muynyonyo-Gaba-24h'!J95)</f>
        <v>0</v>
      </c>
      <c r="K95" s="49">
        <f>AVERAGE('26.09 Munyonyo-Gaba-24Hrs'!K95,'28.09 Muynyonyo-Gaba-24h'!K95)</f>
        <v>0</v>
      </c>
      <c r="L95" s="49">
        <f>AVERAGE('26.09 Munyonyo-Gaba-24Hrs'!L95,'28.09 Muynyonyo-Gaba-24h'!L95)</f>
        <v>0</v>
      </c>
      <c r="M95" s="49">
        <f>AVERAGE('26.09 Munyonyo-Gaba-24Hrs'!M95,'28.09 Muynyonyo-Gaba-24h'!M95)</f>
        <v>2.5</v>
      </c>
      <c r="N95" s="49">
        <f>AVERAGE('26.09 Munyonyo-Gaba-24Hrs'!N95,'28.09 Muynyonyo-Gaba-24h'!N95)</f>
        <v>0</v>
      </c>
      <c r="O95" s="15">
        <f t="shared" si="35"/>
        <v>10</v>
      </c>
      <c r="P95" s="15">
        <f t="shared" si="36"/>
        <v>12.5</v>
      </c>
      <c r="R95" s="8"/>
      <c r="T95"/>
    </row>
    <row r="96" spans="2:20" ht="23.1" customHeight="1" x14ac:dyDescent="0.25">
      <c r="B96" s="25" t="s">
        <v>136</v>
      </c>
      <c r="C96" s="49">
        <f>AVERAGE('26.09 Munyonyo-Gaba-24Hrs'!C96,'28.09 Muynyonyo-Gaba-24h'!C96)</f>
        <v>5</v>
      </c>
      <c r="D96" s="49">
        <f>AVERAGE('26.09 Munyonyo-Gaba-24Hrs'!D96,'28.09 Muynyonyo-Gaba-24h'!D96)</f>
        <v>2</v>
      </c>
      <c r="E96" s="49">
        <f>AVERAGE('26.09 Munyonyo-Gaba-24Hrs'!E96,'28.09 Muynyonyo-Gaba-24h'!E96)</f>
        <v>0.5</v>
      </c>
      <c r="F96" s="49">
        <f>AVERAGE('26.09 Munyonyo-Gaba-24Hrs'!F96,'28.09 Muynyonyo-Gaba-24h'!F96)</f>
        <v>1</v>
      </c>
      <c r="G96" s="49">
        <f>AVERAGE('26.09 Munyonyo-Gaba-24Hrs'!G96,'28.09 Muynyonyo-Gaba-24h'!G96)</f>
        <v>0</v>
      </c>
      <c r="H96" s="49">
        <f>AVERAGE('26.09 Munyonyo-Gaba-24Hrs'!H96,'28.09 Muynyonyo-Gaba-24h'!H96)</f>
        <v>0</v>
      </c>
      <c r="I96" s="49">
        <f>AVERAGE('26.09 Munyonyo-Gaba-24Hrs'!I96,'28.09 Muynyonyo-Gaba-24h'!I96)</f>
        <v>0.5</v>
      </c>
      <c r="J96" s="49">
        <f>AVERAGE('26.09 Munyonyo-Gaba-24Hrs'!J96,'28.09 Muynyonyo-Gaba-24h'!J96)</f>
        <v>0</v>
      </c>
      <c r="K96" s="49">
        <f>AVERAGE('26.09 Munyonyo-Gaba-24Hrs'!K96,'28.09 Muynyonyo-Gaba-24h'!K96)</f>
        <v>0</v>
      </c>
      <c r="L96" s="49">
        <f>AVERAGE('26.09 Munyonyo-Gaba-24Hrs'!L96,'28.09 Muynyonyo-Gaba-24h'!L96)</f>
        <v>0</v>
      </c>
      <c r="M96" s="49">
        <f>AVERAGE('26.09 Munyonyo-Gaba-24Hrs'!M96,'28.09 Muynyonyo-Gaba-24h'!M96)</f>
        <v>4.5</v>
      </c>
      <c r="N96" s="49">
        <f>AVERAGE('26.09 Munyonyo-Gaba-24Hrs'!N96,'28.09 Muynyonyo-Gaba-24h'!N96)</f>
        <v>0</v>
      </c>
      <c r="O96" s="15">
        <f t="shared" si="35"/>
        <v>9</v>
      </c>
      <c r="P96" s="15">
        <f t="shared" si="36"/>
        <v>13.5</v>
      </c>
      <c r="R96" s="8"/>
      <c r="T96"/>
    </row>
    <row r="97" spans="2:20" ht="23.1" customHeight="1" x14ac:dyDescent="0.25">
      <c r="B97" s="23" t="s">
        <v>137</v>
      </c>
      <c r="C97" s="49">
        <f>AVERAGE('26.09 Munyonyo-Gaba-24Hrs'!C97,'28.09 Muynyonyo-Gaba-24h'!C97)</f>
        <v>6.5</v>
      </c>
      <c r="D97" s="49">
        <f>AVERAGE('26.09 Munyonyo-Gaba-24Hrs'!D97,'28.09 Muynyonyo-Gaba-24h'!D97)</f>
        <v>1</v>
      </c>
      <c r="E97" s="49">
        <f>AVERAGE('26.09 Munyonyo-Gaba-24Hrs'!E97,'28.09 Muynyonyo-Gaba-24h'!E97)</f>
        <v>0</v>
      </c>
      <c r="F97" s="49">
        <f>AVERAGE('26.09 Munyonyo-Gaba-24Hrs'!F97,'28.09 Muynyonyo-Gaba-24h'!F97)</f>
        <v>0.5</v>
      </c>
      <c r="G97" s="49">
        <f>AVERAGE('26.09 Munyonyo-Gaba-24Hrs'!G97,'28.09 Muynyonyo-Gaba-24h'!G97)</f>
        <v>0</v>
      </c>
      <c r="H97" s="49">
        <f>AVERAGE('26.09 Munyonyo-Gaba-24Hrs'!H97,'28.09 Muynyonyo-Gaba-24h'!H97)</f>
        <v>0</v>
      </c>
      <c r="I97" s="49">
        <f>AVERAGE('26.09 Munyonyo-Gaba-24Hrs'!I97,'28.09 Muynyonyo-Gaba-24h'!I97)</f>
        <v>0</v>
      </c>
      <c r="J97" s="49">
        <f>AVERAGE('26.09 Munyonyo-Gaba-24Hrs'!J97,'28.09 Muynyonyo-Gaba-24h'!J97)</f>
        <v>0</v>
      </c>
      <c r="K97" s="49">
        <f>AVERAGE('26.09 Munyonyo-Gaba-24Hrs'!K97,'28.09 Muynyonyo-Gaba-24h'!K97)</f>
        <v>0</v>
      </c>
      <c r="L97" s="49">
        <f>AVERAGE('26.09 Munyonyo-Gaba-24Hrs'!L97,'28.09 Muynyonyo-Gaba-24h'!L97)</f>
        <v>0</v>
      </c>
      <c r="M97" s="49">
        <f>AVERAGE('26.09 Munyonyo-Gaba-24Hrs'!M97,'28.09 Muynyonyo-Gaba-24h'!M97)</f>
        <v>5</v>
      </c>
      <c r="N97" s="49">
        <f>AVERAGE('26.09 Munyonyo-Gaba-24Hrs'!N97,'28.09 Muynyonyo-Gaba-24h'!N97)</f>
        <v>0</v>
      </c>
      <c r="O97" s="15">
        <f t="shared" si="35"/>
        <v>8</v>
      </c>
      <c r="P97" s="15">
        <f t="shared" si="36"/>
        <v>13</v>
      </c>
      <c r="R97" s="8"/>
      <c r="T97"/>
    </row>
    <row r="98" spans="2:20" ht="23.1" customHeight="1" x14ac:dyDescent="0.25">
      <c r="B98" s="24" t="s">
        <v>138</v>
      </c>
      <c r="C98" s="49">
        <f>AVERAGE('26.09 Munyonyo-Gaba-24Hrs'!C98,'28.09 Muynyonyo-Gaba-24h'!C98)</f>
        <v>3.5</v>
      </c>
      <c r="D98" s="49">
        <f>AVERAGE('26.09 Munyonyo-Gaba-24Hrs'!D98,'28.09 Muynyonyo-Gaba-24h'!D98)</f>
        <v>2.5</v>
      </c>
      <c r="E98" s="49">
        <f>AVERAGE('26.09 Munyonyo-Gaba-24Hrs'!E98,'28.09 Muynyonyo-Gaba-24h'!E98)</f>
        <v>0</v>
      </c>
      <c r="F98" s="49">
        <f>AVERAGE('26.09 Munyonyo-Gaba-24Hrs'!F98,'28.09 Muynyonyo-Gaba-24h'!F98)</f>
        <v>1</v>
      </c>
      <c r="G98" s="49">
        <f>AVERAGE('26.09 Munyonyo-Gaba-24Hrs'!G98,'28.09 Muynyonyo-Gaba-24h'!G98)</f>
        <v>0</v>
      </c>
      <c r="H98" s="49">
        <f>AVERAGE('26.09 Munyonyo-Gaba-24Hrs'!H98,'28.09 Muynyonyo-Gaba-24h'!H98)</f>
        <v>0</v>
      </c>
      <c r="I98" s="49">
        <f>AVERAGE('26.09 Munyonyo-Gaba-24Hrs'!I98,'28.09 Muynyonyo-Gaba-24h'!I98)</f>
        <v>1</v>
      </c>
      <c r="J98" s="49">
        <f>AVERAGE('26.09 Munyonyo-Gaba-24Hrs'!J98,'28.09 Muynyonyo-Gaba-24h'!J98)</f>
        <v>0</v>
      </c>
      <c r="K98" s="49">
        <f>AVERAGE('26.09 Munyonyo-Gaba-24Hrs'!K98,'28.09 Muynyonyo-Gaba-24h'!K98)</f>
        <v>0</v>
      </c>
      <c r="L98" s="49">
        <f>AVERAGE('26.09 Munyonyo-Gaba-24Hrs'!L98,'28.09 Muynyonyo-Gaba-24h'!L98)</f>
        <v>0</v>
      </c>
      <c r="M98" s="49">
        <f>AVERAGE('26.09 Munyonyo-Gaba-24Hrs'!M98,'28.09 Muynyonyo-Gaba-24h'!M98)</f>
        <v>6</v>
      </c>
      <c r="N98" s="49">
        <f>AVERAGE('26.09 Munyonyo-Gaba-24Hrs'!N98,'28.09 Muynyonyo-Gaba-24h'!N98)</f>
        <v>0</v>
      </c>
      <c r="O98" s="15">
        <f t="shared" si="35"/>
        <v>8</v>
      </c>
      <c r="P98" s="15">
        <f t="shared" si="36"/>
        <v>14</v>
      </c>
      <c r="R98" s="8"/>
      <c r="T98"/>
    </row>
    <row r="99" spans="2:20" ht="23.1" customHeight="1" x14ac:dyDescent="0.25">
      <c r="B99" s="23" t="s">
        <v>139</v>
      </c>
      <c r="C99" s="49">
        <f>AVERAGE('26.09 Munyonyo-Gaba-24Hrs'!C99,'28.09 Muynyonyo-Gaba-24h'!C99)</f>
        <v>4.5</v>
      </c>
      <c r="D99" s="49">
        <f>AVERAGE('26.09 Munyonyo-Gaba-24Hrs'!D99,'28.09 Muynyonyo-Gaba-24h'!D99)</f>
        <v>3.5</v>
      </c>
      <c r="E99" s="49">
        <f>AVERAGE('26.09 Munyonyo-Gaba-24Hrs'!E99,'28.09 Muynyonyo-Gaba-24h'!E99)</f>
        <v>1.5</v>
      </c>
      <c r="F99" s="49">
        <f>AVERAGE('26.09 Munyonyo-Gaba-24Hrs'!F99,'28.09 Muynyonyo-Gaba-24h'!F99)</f>
        <v>2.5</v>
      </c>
      <c r="G99" s="49">
        <f>AVERAGE('26.09 Munyonyo-Gaba-24Hrs'!G99,'28.09 Muynyonyo-Gaba-24h'!G99)</f>
        <v>0</v>
      </c>
      <c r="H99" s="49">
        <f>AVERAGE('26.09 Munyonyo-Gaba-24Hrs'!H99,'28.09 Muynyonyo-Gaba-24h'!H99)</f>
        <v>0</v>
      </c>
      <c r="I99" s="49">
        <f>AVERAGE('26.09 Munyonyo-Gaba-24Hrs'!I99,'28.09 Muynyonyo-Gaba-24h'!I99)</f>
        <v>0</v>
      </c>
      <c r="J99" s="49">
        <f>AVERAGE('26.09 Munyonyo-Gaba-24Hrs'!J99,'28.09 Muynyonyo-Gaba-24h'!J99)</f>
        <v>0</v>
      </c>
      <c r="K99" s="49">
        <f>AVERAGE('26.09 Munyonyo-Gaba-24Hrs'!K99,'28.09 Muynyonyo-Gaba-24h'!K99)</f>
        <v>0</v>
      </c>
      <c r="L99" s="49">
        <f>AVERAGE('26.09 Munyonyo-Gaba-24Hrs'!L99,'28.09 Muynyonyo-Gaba-24h'!L99)</f>
        <v>0</v>
      </c>
      <c r="M99" s="49">
        <f>AVERAGE('26.09 Munyonyo-Gaba-24Hrs'!M99,'28.09 Muynyonyo-Gaba-24h'!M99)</f>
        <v>8.5</v>
      </c>
      <c r="N99" s="49">
        <f>AVERAGE('26.09 Munyonyo-Gaba-24Hrs'!N99,'28.09 Muynyonyo-Gaba-24h'!N99)</f>
        <v>0</v>
      </c>
      <c r="O99" s="15">
        <f t="shared" si="35"/>
        <v>12</v>
      </c>
      <c r="P99" s="15">
        <f t="shared" si="36"/>
        <v>20.5</v>
      </c>
      <c r="R99" s="8"/>
      <c r="T99"/>
    </row>
    <row r="100" spans="2:20" ht="23.1" customHeight="1" x14ac:dyDescent="0.25">
      <c r="B100" s="25" t="s">
        <v>140</v>
      </c>
      <c r="C100" s="49">
        <f>AVERAGE('26.09 Munyonyo-Gaba-24Hrs'!C100,'28.09 Muynyonyo-Gaba-24h'!C100)</f>
        <v>4</v>
      </c>
      <c r="D100" s="49">
        <f>AVERAGE('26.09 Munyonyo-Gaba-24Hrs'!D100,'28.09 Muynyonyo-Gaba-24h'!D100)</f>
        <v>2.5</v>
      </c>
      <c r="E100" s="49">
        <f>AVERAGE('26.09 Munyonyo-Gaba-24Hrs'!E100,'28.09 Muynyonyo-Gaba-24h'!E100)</f>
        <v>0</v>
      </c>
      <c r="F100" s="49">
        <f>AVERAGE('26.09 Munyonyo-Gaba-24Hrs'!F100,'28.09 Muynyonyo-Gaba-24h'!F100)</f>
        <v>3.5</v>
      </c>
      <c r="G100" s="49">
        <f>AVERAGE('26.09 Munyonyo-Gaba-24Hrs'!G100,'28.09 Muynyonyo-Gaba-24h'!G100)</f>
        <v>0</v>
      </c>
      <c r="H100" s="49">
        <f>AVERAGE('26.09 Munyonyo-Gaba-24Hrs'!H100,'28.09 Muynyonyo-Gaba-24h'!H100)</f>
        <v>0</v>
      </c>
      <c r="I100" s="49">
        <f>AVERAGE('26.09 Munyonyo-Gaba-24Hrs'!I100,'28.09 Muynyonyo-Gaba-24h'!I100)</f>
        <v>0</v>
      </c>
      <c r="J100" s="49">
        <f>AVERAGE('26.09 Munyonyo-Gaba-24Hrs'!J100,'28.09 Muynyonyo-Gaba-24h'!J100)</f>
        <v>0</v>
      </c>
      <c r="K100" s="49">
        <f>AVERAGE('26.09 Munyonyo-Gaba-24Hrs'!K100,'28.09 Muynyonyo-Gaba-24h'!K100)</f>
        <v>0</v>
      </c>
      <c r="L100" s="49">
        <f>AVERAGE('26.09 Munyonyo-Gaba-24Hrs'!L100,'28.09 Muynyonyo-Gaba-24h'!L100)</f>
        <v>0</v>
      </c>
      <c r="M100" s="49">
        <f>AVERAGE('26.09 Munyonyo-Gaba-24Hrs'!M100,'28.09 Muynyonyo-Gaba-24h'!M100)</f>
        <v>4</v>
      </c>
      <c r="N100" s="49">
        <f>AVERAGE('26.09 Munyonyo-Gaba-24Hrs'!N100,'28.09 Muynyonyo-Gaba-24h'!N100)</f>
        <v>0</v>
      </c>
      <c r="O100" s="15">
        <f t="shared" si="35"/>
        <v>10</v>
      </c>
      <c r="P100" s="15">
        <f t="shared" si="36"/>
        <v>14</v>
      </c>
      <c r="R100" s="8"/>
      <c r="T100"/>
    </row>
    <row r="101" spans="2:20" ht="23.1" customHeight="1" x14ac:dyDescent="0.25">
      <c r="B101" s="23" t="s">
        <v>141</v>
      </c>
      <c r="C101" s="49">
        <f>AVERAGE('26.09 Munyonyo-Gaba-24Hrs'!C101,'28.09 Muynyonyo-Gaba-24h'!C101)</f>
        <v>15</v>
      </c>
      <c r="D101" s="49">
        <f>AVERAGE('26.09 Munyonyo-Gaba-24Hrs'!D101,'28.09 Muynyonyo-Gaba-24h'!D101)</f>
        <v>2.5</v>
      </c>
      <c r="E101" s="49">
        <f>AVERAGE('26.09 Munyonyo-Gaba-24Hrs'!E101,'28.09 Muynyonyo-Gaba-24h'!E101)</f>
        <v>1</v>
      </c>
      <c r="F101" s="49">
        <f>AVERAGE('26.09 Munyonyo-Gaba-24Hrs'!F101,'28.09 Muynyonyo-Gaba-24h'!F101)</f>
        <v>4</v>
      </c>
      <c r="G101" s="49">
        <f>AVERAGE('26.09 Munyonyo-Gaba-24Hrs'!G101,'28.09 Muynyonyo-Gaba-24h'!G101)</f>
        <v>0</v>
      </c>
      <c r="H101" s="49">
        <f>AVERAGE('26.09 Munyonyo-Gaba-24Hrs'!H101,'28.09 Muynyonyo-Gaba-24h'!H101)</f>
        <v>0</v>
      </c>
      <c r="I101" s="49">
        <f>AVERAGE('26.09 Munyonyo-Gaba-24Hrs'!I101,'28.09 Muynyonyo-Gaba-24h'!I101)</f>
        <v>0.5</v>
      </c>
      <c r="J101" s="49">
        <f>AVERAGE('26.09 Munyonyo-Gaba-24Hrs'!J101,'28.09 Muynyonyo-Gaba-24h'!J101)</f>
        <v>0</v>
      </c>
      <c r="K101" s="49">
        <f>AVERAGE('26.09 Munyonyo-Gaba-24Hrs'!K101,'28.09 Muynyonyo-Gaba-24h'!K101)</f>
        <v>0</v>
      </c>
      <c r="L101" s="49">
        <f>AVERAGE('26.09 Munyonyo-Gaba-24Hrs'!L101,'28.09 Muynyonyo-Gaba-24h'!L101)</f>
        <v>0</v>
      </c>
      <c r="M101" s="49">
        <f>AVERAGE('26.09 Munyonyo-Gaba-24Hrs'!M101,'28.09 Muynyonyo-Gaba-24h'!M101)</f>
        <v>9.5</v>
      </c>
      <c r="N101" s="49">
        <f>AVERAGE('26.09 Munyonyo-Gaba-24Hrs'!N101,'28.09 Muynyonyo-Gaba-24h'!N101)</f>
        <v>0</v>
      </c>
      <c r="O101" s="15">
        <f t="shared" si="35"/>
        <v>23</v>
      </c>
      <c r="P101" s="15">
        <f t="shared" si="36"/>
        <v>32.5</v>
      </c>
      <c r="R101" s="8"/>
      <c r="T101"/>
    </row>
    <row r="102" spans="2:20" ht="23.1" customHeight="1" x14ac:dyDescent="0.25">
      <c r="B102" s="24" t="s">
        <v>142</v>
      </c>
      <c r="C102" s="49">
        <f>AVERAGE('26.09 Munyonyo-Gaba-24Hrs'!C102,'28.09 Muynyonyo-Gaba-24h'!C102)</f>
        <v>16.5</v>
      </c>
      <c r="D102" s="49">
        <f>AVERAGE('26.09 Munyonyo-Gaba-24Hrs'!D102,'28.09 Muynyonyo-Gaba-24h'!D102)</f>
        <v>6.5</v>
      </c>
      <c r="E102" s="49">
        <f>AVERAGE('26.09 Munyonyo-Gaba-24Hrs'!E102,'28.09 Muynyonyo-Gaba-24h'!E102)</f>
        <v>3</v>
      </c>
      <c r="F102" s="49">
        <f>AVERAGE('26.09 Munyonyo-Gaba-24Hrs'!F102,'28.09 Muynyonyo-Gaba-24h'!F102)</f>
        <v>2.5</v>
      </c>
      <c r="G102" s="49">
        <f>AVERAGE('26.09 Munyonyo-Gaba-24Hrs'!G102,'28.09 Muynyonyo-Gaba-24h'!G102)</f>
        <v>0</v>
      </c>
      <c r="H102" s="49">
        <f>AVERAGE('26.09 Munyonyo-Gaba-24Hrs'!H102,'28.09 Muynyonyo-Gaba-24h'!H102)</f>
        <v>0</v>
      </c>
      <c r="I102" s="49">
        <f>AVERAGE('26.09 Munyonyo-Gaba-24Hrs'!I102,'28.09 Muynyonyo-Gaba-24h'!I102)</f>
        <v>1.5</v>
      </c>
      <c r="J102" s="49">
        <f>AVERAGE('26.09 Munyonyo-Gaba-24Hrs'!J102,'28.09 Muynyonyo-Gaba-24h'!J102)</f>
        <v>0.5</v>
      </c>
      <c r="K102" s="49">
        <f>AVERAGE('26.09 Munyonyo-Gaba-24Hrs'!K102,'28.09 Muynyonyo-Gaba-24h'!K102)</f>
        <v>0</v>
      </c>
      <c r="L102" s="49">
        <f>AVERAGE('26.09 Munyonyo-Gaba-24Hrs'!L102,'28.09 Muynyonyo-Gaba-24h'!L102)</f>
        <v>0</v>
      </c>
      <c r="M102" s="49">
        <f>AVERAGE('26.09 Munyonyo-Gaba-24Hrs'!M102,'28.09 Muynyonyo-Gaba-24h'!M102)</f>
        <v>7</v>
      </c>
      <c r="N102" s="49">
        <f>AVERAGE('26.09 Munyonyo-Gaba-24Hrs'!N102,'28.09 Muynyonyo-Gaba-24h'!N102)</f>
        <v>0</v>
      </c>
      <c r="O102" s="15">
        <f t="shared" si="35"/>
        <v>30.5</v>
      </c>
      <c r="P102" s="15">
        <f t="shared" si="36"/>
        <v>37.5</v>
      </c>
      <c r="R102" s="8"/>
      <c r="T102"/>
    </row>
    <row r="103" spans="2:20" ht="23.1" customHeight="1" x14ac:dyDescent="0.25">
      <c r="B103" s="23" t="s">
        <v>143</v>
      </c>
      <c r="C103" s="49">
        <f>AVERAGE('26.09 Munyonyo-Gaba-24Hrs'!C103,'28.09 Muynyonyo-Gaba-24h'!C103)</f>
        <v>40.5</v>
      </c>
      <c r="D103" s="49">
        <f>AVERAGE('26.09 Munyonyo-Gaba-24Hrs'!D103,'28.09 Muynyonyo-Gaba-24h'!D103)</f>
        <v>13.5</v>
      </c>
      <c r="E103" s="49">
        <f>AVERAGE('26.09 Munyonyo-Gaba-24Hrs'!E103,'28.09 Muynyonyo-Gaba-24h'!E103)</f>
        <v>3.5</v>
      </c>
      <c r="F103" s="49">
        <f>AVERAGE('26.09 Munyonyo-Gaba-24Hrs'!F103,'28.09 Muynyonyo-Gaba-24h'!F103)</f>
        <v>8.5</v>
      </c>
      <c r="G103" s="49">
        <f>AVERAGE('26.09 Munyonyo-Gaba-24Hrs'!G103,'28.09 Muynyonyo-Gaba-24h'!G103)</f>
        <v>0</v>
      </c>
      <c r="H103" s="49">
        <f>AVERAGE('26.09 Munyonyo-Gaba-24Hrs'!H103,'28.09 Muynyonyo-Gaba-24h'!H103)</f>
        <v>0</v>
      </c>
      <c r="I103" s="49">
        <f>AVERAGE('26.09 Munyonyo-Gaba-24Hrs'!I103,'28.09 Muynyonyo-Gaba-24h'!I103)</f>
        <v>0</v>
      </c>
      <c r="J103" s="49">
        <f>AVERAGE('26.09 Munyonyo-Gaba-24Hrs'!J103,'28.09 Muynyonyo-Gaba-24h'!J103)</f>
        <v>0</v>
      </c>
      <c r="K103" s="49">
        <f>AVERAGE('26.09 Munyonyo-Gaba-24Hrs'!K103,'28.09 Muynyonyo-Gaba-24h'!K103)</f>
        <v>0</v>
      </c>
      <c r="L103" s="49">
        <f>AVERAGE('26.09 Munyonyo-Gaba-24Hrs'!L103,'28.09 Muynyonyo-Gaba-24h'!L103)</f>
        <v>0</v>
      </c>
      <c r="M103" s="49">
        <f>AVERAGE('26.09 Munyonyo-Gaba-24Hrs'!M103,'28.09 Muynyonyo-Gaba-24h'!M103)</f>
        <v>9</v>
      </c>
      <c r="N103" s="49">
        <f>AVERAGE('26.09 Munyonyo-Gaba-24Hrs'!N103,'28.09 Muynyonyo-Gaba-24h'!N103)</f>
        <v>0</v>
      </c>
      <c r="O103" s="15">
        <f t="shared" si="35"/>
        <v>66</v>
      </c>
      <c r="P103" s="15">
        <f t="shared" si="36"/>
        <v>75</v>
      </c>
      <c r="R103" s="8"/>
      <c r="T103"/>
    </row>
    <row r="104" spans="2:20" ht="23.1" customHeight="1" x14ac:dyDescent="0.25">
      <c r="B104" s="25" t="s">
        <v>144</v>
      </c>
      <c r="C104" s="49">
        <f>AVERAGE('26.09 Munyonyo-Gaba-24Hrs'!C104,'28.09 Muynyonyo-Gaba-24h'!C104)</f>
        <v>35.5</v>
      </c>
      <c r="D104" s="49">
        <f>AVERAGE('26.09 Munyonyo-Gaba-24Hrs'!D104,'28.09 Muynyonyo-Gaba-24h'!D104)</f>
        <v>9.5</v>
      </c>
      <c r="E104" s="49">
        <f>AVERAGE('26.09 Munyonyo-Gaba-24Hrs'!E104,'28.09 Muynyonyo-Gaba-24h'!E104)</f>
        <v>2</v>
      </c>
      <c r="F104" s="49">
        <f>AVERAGE('26.09 Munyonyo-Gaba-24Hrs'!F104,'28.09 Muynyonyo-Gaba-24h'!F104)</f>
        <v>12.5</v>
      </c>
      <c r="G104" s="49">
        <f>AVERAGE('26.09 Munyonyo-Gaba-24Hrs'!G104,'28.09 Muynyonyo-Gaba-24h'!G104)</f>
        <v>0</v>
      </c>
      <c r="H104" s="49">
        <f>AVERAGE('26.09 Munyonyo-Gaba-24Hrs'!H104,'28.09 Muynyonyo-Gaba-24h'!H104)</f>
        <v>0</v>
      </c>
      <c r="I104" s="49">
        <f>AVERAGE('26.09 Munyonyo-Gaba-24Hrs'!I104,'28.09 Muynyonyo-Gaba-24h'!I104)</f>
        <v>0</v>
      </c>
      <c r="J104" s="49">
        <f>AVERAGE('26.09 Munyonyo-Gaba-24Hrs'!J104,'28.09 Muynyonyo-Gaba-24h'!J104)</f>
        <v>0</v>
      </c>
      <c r="K104" s="49">
        <f>AVERAGE('26.09 Munyonyo-Gaba-24Hrs'!K104,'28.09 Muynyonyo-Gaba-24h'!K104)</f>
        <v>0</v>
      </c>
      <c r="L104" s="49">
        <f>AVERAGE('26.09 Munyonyo-Gaba-24Hrs'!L104,'28.09 Muynyonyo-Gaba-24h'!L104)</f>
        <v>0</v>
      </c>
      <c r="M104" s="49">
        <f>AVERAGE('26.09 Munyonyo-Gaba-24Hrs'!M104,'28.09 Muynyonyo-Gaba-24h'!M104)</f>
        <v>23.5</v>
      </c>
      <c r="N104" s="49">
        <f>AVERAGE('26.09 Munyonyo-Gaba-24Hrs'!N104,'28.09 Muynyonyo-Gaba-24h'!N104)</f>
        <v>0</v>
      </c>
      <c r="O104" s="15">
        <f t="shared" si="35"/>
        <v>59.5</v>
      </c>
      <c r="P104" s="15">
        <f t="shared" si="36"/>
        <v>83</v>
      </c>
      <c r="R104" s="8"/>
      <c r="T104"/>
    </row>
    <row r="105" spans="2:20" ht="23.1" customHeight="1" x14ac:dyDescent="0.25">
      <c r="B105" s="23" t="s">
        <v>145</v>
      </c>
      <c r="C105" s="49">
        <f>AVERAGE('26.09 Munyonyo-Gaba-24Hrs'!C105,'28.09 Muynyonyo-Gaba-24h'!C105)</f>
        <v>37.5</v>
      </c>
      <c r="D105" s="49">
        <f>AVERAGE('26.09 Munyonyo-Gaba-24Hrs'!D105,'28.09 Muynyonyo-Gaba-24h'!D105)</f>
        <v>9.5</v>
      </c>
      <c r="E105" s="49">
        <f>AVERAGE('26.09 Munyonyo-Gaba-24Hrs'!E105,'28.09 Muynyonyo-Gaba-24h'!E105)</f>
        <v>2</v>
      </c>
      <c r="F105" s="49">
        <f>AVERAGE('26.09 Munyonyo-Gaba-24Hrs'!F105,'28.09 Muynyonyo-Gaba-24h'!F105)</f>
        <v>9.5</v>
      </c>
      <c r="G105" s="49">
        <f>AVERAGE('26.09 Munyonyo-Gaba-24Hrs'!G105,'28.09 Muynyonyo-Gaba-24h'!G105)</f>
        <v>0</v>
      </c>
      <c r="H105" s="49">
        <f>AVERAGE('26.09 Munyonyo-Gaba-24Hrs'!H105,'28.09 Muynyonyo-Gaba-24h'!H105)</f>
        <v>0</v>
      </c>
      <c r="I105" s="49">
        <f>AVERAGE('26.09 Munyonyo-Gaba-24Hrs'!I105,'28.09 Muynyonyo-Gaba-24h'!I105)</f>
        <v>0</v>
      </c>
      <c r="J105" s="49">
        <f>AVERAGE('26.09 Munyonyo-Gaba-24Hrs'!J105,'28.09 Muynyonyo-Gaba-24h'!J105)</f>
        <v>0</v>
      </c>
      <c r="K105" s="49">
        <f>AVERAGE('26.09 Munyonyo-Gaba-24Hrs'!K105,'28.09 Muynyonyo-Gaba-24h'!K105)</f>
        <v>0</v>
      </c>
      <c r="L105" s="49">
        <f>AVERAGE('26.09 Munyonyo-Gaba-24Hrs'!L105,'28.09 Muynyonyo-Gaba-24h'!L105)</f>
        <v>0</v>
      </c>
      <c r="M105" s="49">
        <f>AVERAGE('26.09 Munyonyo-Gaba-24Hrs'!M105,'28.09 Muynyonyo-Gaba-24h'!M105)</f>
        <v>31</v>
      </c>
      <c r="N105" s="49">
        <f>AVERAGE('26.09 Munyonyo-Gaba-24Hrs'!N105,'28.09 Muynyonyo-Gaba-24h'!N105)</f>
        <v>0</v>
      </c>
      <c r="O105" s="15">
        <f t="shared" si="35"/>
        <v>58.5</v>
      </c>
      <c r="P105" s="15">
        <f t="shared" si="36"/>
        <v>89.5</v>
      </c>
      <c r="R105" s="8"/>
      <c r="T105"/>
    </row>
    <row r="106" spans="2:20" ht="23.1" customHeight="1" x14ac:dyDescent="0.25">
      <c r="B106" s="59" t="s">
        <v>18</v>
      </c>
      <c r="C106" s="16">
        <f t="shared" ref="C106:P106" si="37">SUM(C12:C105)</f>
        <v>1925.6428571428573</v>
      </c>
      <c r="D106" s="16">
        <f t="shared" si="37"/>
        <v>1312.3571428571431</v>
      </c>
      <c r="E106" s="16">
        <f t="shared" si="37"/>
        <v>366.14285714285711</v>
      </c>
      <c r="F106" s="16">
        <f t="shared" si="37"/>
        <v>853.5</v>
      </c>
      <c r="G106" s="16">
        <f t="shared" si="37"/>
        <v>52.499999999999986</v>
      </c>
      <c r="H106" s="16">
        <f t="shared" si="37"/>
        <v>6.7142857142857135</v>
      </c>
      <c r="I106" s="16">
        <f t="shared" si="37"/>
        <v>146.35714285714286</v>
      </c>
      <c r="J106" s="16">
        <f t="shared" si="37"/>
        <v>46.714285714285722</v>
      </c>
      <c r="K106" s="16">
        <f t="shared" si="37"/>
        <v>7.3571428571428568</v>
      </c>
      <c r="L106" s="16">
        <f t="shared" si="37"/>
        <v>0.99999999999999978</v>
      </c>
      <c r="M106" s="16">
        <f t="shared" si="37"/>
        <v>2771.3571428571431</v>
      </c>
      <c r="N106" s="16">
        <f t="shared" si="37"/>
        <v>0</v>
      </c>
      <c r="O106" s="16">
        <f t="shared" si="37"/>
        <v>4718.2857142857138</v>
      </c>
      <c r="P106" s="16">
        <f t="shared" si="37"/>
        <v>7489.6428571428569</v>
      </c>
      <c r="R106" s="19"/>
      <c r="S106" s="19"/>
      <c r="T106"/>
    </row>
    <row r="107" spans="2:20" ht="23.1" customHeight="1" x14ac:dyDescent="0.25">
      <c r="B107" s="26" t="s">
        <v>93</v>
      </c>
      <c r="C107" s="43">
        <f t="shared" ref="C107:N107" si="38">C106/$P$106</f>
        <v>0.2571074340756283</v>
      </c>
      <c r="D107" s="43">
        <f t="shared" si="38"/>
        <v>0.17522292689905111</v>
      </c>
      <c r="E107" s="43">
        <f t="shared" si="38"/>
        <v>4.8886557627199463E-2</v>
      </c>
      <c r="F107" s="43">
        <f t="shared" si="38"/>
        <v>0.11395736970101569</v>
      </c>
      <c r="G107" s="43">
        <f t="shared" si="38"/>
        <v>7.0096800343331248E-3</v>
      </c>
      <c r="H107" s="43">
        <f t="shared" si="38"/>
        <v>8.9647608602355623E-4</v>
      </c>
      <c r="I107" s="43">
        <f t="shared" si="38"/>
        <v>1.9541271279385819E-2</v>
      </c>
      <c r="J107" s="43">
        <f t="shared" si="38"/>
        <v>6.2371846836107017E-3</v>
      </c>
      <c r="K107" s="43">
        <f t="shared" si="38"/>
        <v>9.8230890277049257E-4</v>
      </c>
      <c r="L107" s="43">
        <f t="shared" si="38"/>
        <v>1.3351771493967857E-4</v>
      </c>
      <c r="M107" s="43">
        <f t="shared" si="38"/>
        <v>0.37002527299604221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0.40812341043962708</v>
      </c>
      <c r="D108" s="44">
        <f t="shared" ref="D108:N108" si="39">D106/$O$106</f>
        <v>0.27814278793750763</v>
      </c>
      <c r="E108" s="44">
        <f t="shared" si="39"/>
        <v>7.7600823543659922E-2</v>
      </c>
      <c r="F108" s="44">
        <f t="shared" si="39"/>
        <v>0.18089197044931576</v>
      </c>
      <c r="G108" s="44">
        <f t="shared" si="39"/>
        <v>1.1126922611117838E-2</v>
      </c>
      <c r="H108" s="44">
        <f t="shared" si="39"/>
        <v>1.4230350006055469E-3</v>
      </c>
      <c r="I108" s="44">
        <f t="shared" si="39"/>
        <v>3.1019135279157083E-2</v>
      </c>
      <c r="J108" s="44">
        <f t="shared" si="39"/>
        <v>9.9006903233619988E-3</v>
      </c>
      <c r="K108" s="44">
        <f t="shared" si="39"/>
        <v>1.5592830325784183E-3</v>
      </c>
      <c r="L108" s="44">
        <f t="shared" si="39"/>
        <v>2.119413830689112E-4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view="pageBreakPreview" topLeftCell="S40" zoomScale="60" workbookViewId="0">
      <selection activeCell="AF85" sqref="AF8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9" t="s">
        <v>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2:32" ht="20.100000000000001" customHeight="1" x14ac:dyDescent="0.25">
      <c r="B2" s="70" t="s">
        <v>95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2" ht="20.100000000000001" customHeight="1" x14ac:dyDescent="0.25">
      <c r="B3" s="22" t="s">
        <v>96</v>
      </c>
      <c r="C3" s="74" t="str">
        <f>'29.09 Munyonyo-Gaba'!C3:G3</f>
        <v>MCC-C2-STNO 52-Wavamuno RD</v>
      </c>
      <c r="D3" s="74"/>
      <c r="E3" s="74"/>
      <c r="F3" s="74"/>
      <c r="G3" s="74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9" t="s">
        <v>162</v>
      </c>
      <c r="E5" s="80"/>
      <c r="F5" s="41" t="s">
        <v>1</v>
      </c>
      <c r="G5" s="76" t="str">
        <f>'Avg Week Munyonyo-Gaba'!G5:H5</f>
        <v>Wavamuno</v>
      </c>
      <c r="H5" s="77"/>
      <c r="I5" s="14"/>
      <c r="J5" s="2" t="s">
        <v>5</v>
      </c>
      <c r="K5" s="76" t="str">
        <f>'Avg Week Munyonyo-Gaba'!K5:L5</f>
        <v>Kasoma John Paul / Akello Rosette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81" t="s">
        <v>161</v>
      </c>
      <c r="E6" s="82"/>
      <c r="F6" s="2" t="s">
        <v>2</v>
      </c>
      <c r="G6" s="81" t="s">
        <v>161</v>
      </c>
      <c r="H6" s="82"/>
      <c r="J6" s="2" t="s">
        <v>21</v>
      </c>
      <c r="K6" s="76" t="str">
        <f>'Avg Week Munyonyo-Gaba'!K6:L6</f>
        <v>Steven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8" t="s">
        <v>88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Gaba-Munyonyo'!C10+'Avg Week Munyonyo-Gaba'!C10</f>
        <v>54.142857142857139</v>
      </c>
      <c r="D10" s="49">
        <f>'Avg Week Gaba-Munyonyo'!D10+'Avg Week Munyonyo-Gaba'!D10</f>
        <v>17.857142857142858</v>
      </c>
      <c r="E10" s="49">
        <f>'Avg Week Gaba-Munyonyo'!E10+'Avg Week Munyonyo-Gaba'!E10</f>
        <v>7.5714285714285712</v>
      </c>
      <c r="F10" s="49">
        <f>'Avg Week Gaba-Munyonyo'!F10+'Avg Week Munyonyo-Gaba'!F10</f>
        <v>26</v>
      </c>
      <c r="G10" s="49">
        <f>'Avg Week Gaba-Munyonyo'!G10+'Avg Week Munyonyo-Gaba'!G10</f>
        <v>0.5714285714285714</v>
      </c>
      <c r="H10" s="49">
        <f>'Avg Week Gaba-Munyonyo'!H10+'Avg Week Munyonyo-Gaba'!H10</f>
        <v>0</v>
      </c>
      <c r="I10" s="49">
        <f>'Avg Week Gaba-Munyonyo'!I10+'Avg Week Munyonyo-Gaba'!I10</f>
        <v>2.8571428571428572</v>
      </c>
      <c r="J10" s="49">
        <f>'Avg Week Gaba-Munyonyo'!J10+'Avg Week Munyonyo-Gaba'!J10</f>
        <v>1.1428571428571428</v>
      </c>
      <c r="K10" s="49">
        <f>'Avg Week Gaba-Munyonyo'!K10+'Avg Week Munyonyo-Gaba'!K10</f>
        <v>0.2857142857142857</v>
      </c>
      <c r="L10" s="49">
        <f>'Avg Week Gaba-Munyonyo'!L10+'Avg Week Munyonyo-Gaba'!L10</f>
        <v>0</v>
      </c>
      <c r="M10" s="49">
        <f>'Avg Week Gaba-Munyonyo'!M10+'Avg Week Munyonyo-Gaba'!M10</f>
        <v>53.142857142857139</v>
      </c>
      <c r="N10" s="49">
        <f>'Avg Week Gaba-Munyonyo'!N10+'Avg Week Munyonyo-Gaba'!N10</f>
        <v>0</v>
      </c>
      <c r="O10" s="15">
        <f t="shared" ref="O10:O73" si="0">SUM(C10:L10,N10)</f>
        <v>110.42857142857143</v>
      </c>
      <c r="P10" s="15">
        <f t="shared" ref="P10:P73" si="1">SUM(C10:N10)</f>
        <v>163.57142857142856</v>
      </c>
      <c r="R10" s="1" t="s">
        <v>6</v>
      </c>
      <c r="S10" s="17">
        <f t="shared" ref="S10:AF10" si="2">SUM(C10:C13)</f>
        <v>200.85714285714286</v>
      </c>
      <c r="T10" s="17">
        <f t="shared" si="2"/>
        <v>99.571428571428555</v>
      </c>
      <c r="U10" s="17">
        <f t="shared" si="2"/>
        <v>28</v>
      </c>
      <c r="V10" s="17">
        <f t="shared" si="2"/>
        <v>107.42857142857143</v>
      </c>
      <c r="W10" s="17">
        <f t="shared" si="2"/>
        <v>3.7142857142857144</v>
      </c>
      <c r="X10" s="17">
        <f t="shared" si="2"/>
        <v>0.5714285714285714</v>
      </c>
      <c r="Y10" s="17">
        <f t="shared" si="2"/>
        <v>13.571428571428571</v>
      </c>
      <c r="Z10" s="17">
        <f t="shared" si="2"/>
        <v>7.8571428571428577</v>
      </c>
      <c r="AA10" s="17">
        <f t="shared" si="2"/>
        <v>1.714285714285714</v>
      </c>
      <c r="AB10" s="17">
        <f t="shared" si="2"/>
        <v>0</v>
      </c>
      <c r="AC10" s="17">
        <f t="shared" si="2"/>
        <v>247.14285714285711</v>
      </c>
      <c r="AD10" s="17">
        <f t="shared" si="2"/>
        <v>0</v>
      </c>
      <c r="AE10" s="31">
        <f t="shared" si="2"/>
        <v>463.28571428571428</v>
      </c>
      <c r="AF10" s="31">
        <f t="shared" si="2"/>
        <v>710.42857142857133</v>
      </c>
    </row>
    <row r="11" spans="2:32" s="6" customFormat="1" ht="23.1" customHeight="1" x14ac:dyDescent="0.25">
      <c r="B11" s="23" t="s">
        <v>38</v>
      </c>
      <c r="C11" s="49">
        <f>'Avg Week Gaba-Munyonyo'!C11+'Avg Week Munyonyo-Gaba'!C11</f>
        <v>50.714285714285715</v>
      </c>
      <c r="D11" s="49">
        <f>'Avg Week Gaba-Munyonyo'!D11+'Avg Week Munyonyo-Gaba'!D11</f>
        <v>24.285714285714285</v>
      </c>
      <c r="E11" s="49">
        <f>'Avg Week Gaba-Munyonyo'!E11+'Avg Week Munyonyo-Gaba'!E11</f>
        <v>7.2857142857142856</v>
      </c>
      <c r="F11" s="49">
        <f>'Avg Week Gaba-Munyonyo'!F11+'Avg Week Munyonyo-Gaba'!F11</f>
        <v>30.428571428571431</v>
      </c>
      <c r="G11" s="49">
        <f>'Avg Week Gaba-Munyonyo'!G11+'Avg Week Munyonyo-Gaba'!G11</f>
        <v>1.4285714285714286</v>
      </c>
      <c r="H11" s="49">
        <f>'Avg Week Gaba-Munyonyo'!H11+'Avg Week Munyonyo-Gaba'!H11</f>
        <v>0.2857142857142857</v>
      </c>
      <c r="I11" s="49">
        <f>'Avg Week Gaba-Munyonyo'!I11+'Avg Week Munyonyo-Gaba'!I11</f>
        <v>2.7142857142857144</v>
      </c>
      <c r="J11" s="49">
        <f>'Avg Week Gaba-Munyonyo'!J11+'Avg Week Munyonyo-Gaba'!J11</f>
        <v>2.7142857142857144</v>
      </c>
      <c r="K11" s="49">
        <f>'Avg Week Gaba-Munyonyo'!K11+'Avg Week Munyonyo-Gaba'!K11</f>
        <v>0.71428571428571419</v>
      </c>
      <c r="L11" s="49">
        <f>'Avg Week Gaba-Munyonyo'!L11+'Avg Week Munyonyo-Gaba'!L11</f>
        <v>0</v>
      </c>
      <c r="M11" s="49">
        <f>'Avg Week Gaba-Munyonyo'!M11+'Avg Week Munyonyo-Gaba'!M11</f>
        <v>60</v>
      </c>
      <c r="N11" s="49">
        <f>'Avg Week Gaba-Munyonyo'!N11+'Avg Week Munyonyo-Gaba'!N11</f>
        <v>0</v>
      </c>
      <c r="O11" s="15">
        <f t="shared" si="0"/>
        <v>120.57142857142857</v>
      </c>
      <c r="P11" s="15">
        <f t="shared" si="1"/>
        <v>180.57142857142856</v>
      </c>
      <c r="R11" s="1" t="s">
        <v>7</v>
      </c>
      <c r="S11" s="17">
        <f t="shared" ref="S11:AF11" si="3">SUM(C14:C17)</f>
        <v>192.57142857142858</v>
      </c>
      <c r="T11" s="17">
        <f t="shared" si="3"/>
        <v>130</v>
      </c>
      <c r="U11" s="17">
        <f t="shared" si="3"/>
        <v>43.714285714285715</v>
      </c>
      <c r="V11" s="17">
        <f t="shared" si="3"/>
        <v>119.71428571428572</v>
      </c>
      <c r="W11" s="17">
        <f t="shared" si="3"/>
        <v>6</v>
      </c>
      <c r="X11" s="17">
        <f t="shared" si="3"/>
        <v>1</v>
      </c>
      <c r="Y11" s="17">
        <f t="shared" si="3"/>
        <v>15.571428571428569</v>
      </c>
      <c r="Z11" s="17">
        <f t="shared" si="3"/>
        <v>9.5714285714285712</v>
      </c>
      <c r="AA11" s="17">
        <f t="shared" si="3"/>
        <v>0.71428571428571419</v>
      </c>
      <c r="AB11" s="17">
        <f t="shared" si="3"/>
        <v>0</v>
      </c>
      <c r="AC11" s="17">
        <f t="shared" si="3"/>
        <v>273.14285714285717</v>
      </c>
      <c r="AD11" s="17">
        <f t="shared" si="3"/>
        <v>0</v>
      </c>
      <c r="AE11" s="31">
        <f t="shared" si="3"/>
        <v>518.85714285714289</v>
      </c>
      <c r="AF11" s="31">
        <f t="shared" si="3"/>
        <v>792</v>
      </c>
    </row>
    <row r="12" spans="2:32" ht="23.1" customHeight="1" x14ac:dyDescent="0.25">
      <c r="B12" s="23" t="s">
        <v>39</v>
      </c>
      <c r="C12" s="49">
        <f>'Avg Week Gaba-Munyonyo'!C12+'Avg Week Munyonyo-Gaba'!C12</f>
        <v>45</v>
      </c>
      <c r="D12" s="49">
        <f>'Avg Week Gaba-Munyonyo'!D12+'Avg Week Munyonyo-Gaba'!D12</f>
        <v>29.142857142857142</v>
      </c>
      <c r="E12" s="49">
        <f>'Avg Week Gaba-Munyonyo'!E12+'Avg Week Munyonyo-Gaba'!E12</f>
        <v>5.7142857142857144</v>
      </c>
      <c r="F12" s="49">
        <f>'Avg Week Gaba-Munyonyo'!F12+'Avg Week Munyonyo-Gaba'!F12</f>
        <v>25.142857142857142</v>
      </c>
      <c r="G12" s="49">
        <f>'Avg Week Gaba-Munyonyo'!G12+'Avg Week Munyonyo-Gaba'!G12</f>
        <v>1.4285714285714286</v>
      </c>
      <c r="H12" s="49">
        <f>'Avg Week Gaba-Munyonyo'!H12+'Avg Week Munyonyo-Gaba'!H12</f>
        <v>0.14285714285714285</v>
      </c>
      <c r="I12" s="49">
        <f>'Avg Week Gaba-Munyonyo'!I12+'Avg Week Munyonyo-Gaba'!I12</f>
        <v>4.4285714285714288</v>
      </c>
      <c r="J12" s="49">
        <f>'Avg Week Gaba-Munyonyo'!J12+'Avg Week Munyonyo-Gaba'!J12</f>
        <v>1.8571428571428572</v>
      </c>
      <c r="K12" s="49">
        <f>'Avg Week Gaba-Munyonyo'!K12+'Avg Week Munyonyo-Gaba'!K12</f>
        <v>0.5714285714285714</v>
      </c>
      <c r="L12" s="49">
        <f>'Avg Week Gaba-Munyonyo'!L12+'Avg Week Munyonyo-Gaba'!L12</f>
        <v>0</v>
      </c>
      <c r="M12" s="49">
        <f>'Avg Week Gaba-Munyonyo'!M12+'Avg Week Munyonyo-Gaba'!M12</f>
        <v>61.285714285714285</v>
      </c>
      <c r="N12" s="49">
        <f>'Avg Week Gaba-Munyonyo'!N12+'Avg Week Munyonyo-Gaba'!N12</f>
        <v>0</v>
      </c>
      <c r="O12" s="15">
        <f t="shared" si="0"/>
        <v>113.42857142857142</v>
      </c>
      <c r="P12" s="15">
        <f t="shared" si="1"/>
        <v>174.71428571428569</v>
      </c>
      <c r="R12" s="1" t="s">
        <v>8</v>
      </c>
      <c r="S12" s="17">
        <f t="shared" ref="S12:AF12" si="4">SUM(C18:C21)</f>
        <v>181.28571428571428</v>
      </c>
      <c r="T12" s="17">
        <f t="shared" si="4"/>
        <v>130.28571428571428</v>
      </c>
      <c r="U12" s="17">
        <f t="shared" si="4"/>
        <v>51.571428571428569</v>
      </c>
      <c r="V12" s="17">
        <f t="shared" si="4"/>
        <v>101.42857142857142</v>
      </c>
      <c r="W12" s="17">
        <f t="shared" si="4"/>
        <v>7.5714285714285712</v>
      </c>
      <c r="X12" s="17">
        <f t="shared" si="4"/>
        <v>0.71428571428571419</v>
      </c>
      <c r="Y12" s="17">
        <f t="shared" si="4"/>
        <v>18.714285714285715</v>
      </c>
      <c r="Z12" s="17">
        <f t="shared" si="4"/>
        <v>9.4285714285714288</v>
      </c>
      <c r="AA12" s="17">
        <f t="shared" si="4"/>
        <v>1.2857142857142856</v>
      </c>
      <c r="AB12" s="17">
        <f t="shared" si="4"/>
        <v>0.2857142857142857</v>
      </c>
      <c r="AC12" s="17">
        <f t="shared" si="4"/>
        <v>305.71428571428572</v>
      </c>
      <c r="AD12" s="17">
        <f t="shared" si="4"/>
        <v>0</v>
      </c>
      <c r="AE12" s="31">
        <f t="shared" si="4"/>
        <v>502.5714285714285</v>
      </c>
      <c r="AF12" s="31">
        <f t="shared" si="4"/>
        <v>808.28571428571422</v>
      </c>
    </row>
    <row r="13" spans="2:32" ht="23.1" customHeight="1" x14ac:dyDescent="0.25">
      <c r="B13" s="23" t="s">
        <v>40</v>
      </c>
      <c r="C13" s="49">
        <f>'Avg Week Gaba-Munyonyo'!C13+'Avg Week Munyonyo-Gaba'!C13</f>
        <v>51</v>
      </c>
      <c r="D13" s="49">
        <f>'Avg Week Gaba-Munyonyo'!D13+'Avg Week Munyonyo-Gaba'!D13</f>
        <v>28.285714285714285</v>
      </c>
      <c r="E13" s="49">
        <f>'Avg Week Gaba-Munyonyo'!E13+'Avg Week Munyonyo-Gaba'!E13</f>
        <v>7.4285714285714288</v>
      </c>
      <c r="F13" s="49">
        <f>'Avg Week Gaba-Munyonyo'!F13+'Avg Week Munyonyo-Gaba'!F13</f>
        <v>25.857142857142858</v>
      </c>
      <c r="G13" s="49">
        <f>'Avg Week Gaba-Munyonyo'!G13+'Avg Week Munyonyo-Gaba'!G13</f>
        <v>0.2857142857142857</v>
      </c>
      <c r="H13" s="49">
        <f>'Avg Week Gaba-Munyonyo'!H13+'Avg Week Munyonyo-Gaba'!H13</f>
        <v>0.14285714285714285</v>
      </c>
      <c r="I13" s="49">
        <f>'Avg Week Gaba-Munyonyo'!I13+'Avg Week Munyonyo-Gaba'!I13</f>
        <v>3.5714285714285712</v>
      </c>
      <c r="J13" s="49">
        <f>'Avg Week Gaba-Munyonyo'!J13+'Avg Week Munyonyo-Gaba'!J13</f>
        <v>2.1428571428571428</v>
      </c>
      <c r="K13" s="49">
        <f>'Avg Week Gaba-Munyonyo'!K13+'Avg Week Munyonyo-Gaba'!K13</f>
        <v>0.14285714285714285</v>
      </c>
      <c r="L13" s="49">
        <f>'Avg Week Gaba-Munyonyo'!L13+'Avg Week Munyonyo-Gaba'!L13</f>
        <v>0</v>
      </c>
      <c r="M13" s="49">
        <f>'Avg Week Gaba-Munyonyo'!M13+'Avg Week Munyonyo-Gaba'!M13</f>
        <v>72.714285714285708</v>
      </c>
      <c r="N13" s="49">
        <f>'Avg Week Gaba-Munyonyo'!N13+'Avg Week Munyonyo-Gaba'!N13</f>
        <v>0</v>
      </c>
      <c r="O13" s="15">
        <f t="shared" si="0"/>
        <v>118.85714285714285</v>
      </c>
      <c r="P13" s="15">
        <f t="shared" si="1"/>
        <v>191.57142857142856</v>
      </c>
      <c r="R13" s="1" t="s">
        <v>9</v>
      </c>
      <c r="S13" s="17">
        <f t="shared" ref="S13:AF13" si="5">SUM(C22:C25)</f>
        <v>196.42857142857142</v>
      </c>
      <c r="T13" s="17">
        <f t="shared" si="5"/>
        <v>135</v>
      </c>
      <c r="U13" s="17">
        <f t="shared" si="5"/>
        <v>41.714285714285715</v>
      </c>
      <c r="V13" s="17">
        <f t="shared" si="5"/>
        <v>90.857142857142847</v>
      </c>
      <c r="W13" s="17">
        <f t="shared" si="5"/>
        <v>8.5714285714285712</v>
      </c>
      <c r="X13" s="17">
        <f t="shared" si="5"/>
        <v>1.1428571428571428</v>
      </c>
      <c r="Y13" s="17">
        <f t="shared" si="5"/>
        <v>18.285714285714285</v>
      </c>
      <c r="Z13" s="17">
        <f t="shared" si="5"/>
        <v>9.7142857142857153</v>
      </c>
      <c r="AA13" s="17">
        <f t="shared" si="5"/>
        <v>1.1428571428571428</v>
      </c>
      <c r="AB13" s="17">
        <f t="shared" si="5"/>
        <v>0.14285714285714285</v>
      </c>
      <c r="AC13" s="17">
        <f t="shared" si="5"/>
        <v>323.14285714285717</v>
      </c>
      <c r="AD13" s="17">
        <f t="shared" si="5"/>
        <v>0</v>
      </c>
      <c r="AE13" s="31">
        <f t="shared" si="5"/>
        <v>503</v>
      </c>
      <c r="AF13" s="31">
        <f t="shared" si="5"/>
        <v>826.14285714285711</v>
      </c>
    </row>
    <row r="14" spans="2:32" ht="23.1" customHeight="1" x14ac:dyDescent="0.25">
      <c r="B14" s="23" t="s">
        <v>41</v>
      </c>
      <c r="C14" s="49">
        <f>'Avg Week Gaba-Munyonyo'!C14+'Avg Week Munyonyo-Gaba'!C14</f>
        <v>52.285714285714292</v>
      </c>
      <c r="D14" s="49">
        <f>'Avg Week Gaba-Munyonyo'!D14+'Avg Week Munyonyo-Gaba'!D14</f>
        <v>33.857142857142861</v>
      </c>
      <c r="E14" s="49">
        <f>'Avg Week Gaba-Munyonyo'!E14+'Avg Week Munyonyo-Gaba'!E14</f>
        <v>10.857142857142858</v>
      </c>
      <c r="F14" s="49">
        <f>'Avg Week Gaba-Munyonyo'!F14+'Avg Week Munyonyo-Gaba'!F14</f>
        <v>32</v>
      </c>
      <c r="G14" s="49">
        <f>'Avg Week Gaba-Munyonyo'!G14+'Avg Week Munyonyo-Gaba'!G14</f>
        <v>1.5714285714285714</v>
      </c>
      <c r="H14" s="49">
        <f>'Avg Week Gaba-Munyonyo'!H14+'Avg Week Munyonyo-Gaba'!H14</f>
        <v>0</v>
      </c>
      <c r="I14" s="49">
        <f>'Avg Week Gaba-Munyonyo'!I14+'Avg Week Munyonyo-Gaba'!I14</f>
        <v>5.5714285714285712</v>
      </c>
      <c r="J14" s="49">
        <f>'Avg Week Gaba-Munyonyo'!J14+'Avg Week Munyonyo-Gaba'!J14</f>
        <v>2.2857142857142856</v>
      </c>
      <c r="K14" s="49">
        <f>'Avg Week Gaba-Munyonyo'!K14+'Avg Week Munyonyo-Gaba'!K14</f>
        <v>0.14285714285714285</v>
      </c>
      <c r="L14" s="49">
        <f>'Avg Week Gaba-Munyonyo'!L14+'Avg Week Munyonyo-Gaba'!L14</f>
        <v>0</v>
      </c>
      <c r="M14" s="49">
        <f>'Avg Week Gaba-Munyonyo'!M14+'Avg Week Munyonyo-Gaba'!M14</f>
        <v>62.571428571428569</v>
      </c>
      <c r="N14" s="49">
        <f>'Avg Week Gaba-Munyonyo'!N14+'Avg Week Munyonyo-Gaba'!N14</f>
        <v>0</v>
      </c>
      <c r="O14" s="15">
        <f t="shared" si="0"/>
        <v>138.57142857142858</v>
      </c>
      <c r="P14" s="15">
        <f t="shared" si="1"/>
        <v>201.14285714285717</v>
      </c>
      <c r="R14" s="1" t="s">
        <v>10</v>
      </c>
      <c r="S14" s="17">
        <f t="shared" ref="S14:AF14" si="6">SUM(C26:C29)</f>
        <v>209.71428571428572</v>
      </c>
      <c r="T14" s="17">
        <f t="shared" si="6"/>
        <v>134.85714285714283</v>
      </c>
      <c r="U14" s="17">
        <f t="shared" si="6"/>
        <v>43.857142857142861</v>
      </c>
      <c r="V14" s="17">
        <f t="shared" si="6"/>
        <v>109.28571428571429</v>
      </c>
      <c r="W14" s="17">
        <f t="shared" si="6"/>
        <v>3.1428571428571428</v>
      </c>
      <c r="X14" s="17">
        <f t="shared" si="6"/>
        <v>0.2857142857142857</v>
      </c>
      <c r="Y14" s="17">
        <f t="shared" si="6"/>
        <v>20.428571428571431</v>
      </c>
      <c r="Z14" s="17">
        <f t="shared" si="6"/>
        <v>10.857142857142856</v>
      </c>
      <c r="AA14" s="17">
        <f t="shared" si="6"/>
        <v>1.8571428571428568</v>
      </c>
      <c r="AB14" s="17">
        <f t="shared" si="6"/>
        <v>0.42857142857142855</v>
      </c>
      <c r="AC14" s="17">
        <f t="shared" si="6"/>
        <v>354.14285714285711</v>
      </c>
      <c r="AD14" s="17">
        <f t="shared" si="6"/>
        <v>0</v>
      </c>
      <c r="AE14" s="31">
        <f t="shared" si="6"/>
        <v>534.71428571428578</v>
      </c>
      <c r="AF14" s="31">
        <f t="shared" si="6"/>
        <v>888.85714285714289</v>
      </c>
    </row>
    <row r="15" spans="2:32" ht="23.1" customHeight="1" x14ac:dyDescent="0.25">
      <c r="B15" s="23" t="s">
        <v>42</v>
      </c>
      <c r="C15" s="49">
        <f>'Avg Week Gaba-Munyonyo'!C15+'Avg Week Munyonyo-Gaba'!C15</f>
        <v>46.142857142857139</v>
      </c>
      <c r="D15" s="49">
        <f>'Avg Week Gaba-Munyonyo'!D15+'Avg Week Munyonyo-Gaba'!D15</f>
        <v>31.428571428571431</v>
      </c>
      <c r="E15" s="49">
        <f>'Avg Week Gaba-Munyonyo'!E15+'Avg Week Munyonyo-Gaba'!E15</f>
        <v>12.428571428571429</v>
      </c>
      <c r="F15" s="49">
        <f>'Avg Week Gaba-Munyonyo'!F15+'Avg Week Munyonyo-Gaba'!F15</f>
        <v>29.142857142857146</v>
      </c>
      <c r="G15" s="49">
        <f>'Avg Week Gaba-Munyonyo'!G15+'Avg Week Munyonyo-Gaba'!G15</f>
        <v>1.1428571428571428</v>
      </c>
      <c r="H15" s="49">
        <f>'Avg Week Gaba-Munyonyo'!H15+'Avg Week Munyonyo-Gaba'!H15</f>
        <v>0.42857142857142855</v>
      </c>
      <c r="I15" s="49">
        <f>'Avg Week Gaba-Munyonyo'!I15+'Avg Week Munyonyo-Gaba'!I15</f>
        <v>2.5714285714285716</v>
      </c>
      <c r="J15" s="49">
        <f>'Avg Week Gaba-Munyonyo'!J15+'Avg Week Munyonyo-Gaba'!J15</f>
        <v>3.1428571428571428</v>
      </c>
      <c r="K15" s="49">
        <f>'Avg Week Gaba-Munyonyo'!K15+'Avg Week Munyonyo-Gaba'!K15</f>
        <v>0.14285714285714285</v>
      </c>
      <c r="L15" s="49">
        <f>'Avg Week Gaba-Munyonyo'!L15+'Avg Week Munyonyo-Gaba'!L15</f>
        <v>0</v>
      </c>
      <c r="M15" s="49">
        <f>'Avg Week Gaba-Munyonyo'!M15+'Avg Week Munyonyo-Gaba'!M15</f>
        <v>63</v>
      </c>
      <c r="N15" s="49">
        <f>'Avg Week Gaba-Munyonyo'!N15+'Avg Week Munyonyo-Gaba'!N15</f>
        <v>0</v>
      </c>
      <c r="O15" s="15">
        <f t="shared" si="0"/>
        <v>126.57142857142856</v>
      </c>
      <c r="P15" s="15">
        <f t="shared" si="1"/>
        <v>189.57142857142856</v>
      </c>
      <c r="R15" s="1" t="s">
        <v>11</v>
      </c>
      <c r="S15" s="17">
        <f t="shared" ref="S15:AF15" si="7">SUM(C30:C33)</f>
        <v>224.42857142857144</v>
      </c>
      <c r="T15" s="17">
        <f t="shared" si="7"/>
        <v>125.57142857142857</v>
      </c>
      <c r="U15" s="17">
        <f t="shared" si="7"/>
        <v>39.428571428571431</v>
      </c>
      <c r="V15" s="17">
        <f t="shared" si="7"/>
        <v>100.71428571428572</v>
      </c>
      <c r="W15" s="17">
        <f t="shared" si="7"/>
        <v>9.8571428571428577</v>
      </c>
      <c r="X15" s="17">
        <f t="shared" si="7"/>
        <v>0.2857142857142857</v>
      </c>
      <c r="Y15" s="17">
        <f t="shared" si="7"/>
        <v>22.571428571428569</v>
      </c>
      <c r="Z15" s="17">
        <f t="shared" si="7"/>
        <v>11.142857142857144</v>
      </c>
      <c r="AA15" s="17">
        <f t="shared" si="7"/>
        <v>1.5714285714285712</v>
      </c>
      <c r="AB15" s="17">
        <f t="shared" si="7"/>
        <v>0</v>
      </c>
      <c r="AC15" s="17">
        <f t="shared" si="7"/>
        <v>320.28571428571428</v>
      </c>
      <c r="AD15" s="17">
        <f t="shared" si="7"/>
        <v>0</v>
      </c>
      <c r="AE15" s="31">
        <f t="shared" si="7"/>
        <v>535.57142857142867</v>
      </c>
      <c r="AF15" s="31">
        <f t="shared" si="7"/>
        <v>855.85714285714289</v>
      </c>
    </row>
    <row r="16" spans="2:32" ht="23.1" customHeight="1" x14ac:dyDescent="0.25">
      <c r="B16" s="23" t="s">
        <v>43</v>
      </c>
      <c r="C16" s="49">
        <f>'Avg Week Gaba-Munyonyo'!C16+'Avg Week Munyonyo-Gaba'!C16</f>
        <v>47.428571428571431</v>
      </c>
      <c r="D16" s="49">
        <f>'Avg Week Gaba-Munyonyo'!D16+'Avg Week Munyonyo-Gaba'!D16</f>
        <v>32.857142857142861</v>
      </c>
      <c r="E16" s="49">
        <f>'Avg Week Gaba-Munyonyo'!E16+'Avg Week Munyonyo-Gaba'!E16</f>
        <v>9.1428571428571423</v>
      </c>
      <c r="F16" s="49">
        <f>'Avg Week Gaba-Munyonyo'!F16+'Avg Week Munyonyo-Gaba'!F16</f>
        <v>28.857142857142858</v>
      </c>
      <c r="G16" s="49">
        <f>'Avg Week Gaba-Munyonyo'!G16+'Avg Week Munyonyo-Gaba'!G16</f>
        <v>1.2857142857142856</v>
      </c>
      <c r="H16" s="49">
        <f>'Avg Week Gaba-Munyonyo'!H16+'Avg Week Munyonyo-Gaba'!H16</f>
        <v>0.14285714285714285</v>
      </c>
      <c r="I16" s="49">
        <f>'Avg Week Gaba-Munyonyo'!I16+'Avg Week Munyonyo-Gaba'!I16</f>
        <v>4.2857142857142856</v>
      </c>
      <c r="J16" s="49">
        <f>'Avg Week Gaba-Munyonyo'!J16+'Avg Week Munyonyo-Gaba'!J16</f>
        <v>2.714285714285714</v>
      </c>
      <c r="K16" s="49">
        <f>'Avg Week Gaba-Munyonyo'!K16+'Avg Week Munyonyo-Gaba'!K16</f>
        <v>0.42857142857142855</v>
      </c>
      <c r="L16" s="49">
        <f>'Avg Week Gaba-Munyonyo'!L16+'Avg Week Munyonyo-Gaba'!L16</f>
        <v>0</v>
      </c>
      <c r="M16" s="49">
        <f>'Avg Week Gaba-Munyonyo'!M16+'Avg Week Munyonyo-Gaba'!M16</f>
        <v>74.571428571428584</v>
      </c>
      <c r="N16" s="49">
        <f>'Avg Week Gaba-Munyonyo'!N16+'Avg Week Munyonyo-Gaba'!N16</f>
        <v>0</v>
      </c>
      <c r="O16" s="15">
        <f t="shared" si="0"/>
        <v>127.14285714285715</v>
      </c>
      <c r="P16" s="15">
        <f t="shared" si="1"/>
        <v>201.71428571428572</v>
      </c>
      <c r="R16" s="1" t="s">
        <v>12</v>
      </c>
      <c r="S16" s="17">
        <f t="shared" ref="S16:AF16" si="8">SUM(C34:C37)</f>
        <v>215.00000000000003</v>
      </c>
      <c r="T16" s="17">
        <f t="shared" si="8"/>
        <v>116.71428571428572</v>
      </c>
      <c r="U16" s="17">
        <f t="shared" si="8"/>
        <v>50.714285714285715</v>
      </c>
      <c r="V16" s="17">
        <f t="shared" si="8"/>
        <v>89.571428571428569</v>
      </c>
      <c r="W16" s="17">
        <f t="shared" si="8"/>
        <v>2.9999999999999996</v>
      </c>
      <c r="X16" s="17">
        <f t="shared" si="8"/>
        <v>0.2857142857142857</v>
      </c>
      <c r="Y16" s="17">
        <f t="shared" si="8"/>
        <v>18.428571428571427</v>
      </c>
      <c r="Z16" s="17">
        <f t="shared" si="8"/>
        <v>10.857142857142858</v>
      </c>
      <c r="AA16" s="17">
        <f t="shared" si="8"/>
        <v>1.7142857142857142</v>
      </c>
      <c r="AB16" s="17">
        <f t="shared" si="8"/>
        <v>0.2857142857142857</v>
      </c>
      <c r="AC16" s="17">
        <f t="shared" si="8"/>
        <v>302.71428571428572</v>
      </c>
      <c r="AD16" s="17">
        <f t="shared" si="8"/>
        <v>0</v>
      </c>
      <c r="AE16" s="31">
        <f t="shared" si="8"/>
        <v>506.57142857142861</v>
      </c>
      <c r="AF16" s="31">
        <f t="shared" si="8"/>
        <v>809.28571428571445</v>
      </c>
    </row>
    <row r="17" spans="2:32" ht="23.1" customHeight="1" x14ac:dyDescent="0.25">
      <c r="B17" s="23" t="s">
        <v>44</v>
      </c>
      <c r="C17" s="49">
        <f>'Avg Week Gaba-Munyonyo'!C17+'Avg Week Munyonyo-Gaba'!C17</f>
        <v>46.714285714285715</v>
      </c>
      <c r="D17" s="49">
        <f>'Avg Week Gaba-Munyonyo'!D17+'Avg Week Munyonyo-Gaba'!D17</f>
        <v>31.857142857142854</v>
      </c>
      <c r="E17" s="49">
        <f>'Avg Week Gaba-Munyonyo'!E17+'Avg Week Munyonyo-Gaba'!E17</f>
        <v>11.285714285714285</v>
      </c>
      <c r="F17" s="49">
        <f>'Avg Week Gaba-Munyonyo'!F17+'Avg Week Munyonyo-Gaba'!F17</f>
        <v>29.714285714285715</v>
      </c>
      <c r="G17" s="49">
        <f>'Avg Week Gaba-Munyonyo'!G17+'Avg Week Munyonyo-Gaba'!G17</f>
        <v>2</v>
      </c>
      <c r="H17" s="49">
        <f>'Avg Week Gaba-Munyonyo'!H17+'Avg Week Munyonyo-Gaba'!H17</f>
        <v>0.42857142857142855</v>
      </c>
      <c r="I17" s="49">
        <f>'Avg Week Gaba-Munyonyo'!I17+'Avg Week Munyonyo-Gaba'!I17</f>
        <v>3.1428571428571428</v>
      </c>
      <c r="J17" s="49">
        <f>'Avg Week Gaba-Munyonyo'!J17+'Avg Week Munyonyo-Gaba'!J17</f>
        <v>1.4285714285714284</v>
      </c>
      <c r="K17" s="49">
        <f>'Avg Week Gaba-Munyonyo'!K17+'Avg Week Munyonyo-Gaba'!K17</f>
        <v>0</v>
      </c>
      <c r="L17" s="49">
        <f>'Avg Week Gaba-Munyonyo'!L17+'Avg Week Munyonyo-Gaba'!L17</f>
        <v>0</v>
      </c>
      <c r="M17" s="49">
        <f>'Avg Week Gaba-Munyonyo'!M17+'Avg Week Munyonyo-Gaba'!M17</f>
        <v>73</v>
      </c>
      <c r="N17" s="49">
        <f>'Avg Week Gaba-Munyonyo'!N17+'Avg Week Munyonyo-Gaba'!N17</f>
        <v>0</v>
      </c>
      <c r="O17" s="15">
        <f t="shared" si="0"/>
        <v>126.57142857142858</v>
      </c>
      <c r="P17" s="15">
        <f t="shared" si="1"/>
        <v>199.57142857142858</v>
      </c>
      <c r="R17" s="1" t="s">
        <v>13</v>
      </c>
      <c r="S17" s="17">
        <f t="shared" ref="S17:AF17" si="9">SUM(C38:C41)</f>
        <v>231.85714285714286</v>
      </c>
      <c r="T17" s="17">
        <f t="shared" si="9"/>
        <v>126</v>
      </c>
      <c r="U17" s="17">
        <f t="shared" si="9"/>
        <v>34.571428571428569</v>
      </c>
      <c r="V17" s="17">
        <f t="shared" si="9"/>
        <v>86.142857142857139</v>
      </c>
      <c r="W17" s="17">
        <f t="shared" si="9"/>
        <v>5.4285714285714288</v>
      </c>
      <c r="X17" s="17">
        <f t="shared" si="9"/>
        <v>0.71428571428571419</v>
      </c>
      <c r="Y17" s="17">
        <f t="shared" si="9"/>
        <v>21.857142857142854</v>
      </c>
      <c r="Z17" s="17">
        <f t="shared" si="9"/>
        <v>11.857142857142858</v>
      </c>
      <c r="AA17" s="17">
        <f t="shared" si="9"/>
        <v>1</v>
      </c>
      <c r="AB17" s="17">
        <f t="shared" si="9"/>
        <v>0.2857142857142857</v>
      </c>
      <c r="AC17" s="17">
        <f t="shared" si="9"/>
        <v>302</v>
      </c>
      <c r="AD17" s="17">
        <f t="shared" si="9"/>
        <v>0.42857142857142855</v>
      </c>
      <c r="AE17" s="31">
        <f t="shared" si="9"/>
        <v>520.14285714285711</v>
      </c>
      <c r="AF17" s="31">
        <f t="shared" si="9"/>
        <v>822.14285714285711</v>
      </c>
    </row>
    <row r="18" spans="2:32" ht="23.1" customHeight="1" x14ac:dyDescent="0.25">
      <c r="B18" s="23" t="s">
        <v>45</v>
      </c>
      <c r="C18" s="49">
        <f>'Avg Week Gaba-Munyonyo'!C18+'Avg Week Munyonyo-Gaba'!C18</f>
        <v>45.571428571428569</v>
      </c>
      <c r="D18" s="49">
        <f>'Avg Week Gaba-Munyonyo'!D18+'Avg Week Munyonyo-Gaba'!D18</f>
        <v>34</v>
      </c>
      <c r="E18" s="49">
        <f>'Avg Week Gaba-Munyonyo'!E18+'Avg Week Munyonyo-Gaba'!E18</f>
        <v>14</v>
      </c>
      <c r="F18" s="49">
        <f>'Avg Week Gaba-Munyonyo'!F18+'Avg Week Munyonyo-Gaba'!F18</f>
        <v>26.714285714285715</v>
      </c>
      <c r="G18" s="49">
        <f>'Avg Week Gaba-Munyonyo'!G18+'Avg Week Munyonyo-Gaba'!G18</f>
        <v>2</v>
      </c>
      <c r="H18" s="49">
        <f>'Avg Week Gaba-Munyonyo'!H18+'Avg Week Munyonyo-Gaba'!H18</f>
        <v>0</v>
      </c>
      <c r="I18" s="49">
        <f>'Avg Week Gaba-Munyonyo'!I18+'Avg Week Munyonyo-Gaba'!I18</f>
        <v>3.2857142857142856</v>
      </c>
      <c r="J18" s="49">
        <f>'Avg Week Gaba-Munyonyo'!J18+'Avg Week Munyonyo-Gaba'!J18</f>
        <v>2.5714285714285712</v>
      </c>
      <c r="K18" s="49">
        <f>'Avg Week Gaba-Munyonyo'!K18+'Avg Week Munyonyo-Gaba'!K18</f>
        <v>0</v>
      </c>
      <c r="L18" s="49">
        <f>'Avg Week Gaba-Munyonyo'!L18+'Avg Week Munyonyo-Gaba'!L18</f>
        <v>0.14285714285714285</v>
      </c>
      <c r="M18" s="49">
        <f>'Avg Week Gaba-Munyonyo'!M18+'Avg Week Munyonyo-Gaba'!M18</f>
        <v>79.857142857142861</v>
      </c>
      <c r="N18" s="49">
        <f>'Avg Week Gaba-Munyonyo'!N18+'Avg Week Munyonyo-Gaba'!N18</f>
        <v>0</v>
      </c>
      <c r="O18" s="15">
        <f t="shared" si="0"/>
        <v>128.28571428571428</v>
      </c>
      <c r="P18" s="15">
        <f t="shared" si="1"/>
        <v>208.14285714285714</v>
      </c>
      <c r="R18" s="1" t="s">
        <v>14</v>
      </c>
      <c r="S18" s="17">
        <f t="shared" ref="S18:AF18" si="10">SUM(C42:C45)</f>
        <v>268.71428571428572</v>
      </c>
      <c r="T18" s="17">
        <f t="shared" si="10"/>
        <v>131.71428571428572</v>
      </c>
      <c r="U18" s="17">
        <f t="shared" si="10"/>
        <v>36.142857142857146</v>
      </c>
      <c r="V18" s="17">
        <f t="shared" si="10"/>
        <v>85.857142857142847</v>
      </c>
      <c r="W18" s="17">
        <f t="shared" si="10"/>
        <v>3.8571428571428572</v>
      </c>
      <c r="X18" s="17">
        <f t="shared" si="10"/>
        <v>0.42857142857142855</v>
      </c>
      <c r="Y18" s="17">
        <f t="shared" si="10"/>
        <v>19.714285714285715</v>
      </c>
      <c r="Z18" s="17">
        <f t="shared" si="10"/>
        <v>13.571428571428573</v>
      </c>
      <c r="AA18" s="17">
        <f t="shared" si="10"/>
        <v>1.4523809523809523</v>
      </c>
      <c r="AB18" s="17">
        <f t="shared" si="10"/>
        <v>0.2857142857142857</v>
      </c>
      <c r="AC18" s="17">
        <f t="shared" si="10"/>
        <v>295.14285714285711</v>
      </c>
      <c r="AD18" s="17">
        <f t="shared" si="10"/>
        <v>0</v>
      </c>
      <c r="AE18" s="31">
        <f t="shared" si="10"/>
        <v>561.73809523809518</v>
      </c>
      <c r="AF18" s="31">
        <f t="shared" si="10"/>
        <v>856.88095238095229</v>
      </c>
    </row>
    <row r="19" spans="2:32" ht="23.1" customHeight="1" x14ac:dyDescent="0.25">
      <c r="B19" s="23" t="s">
        <v>46</v>
      </c>
      <c r="C19" s="49">
        <f>'Avg Week Gaba-Munyonyo'!C19+'Avg Week Munyonyo-Gaba'!C19</f>
        <v>48.428571428571431</v>
      </c>
      <c r="D19" s="49">
        <f>'Avg Week Gaba-Munyonyo'!D19+'Avg Week Munyonyo-Gaba'!D19</f>
        <v>38.428571428571431</v>
      </c>
      <c r="E19" s="49">
        <f>'Avg Week Gaba-Munyonyo'!E19+'Avg Week Munyonyo-Gaba'!E19</f>
        <v>12.857142857142858</v>
      </c>
      <c r="F19" s="49">
        <f>'Avg Week Gaba-Munyonyo'!F19+'Avg Week Munyonyo-Gaba'!F19</f>
        <v>32.571428571428569</v>
      </c>
      <c r="G19" s="49">
        <f>'Avg Week Gaba-Munyonyo'!G19+'Avg Week Munyonyo-Gaba'!G19</f>
        <v>2.2857142857142856</v>
      </c>
      <c r="H19" s="49">
        <f>'Avg Week Gaba-Munyonyo'!H19+'Avg Week Munyonyo-Gaba'!H19</f>
        <v>0.14285714285714285</v>
      </c>
      <c r="I19" s="49">
        <f>'Avg Week Gaba-Munyonyo'!I19+'Avg Week Munyonyo-Gaba'!I19</f>
        <v>6.2857142857142856</v>
      </c>
      <c r="J19" s="49">
        <f>'Avg Week Gaba-Munyonyo'!J19+'Avg Week Munyonyo-Gaba'!J19</f>
        <v>2.4285714285714288</v>
      </c>
      <c r="K19" s="49">
        <f>'Avg Week Gaba-Munyonyo'!K19+'Avg Week Munyonyo-Gaba'!K19</f>
        <v>0.42857142857142855</v>
      </c>
      <c r="L19" s="49">
        <f>'Avg Week Gaba-Munyonyo'!L19+'Avg Week Munyonyo-Gaba'!L19</f>
        <v>0</v>
      </c>
      <c r="M19" s="49">
        <f>'Avg Week Gaba-Munyonyo'!M19+'Avg Week Munyonyo-Gaba'!M19</f>
        <v>78.428571428571431</v>
      </c>
      <c r="N19" s="49">
        <f>'Avg Week Gaba-Munyonyo'!N19+'Avg Week Munyonyo-Gaba'!N19</f>
        <v>0</v>
      </c>
      <c r="O19" s="15">
        <f t="shared" si="0"/>
        <v>143.8571428571428</v>
      </c>
      <c r="P19" s="15">
        <f t="shared" si="1"/>
        <v>222.28571428571422</v>
      </c>
      <c r="R19" s="1" t="s">
        <v>15</v>
      </c>
      <c r="S19" s="17">
        <f t="shared" ref="S19:AF19" si="11">SUM(C46:C49)</f>
        <v>262</v>
      </c>
      <c r="T19" s="17">
        <f t="shared" si="11"/>
        <v>143.42857142857144</v>
      </c>
      <c r="U19" s="17">
        <f t="shared" si="11"/>
        <v>35</v>
      </c>
      <c r="V19" s="17">
        <f t="shared" si="11"/>
        <v>108.85714285714286</v>
      </c>
      <c r="W19" s="17">
        <f t="shared" si="11"/>
        <v>4.2857142857142856</v>
      </c>
      <c r="X19" s="17">
        <f t="shared" si="11"/>
        <v>0.42857142857142855</v>
      </c>
      <c r="Y19" s="17">
        <f t="shared" si="11"/>
        <v>20.142857142857142</v>
      </c>
      <c r="Z19" s="17">
        <f t="shared" si="11"/>
        <v>9.8571428571428577</v>
      </c>
      <c r="AA19" s="17">
        <f t="shared" si="11"/>
        <v>1.714285714285714</v>
      </c>
      <c r="AB19" s="17">
        <f t="shared" si="11"/>
        <v>0.42857142857142855</v>
      </c>
      <c r="AC19" s="17">
        <f t="shared" si="11"/>
        <v>332.85714285714283</v>
      </c>
      <c r="AD19" s="17">
        <f t="shared" si="11"/>
        <v>0</v>
      </c>
      <c r="AE19" s="31">
        <f t="shared" si="11"/>
        <v>586.14285714285722</v>
      </c>
      <c r="AF19" s="31">
        <f t="shared" si="11"/>
        <v>919</v>
      </c>
    </row>
    <row r="20" spans="2:32" ht="23.1" customHeight="1" x14ac:dyDescent="0.25">
      <c r="B20" s="23" t="s">
        <v>47</v>
      </c>
      <c r="C20" s="49">
        <f>'Avg Week Gaba-Munyonyo'!C20+'Avg Week Munyonyo-Gaba'!C20</f>
        <v>46.571428571428569</v>
      </c>
      <c r="D20" s="49">
        <f>'Avg Week Gaba-Munyonyo'!D20+'Avg Week Munyonyo-Gaba'!D20</f>
        <v>28.714285714285715</v>
      </c>
      <c r="E20" s="49">
        <f>'Avg Week Gaba-Munyonyo'!E20+'Avg Week Munyonyo-Gaba'!E20</f>
        <v>12.428571428571429</v>
      </c>
      <c r="F20" s="49">
        <f>'Avg Week Gaba-Munyonyo'!F20+'Avg Week Munyonyo-Gaba'!F20</f>
        <v>21</v>
      </c>
      <c r="G20" s="49">
        <f>'Avg Week Gaba-Munyonyo'!G20+'Avg Week Munyonyo-Gaba'!G20</f>
        <v>1.8571428571428572</v>
      </c>
      <c r="H20" s="49">
        <f>'Avg Week Gaba-Munyonyo'!H20+'Avg Week Munyonyo-Gaba'!H20</f>
        <v>0.42857142857142855</v>
      </c>
      <c r="I20" s="49">
        <f>'Avg Week Gaba-Munyonyo'!I20+'Avg Week Munyonyo-Gaba'!I20</f>
        <v>4.5714285714285712</v>
      </c>
      <c r="J20" s="49">
        <f>'Avg Week Gaba-Munyonyo'!J20+'Avg Week Munyonyo-Gaba'!J20</f>
        <v>2</v>
      </c>
      <c r="K20" s="49">
        <f>'Avg Week Gaba-Munyonyo'!K20+'Avg Week Munyonyo-Gaba'!K20</f>
        <v>0.42857142857142855</v>
      </c>
      <c r="L20" s="49">
        <f>'Avg Week Gaba-Munyonyo'!L20+'Avg Week Munyonyo-Gaba'!L20</f>
        <v>0.14285714285714285</v>
      </c>
      <c r="M20" s="49">
        <f>'Avg Week Gaba-Munyonyo'!M20+'Avg Week Munyonyo-Gaba'!M20</f>
        <v>82.714285714285722</v>
      </c>
      <c r="N20" s="49">
        <f>'Avg Week Gaba-Munyonyo'!N20+'Avg Week Munyonyo-Gaba'!N20</f>
        <v>0</v>
      </c>
      <c r="O20" s="15">
        <f t="shared" si="0"/>
        <v>118.14285714285714</v>
      </c>
      <c r="P20" s="15">
        <f t="shared" si="1"/>
        <v>200.85714285714286</v>
      </c>
      <c r="R20" s="1" t="s">
        <v>16</v>
      </c>
      <c r="S20" s="17">
        <f t="shared" ref="S20:AF20" si="12">SUM(C50:C53)</f>
        <v>265</v>
      </c>
      <c r="T20" s="17">
        <f t="shared" si="12"/>
        <v>154.85714285714286</v>
      </c>
      <c r="U20" s="17">
        <f t="shared" si="12"/>
        <v>37</v>
      </c>
      <c r="V20" s="17">
        <f t="shared" si="12"/>
        <v>96.714285714285722</v>
      </c>
      <c r="W20" s="17">
        <f t="shared" si="12"/>
        <v>5.5714285714285712</v>
      </c>
      <c r="X20" s="17">
        <f t="shared" si="12"/>
        <v>0.42857142857142855</v>
      </c>
      <c r="Y20" s="17">
        <f t="shared" si="12"/>
        <v>20.285714285714285</v>
      </c>
      <c r="Z20" s="17">
        <f t="shared" si="12"/>
        <v>11</v>
      </c>
      <c r="AA20" s="17">
        <f t="shared" si="12"/>
        <v>1.5714285714285714</v>
      </c>
      <c r="AB20" s="17">
        <f t="shared" si="12"/>
        <v>0</v>
      </c>
      <c r="AC20" s="17">
        <f t="shared" si="12"/>
        <v>353.85714285714289</v>
      </c>
      <c r="AD20" s="17">
        <f t="shared" si="12"/>
        <v>0</v>
      </c>
      <c r="AE20" s="31">
        <f t="shared" si="12"/>
        <v>592.42857142857144</v>
      </c>
      <c r="AF20" s="31">
        <f t="shared" si="12"/>
        <v>946.28571428571422</v>
      </c>
    </row>
    <row r="21" spans="2:32" ht="23.1" customHeight="1" x14ac:dyDescent="0.25">
      <c r="B21" s="23" t="s">
        <v>48</v>
      </c>
      <c r="C21" s="49">
        <f>'Avg Week Gaba-Munyonyo'!C21+'Avg Week Munyonyo-Gaba'!C21</f>
        <v>40.714285714285708</v>
      </c>
      <c r="D21" s="49">
        <f>'Avg Week Gaba-Munyonyo'!D21+'Avg Week Munyonyo-Gaba'!D21</f>
        <v>29.142857142857142</v>
      </c>
      <c r="E21" s="49">
        <f>'Avg Week Gaba-Munyonyo'!E21+'Avg Week Munyonyo-Gaba'!E21</f>
        <v>12.285714285714285</v>
      </c>
      <c r="F21" s="49">
        <f>'Avg Week Gaba-Munyonyo'!F21+'Avg Week Munyonyo-Gaba'!F21</f>
        <v>21.142857142857142</v>
      </c>
      <c r="G21" s="49">
        <f>'Avg Week Gaba-Munyonyo'!G21+'Avg Week Munyonyo-Gaba'!G21</f>
        <v>1.4285714285714286</v>
      </c>
      <c r="H21" s="49">
        <f>'Avg Week Gaba-Munyonyo'!H21+'Avg Week Munyonyo-Gaba'!H21</f>
        <v>0.14285714285714285</v>
      </c>
      <c r="I21" s="49">
        <f>'Avg Week Gaba-Munyonyo'!I21+'Avg Week Munyonyo-Gaba'!I21</f>
        <v>4.5714285714285712</v>
      </c>
      <c r="J21" s="49">
        <f>'Avg Week Gaba-Munyonyo'!J21+'Avg Week Munyonyo-Gaba'!J21</f>
        <v>2.4285714285714288</v>
      </c>
      <c r="K21" s="49">
        <f>'Avg Week Gaba-Munyonyo'!K21+'Avg Week Munyonyo-Gaba'!K21</f>
        <v>0.42857142857142855</v>
      </c>
      <c r="L21" s="49">
        <f>'Avg Week Gaba-Munyonyo'!L21+'Avg Week Munyonyo-Gaba'!L21</f>
        <v>0</v>
      </c>
      <c r="M21" s="49">
        <f>'Avg Week Gaba-Munyonyo'!M21+'Avg Week Munyonyo-Gaba'!M21</f>
        <v>64.714285714285722</v>
      </c>
      <c r="N21" s="49">
        <f>'Avg Week Gaba-Munyonyo'!N21+'Avg Week Munyonyo-Gaba'!N21</f>
        <v>0</v>
      </c>
      <c r="O21" s="15">
        <f t="shared" si="0"/>
        <v>112.28571428571428</v>
      </c>
      <c r="P21" s="15">
        <f t="shared" si="1"/>
        <v>177</v>
      </c>
      <c r="R21" s="36" t="s">
        <v>20</v>
      </c>
      <c r="S21" s="34">
        <f t="shared" ref="S21:AF21" si="13">SUM(C54:C57)</f>
        <v>245.71428571428572</v>
      </c>
      <c r="T21" s="17">
        <f t="shared" si="13"/>
        <v>157.28571428571428</v>
      </c>
      <c r="U21" s="17">
        <f t="shared" si="13"/>
        <v>50.571428571428569</v>
      </c>
      <c r="V21" s="17">
        <f t="shared" si="13"/>
        <v>114.71428571428572</v>
      </c>
      <c r="W21" s="17">
        <f t="shared" si="13"/>
        <v>6.4285714285714279</v>
      </c>
      <c r="X21" s="17">
        <f t="shared" si="13"/>
        <v>1.2857142857142856</v>
      </c>
      <c r="Y21" s="17">
        <f t="shared" si="13"/>
        <v>17.142857142857146</v>
      </c>
      <c r="Z21" s="17">
        <f t="shared" si="13"/>
        <v>9.428571428571427</v>
      </c>
      <c r="AA21" s="17">
        <f t="shared" si="13"/>
        <v>1.4285714285714284</v>
      </c>
      <c r="AB21" s="17">
        <f t="shared" si="13"/>
        <v>0.14285714285714285</v>
      </c>
      <c r="AC21" s="17">
        <f t="shared" si="13"/>
        <v>385.42857142857144</v>
      </c>
      <c r="AD21" s="17">
        <f t="shared" si="13"/>
        <v>0</v>
      </c>
      <c r="AE21" s="31">
        <f t="shared" si="13"/>
        <v>604.14285714285711</v>
      </c>
      <c r="AF21" s="31">
        <f t="shared" si="13"/>
        <v>989.57142857142856</v>
      </c>
    </row>
    <row r="22" spans="2:32" ht="23.1" customHeight="1" x14ac:dyDescent="0.25">
      <c r="B22" s="23" t="s">
        <v>49</v>
      </c>
      <c r="C22" s="49">
        <f>'Avg Week Gaba-Munyonyo'!C22+'Avg Week Munyonyo-Gaba'!C22</f>
        <v>45.285714285714285</v>
      </c>
      <c r="D22" s="49">
        <f>'Avg Week Gaba-Munyonyo'!D22+'Avg Week Munyonyo-Gaba'!D22</f>
        <v>31.428571428571431</v>
      </c>
      <c r="E22" s="49">
        <f>'Avg Week Gaba-Munyonyo'!E22+'Avg Week Munyonyo-Gaba'!E22</f>
        <v>10.714285714285715</v>
      </c>
      <c r="F22" s="49">
        <f>'Avg Week Gaba-Munyonyo'!F22+'Avg Week Munyonyo-Gaba'!F22</f>
        <v>26</v>
      </c>
      <c r="G22" s="49">
        <f>'Avg Week Gaba-Munyonyo'!G22+'Avg Week Munyonyo-Gaba'!G22</f>
        <v>2.5714285714285712</v>
      </c>
      <c r="H22" s="49">
        <f>'Avg Week Gaba-Munyonyo'!H22+'Avg Week Munyonyo-Gaba'!H22</f>
        <v>0.14285714285714285</v>
      </c>
      <c r="I22" s="49">
        <f>'Avg Week Gaba-Munyonyo'!I22+'Avg Week Munyonyo-Gaba'!I22</f>
        <v>4.2857142857142856</v>
      </c>
      <c r="J22" s="49">
        <f>'Avg Week Gaba-Munyonyo'!J22+'Avg Week Munyonyo-Gaba'!J22</f>
        <v>2.4285714285714284</v>
      </c>
      <c r="K22" s="49">
        <f>'Avg Week Gaba-Munyonyo'!K22+'Avg Week Munyonyo-Gaba'!K22</f>
        <v>0.2857142857142857</v>
      </c>
      <c r="L22" s="49">
        <f>'Avg Week Gaba-Munyonyo'!L22+'Avg Week Munyonyo-Gaba'!L22</f>
        <v>0.14285714285714285</v>
      </c>
      <c r="M22" s="49">
        <f>'Avg Week Gaba-Munyonyo'!M22+'Avg Week Munyonyo-Gaba'!M22</f>
        <v>75.142857142857139</v>
      </c>
      <c r="N22" s="49">
        <f>'Avg Week Gaba-Munyonyo'!N22+'Avg Week Munyonyo-Gaba'!N22</f>
        <v>0</v>
      </c>
      <c r="O22" s="15">
        <f t="shared" si="0"/>
        <v>123.28571428571431</v>
      </c>
      <c r="P22" s="15">
        <f t="shared" si="1"/>
        <v>198.42857142857144</v>
      </c>
      <c r="R22" s="1" t="s">
        <v>146</v>
      </c>
      <c r="S22" s="34">
        <f>SUM(C58:C61)</f>
        <v>259.5</v>
      </c>
      <c r="T22" s="34">
        <f t="shared" ref="T22:AF22" si="14">SUM(D58:D61)</f>
        <v>153.5</v>
      </c>
      <c r="U22" s="34">
        <f t="shared" si="14"/>
        <v>44</v>
      </c>
      <c r="V22" s="34">
        <f t="shared" si="14"/>
        <v>92.5</v>
      </c>
      <c r="W22" s="34">
        <f t="shared" si="14"/>
        <v>3</v>
      </c>
      <c r="X22" s="34">
        <f t="shared" si="14"/>
        <v>1.5</v>
      </c>
      <c r="Y22" s="34">
        <f t="shared" si="14"/>
        <v>21.5</v>
      </c>
      <c r="Z22" s="34">
        <f t="shared" si="14"/>
        <v>6.5</v>
      </c>
      <c r="AA22" s="34">
        <f t="shared" si="14"/>
        <v>0</v>
      </c>
      <c r="AB22" s="34">
        <f t="shared" si="14"/>
        <v>0</v>
      </c>
      <c r="AC22" s="34">
        <f t="shared" si="14"/>
        <v>515</v>
      </c>
      <c r="AD22" s="34">
        <f t="shared" si="14"/>
        <v>0</v>
      </c>
      <c r="AE22" s="31">
        <f t="shared" si="14"/>
        <v>582</v>
      </c>
      <c r="AF22" s="31">
        <f t="shared" si="14"/>
        <v>1097</v>
      </c>
    </row>
    <row r="23" spans="2:32" ht="23.1" customHeight="1" x14ac:dyDescent="0.25">
      <c r="B23" s="23" t="s">
        <v>50</v>
      </c>
      <c r="C23" s="49">
        <f>'Avg Week Gaba-Munyonyo'!C23+'Avg Week Munyonyo-Gaba'!C23</f>
        <v>46.142857142857139</v>
      </c>
      <c r="D23" s="49">
        <f>'Avg Week Gaba-Munyonyo'!D23+'Avg Week Munyonyo-Gaba'!D23</f>
        <v>37.142857142857139</v>
      </c>
      <c r="E23" s="49">
        <f>'Avg Week Gaba-Munyonyo'!E23+'Avg Week Munyonyo-Gaba'!E23</f>
        <v>10.714285714285715</v>
      </c>
      <c r="F23" s="49">
        <f>'Avg Week Gaba-Munyonyo'!F23+'Avg Week Munyonyo-Gaba'!F23</f>
        <v>19.571428571428569</v>
      </c>
      <c r="G23" s="49">
        <f>'Avg Week Gaba-Munyonyo'!G23+'Avg Week Munyonyo-Gaba'!G23</f>
        <v>3</v>
      </c>
      <c r="H23" s="49">
        <f>'Avg Week Gaba-Munyonyo'!H23+'Avg Week Munyonyo-Gaba'!H23</f>
        <v>0.2857142857142857</v>
      </c>
      <c r="I23" s="49">
        <f>'Avg Week Gaba-Munyonyo'!I23+'Avg Week Munyonyo-Gaba'!I23</f>
        <v>5.5714285714285712</v>
      </c>
      <c r="J23" s="49">
        <f>'Avg Week Gaba-Munyonyo'!J23+'Avg Week Munyonyo-Gaba'!J23</f>
        <v>2.5714285714285716</v>
      </c>
      <c r="K23" s="49">
        <f>'Avg Week Gaba-Munyonyo'!K23+'Avg Week Munyonyo-Gaba'!K23</f>
        <v>0.2857142857142857</v>
      </c>
      <c r="L23" s="49">
        <f>'Avg Week Gaba-Munyonyo'!L23+'Avg Week Munyonyo-Gaba'!L23</f>
        <v>0</v>
      </c>
      <c r="M23" s="49">
        <f>'Avg Week Gaba-Munyonyo'!M23+'Avg Week Munyonyo-Gaba'!M23</f>
        <v>80.571428571428569</v>
      </c>
      <c r="N23" s="49">
        <f>'Avg Week Gaba-Munyonyo'!N23+'Avg Week Munyonyo-Gaba'!N23</f>
        <v>0</v>
      </c>
      <c r="O23" s="15">
        <f t="shared" si="0"/>
        <v>125.28571428571429</v>
      </c>
      <c r="P23" s="15">
        <f t="shared" si="1"/>
        <v>205.85714285714286</v>
      </c>
      <c r="R23" s="1" t="s">
        <v>147</v>
      </c>
      <c r="S23" s="34">
        <f>SUM(C62:C65)</f>
        <v>269.5</v>
      </c>
      <c r="T23" s="34">
        <f t="shared" ref="T23:AF23" si="15">SUM(D62:D65)</f>
        <v>117.5</v>
      </c>
      <c r="U23" s="34">
        <f t="shared" si="15"/>
        <v>34.5</v>
      </c>
      <c r="V23" s="34">
        <f t="shared" si="15"/>
        <v>97</v>
      </c>
      <c r="W23" s="34">
        <f t="shared" si="15"/>
        <v>2.5</v>
      </c>
      <c r="X23" s="34">
        <f t="shared" si="15"/>
        <v>2</v>
      </c>
      <c r="Y23" s="34">
        <f t="shared" si="15"/>
        <v>16</v>
      </c>
      <c r="Z23" s="34">
        <f t="shared" si="15"/>
        <v>5</v>
      </c>
      <c r="AA23" s="34">
        <f t="shared" si="15"/>
        <v>0.5</v>
      </c>
      <c r="AB23" s="34">
        <f t="shared" si="15"/>
        <v>0.5</v>
      </c>
      <c r="AC23" s="34">
        <f t="shared" si="15"/>
        <v>474.5</v>
      </c>
      <c r="AD23" s="34">
        <f t="shared" si="15"/>
        <v>0</v>
      </c>
      <c r="AE23" s="31">
        <f t="shared" si="15"/>
        <v>545</v>
      </c>
      <c r="AF23" s="31">
        <f t="shared" si="15"/>
        <v>1019.5</v>
      </c>
    </row>
    <row r="24" spans="2:32" ht="23.1" customHeight="1" x14ac:dyDescent="0.25">
      <c r="B24" s="23" t="s">
        <v>51</v>
      </c>
      <c r="C24" s="49">
        <f>'Avg Week Gaba-Munyonyo'!C24+'Avg Week Munyonyo-Gaba'!C24</f>
        <v>53.142857142857139</v>
      </c>
      <c r="D24" s="49">
        <f>'Avg Week Gaba-Munyonyo'!D24+'Avg Week Munyonyo-Gaba'!D24</f>
        <v>37.285714285714285</v>
      </c>
      <c r="E24" s="49">
        <f>'Avg Week Gaba-Munyonyo'!E24+'Avg Week Munyonyo-Gaba'!E24</f>
        <v>8.8571428571428577</v>
      </c>
      <c r="F24" s="49">
        <f>'Avg Week Gaba-Munyonyo'!F24+'Avg Week Munyonyo-Gaba'!F24</f>
        <v>21.142857142857142</v>
      </c>
      <c r="G24" s="49">
        <f>'Avg Week Gaba-Munyonyo'!G24+'Avg Week Munyonyo-Gaba'!G24</f>
        <v>2</v>
      </c>
      <c r="H24" s="49">
        <f>'Avg Week Gaba-Munyonyo'!H24+'Avg Week Munyonyo-Gaba'!H24</f>
        <v>0.14285714285714285</v>
      </c>
      <c r="I24" s="49">
        <f>'Avg Week Gaba-Munyonyo'!I24+'Avg Week Munyonyo-Gaba'!I24</f>
        <v>3.8571428571428577</v>
      </c>
      <c r="J24" s="49">
        <f>'Avg Week Gaba-Munyonyo'!J24+'Avg Week Munyonyo-Gaba'!J24</f>
        <v>2.4285714285714284</v>
      </c>
      <c r="K24" s="49">
        <f>'Avg Week Gaba-Munyonyo'!K24+'Avg Week Munyonyo-Gaba'!K24</f>
        <v>0.2857142857142857</v>
      </c>
      <c r="L24" s="49">
        <f>'Avg Week Gaba-Munyonyo'!L24+'Avg Week Munyonyo-Gaba'!L24</f>
        <v>0</v>
      </c>
      <c r="M24" s="49">
        <f>'Avg Week Gaba-Munyonyo'!M24+'Avg Week Munyonyo-Gaba'!M24</f>
        <v>80</v>
      </c>
      <c r="N24" s="49">
        <f>'Avg Week Gaba-Munyonyo'!N24+'Avg Week Munyonyo-Gaba'!N24</f>
        <v>0</v>
      </c>
      <c r="O24" s="15">
        <f t="shared" si="0"/>
        <v>129.14285714285711</v>
      </c>
      <c r="P24" s="15">
        <f t="shared" si="1"/>
        <v>209.14285714285711</v>
      </c>
      <c r="R24" s="1" t="s">
        <v>148</v>
      </c>
      <c r="S24" s="34">
        <f>SUM(C66:C69)</f>
        <v>275.5</v>
      </c>
      <c r="T24" s="34">
        <f t="shared" ref="T24:AF24" si="16">SUM(D66:D69)</f>
        <v>134</v>
      </c>
      <c r="U24" s="34">
        <f t="shared" si="16"/>
        <v>33</v>
      </c>
      <c r="V24" s="34">
        <f t="shared" si="16"/>
        <v>76.5</v>
      </c>
      <c r="W24" s="34">
        <f t="shared" si="16"/>
        <v>1.5</v>
      </c>
      <c r="X24" s="34">
        <f t="shared" si="16"/>
        <v>0</v>
      </c>
      <c r="Y24" s="34">
        <f t="shared" si="16"/>
        <v>16</v>
      </c>
      <c r="Z24" s="34">
        <f t="shared" si="16"/>
        <v>4</v>
      </c>
      <c r="AA24" s="34">
        <f t="shared" si="16"/>
        <v>0</v>
      </c>
      <c r="AB24" s="34">
        <f t="shared" si="16"/>
        <v>0</v>
      </c>
      <c r="AC24" s="34">
        <f t="shared" si="16"/>
        <v>462.5</v>
      </c>
      <c r="AD24" s="34">
        <f t="shared" si="16"/>
        <v>0</v>
      </c>
      <c r="AE24" s="31">
        <f t="shared" si="16"/>
        <v>540.5</v>
      </c>
      <c r="AF24" s="31">
        <f t="shared" si="16"/>
        <v>1003</v>
      </c>
    </row>
    <row r="25" spans="2:32" ht="23.1" customHeight="1" x14ac:dyDescent="0.25">
      <c r="B25" s="23" t="s">
        <v>52</v>
      </c>
      <c r="C25" s="49">
        <f>'Avg Week Gaba-Munyonyo'!C25+'Avg Week Munyonyo-Gaba'!C25</f>
        <v>51.857142857142854</v>
      </c>
      <c r="D25" s="49">
        <f>'Avg Week Gaba-Munyonyo'!D25+'Avg Week Munyonyo-Gaba'!D25</f>
        <v>29.142857142857142</v>
      </c>
      <c r="E25" s="49">
        <f>'Avg Week Gaba-Munyonyo'!E25+'Avg Week Munyonyo-Gaba'!E25</f>
        <v>11.428571428571429</v>
      </c>
      <c r="F25" s="49">
        <f>'Avg Week Gaba-Munyonyo'!F25+'Avg Week Munyonyo-Gaba'!F25</f>
        <v>24.142857142857142</v>
      </c>
      <c r="G25" s="49">
        <f>'Avg Week Gaba-Munyonyo'!G25+'Avg Week Munyonyo-Gaba'!G25</f>
        <v>1</v>
      </c>
      <c r="H25" s="49">
        <f>'Avg Week Gaba-Munyonyo'!H25+'Avg Week Munyonyo-Gaba'!H25</f>
        <v>0.5714285714285714</v>
      </c>
      <c r="I25" s="49">
        <f>'Avg Week Gaba-Munyonyo'!I25+'Avg Week Munyonyo-Gaba'!I25</f>
        <v>4.5714285714285712</v>
      </c>
      <c r="J25" s="49">
        <f>'Avg Week Gaba-Munyonyo'!J25+'Avg Week Munyonyo-Gaba'!J25</f>
        <v>2.2857142857142856</v>
      </c>
      <c r="K25" s="49">
        <f>'Avg Week Gaba-Munyonyo'!K25+'Avg Week Munyonyo-Gaba'!K25</f>
        <v>0.2857142857142857</v>
      </c>
      <c r="L25" s="49">
        <f>'Avg Week Gaba-Munyonyo'!L25+'Avg Week Munyonyo-Gaba'!L25</f>
        <v>0</v>
      </c>
      <c r="M25" s="49">
        <f>'Avg Week Gaba-Munyonyo'!M25+'Avg Week Munyonyo-Gaba'!M25</f>
        <v>87.428571428571431</v>
      </c>
      <c r="N25" s="49">
        <f>'Avg Week Gaba-Munyonyo'!N25+'Avg Week Munyonyo-Gaba'!N25</f>
        <v>0</v>
      </c>
      <c r="O25" s="15">
        <f t="shared" si="0"/>
        <v>125.28571428571429</v>
      </c>
      <c r="P25" s="15">
        <f t="shared" si="1"/>
        <v>212.71428571428572</v>
      </c>
      <c r="R25" s="1" t="s">
        <v>149</v>
      </c>
      <c r="S25" s="34">
        <f>SUM(C70:C73)</f>
        <v>241</v>
      </c>
      <c r="T25" s="34">
        <f t="shared" ref="T25:AF25" si="17">SUM(D70:D73)</f>
        <v>86</v>
      </c>
      <c r="U25" s="34">
        <f t="shared" si="17"/>
        <v>27.5</v>
      </c>
      <c r="V25" s="34">
        <f t="shared" si="17"/>
        <v>62.5</v>
      </c>
      <c r="W25" s="34">
        <f t="shared" si="17"/>
        <v>1.5</v>
      </c>
      <c r="X25" s="34">
        <f t="shared" si="17"/>
        <v>2</v>
      </c>
      <c r="Y25" s="34">
        <f t="shared" si="17"/>
        <v>5.5</v>
      </c>
      <c r="Z25" s="34">
        <f t="shared" si="17"/>
        <v>1.5</v>
      </c>
      <c r="AA25" s="34">
        <f t="shared" si="17"/>
        <v>1</v>
      </c>
      <c r="AB25" s="34">
        <f t="shared" si="17"/>
        <v>0</v>
      </c>
      <c r="AC25" s="34">
        <f t="shared" si="17"/>
        <v>332.5</v>
      </c>
      <c r="AD25" s="34">
        <f t="shared" si="17"/>
        <v>0</v>
      </c>
      <c r="AE25" s="31">
        <f t="shared" si="17"/>
        <v>428.5</v>
      </c>
      <c r="AF25" s="31">
        <f t="shared" si="17"/>
        <v>761</v>
      </c>
    </row>
    <row r="26" spans="2:32" ht="23.1" customHeight="1" x14ac:dyDescent="0.25">
      <c r="B26" s="23" t="s">
        <v>53</v>
      </c>
      <c r="C26" s="49">
        <f>'Avg Week Gaba-Munyonyo'!C26+'Avg Week Munyonyo-Gaba'!C26</f>
        <v>53.857142857142861</v>
      </c>
      <c r="D26" s="49">
        <f>'Avg Week Gaba-Munyonyo'!D26+'Avg Week Munyonyo-Gaba'!D26</f>
        <v>33</v>
      </c>
      <c r="E26" s="49">
        <f>'Avg Week Gaba-Munyonyo'!E26+'Avg Week Munyonyo-Gaba'!E26</f>
        <v>10.714285714285715</v>
      </c>
      <c r="F26" s="49">
        <f>'Avg Week Gaba-Munyonyo'!F26+'Avg Week Munyonyo-Gaba'!F26</f>
        <v>26.714285714285715</v>
      </c>
      <c r="G26" s="49">
        <f>'Avg Week Gaba-Munyonyo'!G26+'Avg Week Munyonyo-Gaba'!G26</f>
        <v>0.5714285714285714</v>
      </c>
      <c r="H26" s="49">
        <f>'Avg Week Gaba-Munyonyo'!H26+'Avg Week Munyonyo-Gaba'!H26</f>
        <v>0.2857142857142857</v>
      </c>
      <c r="I26" s="49">
        <f>'Avg Week Gaba-Munyonyo'!I26+'Avg Week Munyonyo-Gaba'!I26</f>
        <v>5.5714285714285712</v>
      </c>
      <c r="J26" s="49">
        <f>'Avg Week Gaba-Munyonyo'!J26+'Avg Week Munyonyo-Gaba'!J26</f>
        <v>2.4285714285714284</v>
      </c>
      <c r="K26" s="49">
        <f>'Avg Week Gaba-Munyonyo'!K26+'Avg Week Munyonyo-Gaba'!K26</f>
        <v>0.2857142857142857</v>
      </c>
      <c r="L26" s="49">
        <f>'Avg Week Gaba-Munyonyo'!L26+'Avg Week Munyonyo-Gaba'!L26</f>
        <v>0</v>
      </c>
      <c r="M26" s="49">
        <f>'Avg Week Gaba-Munyonyo'!M26+'Avg Week Munyonyo-Gaba'!M26</f>
        <v>79.857142857142861</v>
      </c>
      <c r="N26" s="49">
        <f>'Avg Week Gaba-Munyonyo'!N26+'Avg Week Munyonyo-Gaba'!N26</f>
        <v>0</v>
      </c>
      <c r="O26" s="15">
        <f t="shared" si="0"/>
        <v>133.42857142857144</v>
      </c>
      <c r="P26" s="15">
        <f t="shared" si="1"/>
        <v>213.28571428571431</v>
      </c>
      <c r="R26" s="1" t="s">
        <v>150</v>
      </c>
      <c r="S26" s="34">
        <f>SUM(C74:C77)</f>
        <v>164</v>
      </c>
      <c r="T26" s="34">
        <f t="shared" ref="T26:AF26" si="18">SUM(D74:D77)</f>
        <v>98</v>
      </c>
      <c r="U26" s="34">
        <f t="shared" si="18"/>
        <v>26.5</v>
      </c>
      <c r="V26" s="34">
        <f t="shared" si="18"/>
        <v>35.5</v>
      </c>
      <c r="W26" s="34">
        <f t="shared" si="18"/>
        <v>6</v>
      </c>
      <c r="X26" s="34">
        <f t="shared" si="18"/>
        <v>0.5</v>
      </c>
      <c r="Y26" s="34">
        <f t="shared" si="18"/>
        <v>1</v>
      </c>
      <c r="Z26" s="34">
        <f t="shared" si="18"/>
        <v>1.5</v>
      </c>
      <c r="AA26" s="34">
        <f t="shared" si="18"/>
        <v>0.5</v>
      </c>
      <c r="AB26" s="34">
        <f t="shared" si="18"/>
        <v>0.5</v>
      </c>
      <c r="AC26" s="34">
        <f t="shared" si="18"/>
        <v>188.5</v>
      </c>
      <c r="AD26" s="34">
        <f t="shared" si="18"/>
        <v>0</v>
      </c>
      <c r="AE26" s="31">
        <f t="shared" si="18"/>
        <v>334</v>
      </c>
      <c r="AF26" s="31">
        <f t="shared" si="18"/>
        <v>522.5</v>
      </c>
    </row>
    <row r="27" spans="2:32" ht="23.1" customHeight="1" x14ac:dyDescent="0.25">
      <c r="B27" s="23" t="s">
        <v>54</v>
      </c>
      <c r="C27" s="49">
        <f>'Avg Week Gaba-Munyonyo'!C27+'Avg Week Munyonyo-Gaba'!C27</f>
        <v>46.428571428571431</v>
      </c>
      <c r="D27" s="49">
        <f>'Avg Week Gaba-Munyonyo'!D27+'Avg Week Munyonyo-Gaba'!D27</f>
        <v>31.428571428571431</v>
      </c>
      <c r="E27" s="49">
        <f>'Avg Week Gaba-Munyonyo'!E27+'Avg Week Munyonyo-Gaba'!E27</f>
        <v>9.1428571428571423</v>
      </c>
      <c r="F27" s="49">
        <f>'Avg Week Gaba-Munyonyo'!F27+'Avg Week Munyonyo-Gaba'!F27</f>
        <v>22.714285714285715</v>
      </c>
      <c r="G27" s="49">
        <f>'Avg Week Gaba-Munyonyo'!G27+'Avg Week Munyonyo-Gaba'!G27</f>
        <v>1.1428571428571428</v>
      </c>
      <c r="H27" s="49">
        <f>'Avg Week Gaba-Munyonyo'!H27+'Avg Week Munyonyo-Gaba'!H27</f>
        <v>0</v>
      </c>
      <c r="I27" s="49">
        <f>'Avg Week Gaba-Munyonyo'!I27+'Avg Week Munyonyo-Gaba'!I27</f>
        <v>3.5714285714285712</v>
      </c>
      <c r="J27" s="49">
        <f>'Avg Week Gaba-Munyonyo'!J27+'Avg Week Munyonyo-Gaba'!J27</f>
        <v>4.2857142857142856</v>
      </c>
      <c r="K27" s="49">
        <f>'Avg Week Gaba-Munyonyo'!K27+'Avg Week Munyonyo-Gaba'!K27</f>
        <v>0.5714285714285714</v>
      </c>
      <c r="L27" s="49">
        <f>'Avg Week Gaba-Munyonyo'!L27+'Avg Week Munyonyo-Gaba'!L27</f>
        <v>0.14285714285714285</v>
      </c>
      <c r="M27" s="49">
        <f>'Avg Week Gaba-Munyonyo'!M27+'Avg Week Munyonyo-Gaba'!M27</f>
        <v>88.142857142857139</v>
      </c>
      <c r="N27" s="49">
        <f>'Avg Week Gaba-Munyonyo'!N27+'Avg Week Munyonyo-Gaba'!N27</f>
        <v>0</v>
      </c>
      <c r="O27" s="15">
        <f t="shared" si="0"/>
        <v>119.42857142857143</v>
      </c>
      <c r="P27" s="15">
        <f t="shared" si="1"/>
        <v>207.57142857142856</v>
      </c>
      <c r="R27" s="1" t="s">
        <v>151</v>
      </c>
      <c r="S27" s="34">
        <f>SUM(C78:C81)</f>
        <v>137</v>
      </c>
      <c r="T27" s="34">
        <f t="shared" ref="T27:AF27" si="19">SUM(D78:D81)</f>
        <v>63.5</v>
      </c>
      <c r="U27" s="34">
        <f t="shared" si="19"/>
        <v>18.5</v>
      </c>
      <c r="V27" s="34">
        <f t="shared" si="19"/>
        <v>17.5</v>
      </c>
      <c r="W27" s="34">
        <f t="shared" si="19"/>
        <v>3.5</v>
      </c>
      <c r="X27" s="34">
        <f t="shared" si="19"/>
        <v>0</v>
      </c>
      <c r="Y27" s="34">
        <f t="shared" si="19"/>
        <v>3.5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153.5</v>
      </c>
      <c r="AD27" s="34">
        <f t="shared" si="19"/>
        <v>0</v>
      </c>
      <c r="AE27" s="31">
        <f t="shared" si="19"/>
        <v>243.5</v>
      </c>
      <c r="AF27" s="31">
        <f t="shared" si="19"/>
        <v>397</v>
      </c>
    </row>
    <row r="28" spans="2:32" ht="23.1" customHeight="1" x14ac:dyDescent="0.25">
      <c r="B28" s="23" t="s">
        <v>55</v>
      </c>
      <c r="C28" s="49">
        <f>'Avg Week Gaba-Munyonyo'!C28+'Avg Week Munyonyo-Gaba'!C28</f>
        <v>51.285714285714285</v>
      </c>
      <c r="D28" s="49">
        <f>'Avg Week Gaba-Munyonyo'!D28+'Avg Week Munyonyo-Gaba'!D28</f>
        <v>34.857142857142854</v>
      </c>
      <c r="E28" s="49">
        <f>'Avg Week Gaba-Munyonyo'!E28+'Avg Week Munyonyo-Gaba'!E28</f>
        <v>10.857142857142858</v>
      </c>
      <c r="F28" s="49">
        <f>'Avg Week Gaba-Munyonyo'!F28+'Avg Week Munyonyo-Gaba'!F28</f>
        <v>28.285714285714285</v>
      </c>
      <c r="G28" s="49">
        <f>'Avg Week Gaba-Munyonyo'!G28+'Avg Week Munyonyo-Gaba'!G28</f>
        <v>0.42857142857142855</v>
      </c>
      <c r="H28" s="49">
        <f>'Avg Week Gaba-Munyonyo'!H28+'Avg Week Munyonyo-Gaba'!H28</f>
        <v>0</v>
      </c>
      <c r="I28" s="49">
        <f>'Avg Week Gaba-Munyonyo'!I28+'Avg Week Munyonyo-Gaba'!I28</f>
        <v>4.8571428571428577</v>
      </c>
      <c r="J28" s="49">
        <f>'Avg Week Gaba-Munyonyo'!J28+'Avg Week Munyonyo-Gaba'!J28</f>
        <v>2.5714285714285712</v>
      </c>
      <c r="K28" s="49">
        <f>'Avg Week Gaba-Munyonyo'!K28+'Avg Week Munyonyo-Gaba'!K28</f>
        <v>0.71428571428571419</v>
      </c>
      <c r="L28" s="49">
        <f>'Avg Week Gaba-Munyonyo'!L28+'Avg Week Munyonyo-Gaba'!L28</f>
        <v>0.14285714285714285</v>
      </c>
      <c r="M28" s="49">
        <f>'Avg Week Gaba-Munyonyo'!M28+'Avg Week Munyonyo-Gaba'!M28</f>
        <v>92.571428571428584</v>
      </c>
      <c r="N28" s="49">
        <f>'Avg Week Gaba-Munyonyo'!N28+'Avg Week Munyonyo-Gaba'!N28</f>
        <v>0</v>
      </c>
      <c r="O28" s="15">
        <f t="shared" si="0"/>
        <v>134</v>
      </c>
      <c r="P28" s="15">
        <f t="shared" si="1"/>
        <v>226.57142857142858</v>
      </c>
      <c r="R28" s="1" t="s">
        <v>152</v>
      </c>
      <c r="S28" s="34">
        <f>SUM(C82:C85)</f>
        <v>122.5</v>
      </c>
      <c r="T28" s="34">
        <f t="shared" ref="T28:AF28" si="20">SUM(D82:D85)</f>
        <v>28</v>
      </c>
      <c r="U28" s="34">
        <f t="shared" si="20"/>
        <v>12</v>
      </c>
      <c r="V28" s="34">
        <f t="shared" si="20"/>
        <v>8.5</v>
      </c>
      <c r="W28" s="34">
        <f t="shared" si="20"/>
        <v>2</v>
      </c>
      <c r="X28" s="34">
        <f t="shared" si="20"/>
        <v>0</v>
      </c>
      <c r="Y28" s="34">
        <f t="shared" si="20"/>
        <v>3.5</v>
      </c>
      <c r="Z28" s="34">
        <f t="shared" si="20"/>
        <v>0</v>
      </c>
      <c r="AA28" s="34">
        <f t="shared" si="20"/>
        <v>0.5</v>
      </c>
      <c r="AB28" s="34">
        <f t="shared" si="20"/>
        <v>0</v>
      </c>
      <c r="AC28" s="34">
        <f t="shared" si="20"/>
        <v>97</v>
      </c>
      <c r="AD28" s="34">
        <f t="shared" si="20"/>
        <v>0</v>
      </c>
      <c r="AE28" s="31">
        <f t="shared" si="20"/>
        <v>177</v>
      </c>
      <c r="AF28" s="31">
        <f t="shared" si="20"/>
        <v>274</v>
      </c>
    </row>
    <row r="29" spans="2:32" ht="23.1" customHeight="1" x14ac:dyDescent="0.25">
      <c r="B29" s="23" t="s">
        <v>56</v>
      </c>
      <c r="C29" s="49">
        <f>'Avg Week Gaba-Munyonyo'!C29+'Avg Week Munyonyo-Gaba'!C29</f>
        <v>58.142857142857139</v>
      </c>
      <c r="D29" s="49">
        <f>'Avg Week Gaba-Munyonyo'!D29+'Avg Week Munyonyo-Gaba'!D29</f>
        <v>35.571428571428569</v>
      </c>
      <c r="E29" s="49">
        <f>'Avg Week Gaba-Munyonyo'!E29+'Avg Week Munyonyo-Gaba'!E29</f>
        <v>13.142857142857142</v>
      </c>
      <c r="F29" s="49">
        <f>'Avg Week Gaba-Munyonyo'!F29+'Avg Week Munyonyo-Gaba'!F29</f>
        <v>31.571428571428569</v>
      </c>
      <c r="G29" s="49">
        <f>'Avg Week Gaba-Munyonyo'!G29+'Avg Week Munyonyo-Gaba'!G29</f>
        <v>1</v>
      </c>
      <c r="H29" s="49">
        <f>'Avg Week Gaba-Munyonyo'!H29+'Avg Week Munyonyo-Gaba'!H29</f>
        <v>0</v>
      </c>
      <c r="I29" s="49">
        <f>'Avg Week Gaba-Munyonyo'!I29+'Avg Week Munyonyo-Gaba'!I29</f>
        <v>6.4285714285714288</v>
      </c>
      <c r="J29" s="49">
        <f>'Avg Week Gaba-Munyonyo'!J29+'Avg Week Munyonyo-Gaba'!J29</f>
        <v>1.5714285714285714</v>
      </c>
      <c r="K29" s="49">
        <f>'Avg Week Gaba-Munyonyo'!K29+'Avg Week Munyonyo-Gaba'!K29</f>
        <v>0.2857142857142857</v>
      </c>
      <c r="L29" s="49">
        <f>'Avg Week Gaba-Munyonyo'!L29+'Avg Week Munyonyo-Gaba'!L29</f>
        <v>0.14285714285714285</v>
      </c>
      <c r="M29" s="49">
        <f>'Avg Week Gaba-Munyonyo'!M29+'Avg Week Munyonyo-Gaba'!M29</f>
        <v>93.571428571428584</v>
      </c>
      <c r="N29" s="49">
        <f>'Avg Week Gaba-Munyonyo'!N29+'Avg Week Munyonyo-Gaba'!N29</f>
        <v>0</v>
      </c>
      <c r="O29" s="15">
        <f t="shared" si="0"/>
        <v>147.85714285714283</v>
      </c>
      <c r="P29" s="15">
        <f t="shared" si="1"/>
        <v>241.42857142857142</v>
      </c>
      <c r="R29" s="1" t="s">
        <v>153</v>
      </c>
      <c r="S29" s="34">
        <f>SUM(C86:C89)</f>
        <v>74.5</v>
      </c>
      <c r="T29" s="34">
        <f t="shared" ref="T29:AF29" si="21">SUM(D86:D89)</f>
        <v>29</v>
      </c>
      <c r="U29" s="34">
        <f t="shared" si="21"/>
        <v>6.5</v>
      </c>
      <c r="V29" s="34">
        <f t="shared" si="21"/>
        <v>3.5</v>
      </c>
      <c r="W29" s="34">
        <f t="shared" si="21"/>
        <v>0</v>
      </c>
      <c r="X29" s="34">
        <f t="shared" si="21"/>
        <v>0</v>
      </c>
      <c r="Y29" s="34">
        <f t="shared" si="21"/>
        <v>1.5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67</v>
      </c>
      <c r="AD29" s="34">
        <f t="shared" si="21"/>
        <v>0</v>
      </c>
      <c r="AE29" s="31">
        <f t="shared" si="21"/>
        <v>116</v>
      </c>
      <c r="AF29" s="31">
        <f t="shared" si="21"/>
        <v>183</v>
      </c>
    </row>
    <row r="30" spans="2:32" ht="23.1" customHeight="1" x14ac:dyDescent="0.25">
      <c r="B30" s="23" t="s">
        <v>57</v>
      </c>
      <c r="C30" s="49">
        <f>'Avg Week Gaba-Munyonyo'!C30+'Avg Week Munyonyo-Gaba'!C30</f>
        <v>48.571428571428569</v>
      </c>
      <c r="D30" s="49">
        <f>'Avg Week Gaba-Munyonyo'!D30+'Avg Week Munyonyo-Gaba'!D30</f>
        <v>31.285714285714285</v>
      </c>
      <c r="E30" s="49">
        <f>'Avg Week Gaba-Munyonyo'!E30+'Avg Week Munyonyo-Gaba'!E30</f>
        <v>11.285714285714286</v>
      </c>
      <c r="F30" s="49">
        <f>'Avg Week Gaba-Munyonyo'!F30+'Avg Week Munyonyo-Gaba'!F30</f>
        <v>27.571428571428569</v>
      </c>
      <c r="G30" s="49">
        <f>'Avg Week Gaba-Munyonyo'!G30+'Avg Week Munyonyo-Gaba'!G30</f>
        <v>1.4285714285714284</v>
      </c>
      <c r="H30" s="49">
        <f>'Avg Week Gaba-Munyonyo'!H30+'Avg Week Munyonyo-Gaba'!H30</f>
        <v>0</v>
      </c>
      <c r="I30" s="49">
        <f>'Avg Week Gaba-Munyonyo'!I30+'Avg Week Munyonyo-Gaba'!I30</f>
        <v>6.8571428571428568</v>
      </c>
      <c r="J30" s="49">
        <f>'Avg Week Gaba-Munyonyo'!J30+'Avg Week Munyonyo-Gaba'!J30</f>
        <v>3.7142857142857144</v>
      </c>
      <c r="K30" s="49">
        <f>'Avg Week Gaba-Munyonyo'!K30+'Avg Week Munyonyo-Gaba'!K30</f>
        <v>0.42857142857142855</v>
      </c>
      <c r="L30" s="49">
        <f>'Avg Week Gaba-Munyonyo'!L30+'Avg Week Munyonyo-Gaba'!L30</f>
        <v>0</v>
      </c>
      <c r="M30" s="49">
        <f>'Avg Week Gaba-Munyonyo'!M30+'Avg Week Munyonyo-Gaba'!M30</f>
        <v>79.428571428571431</v>
      </c>
      <c r="N30" s="49">
        <f>'Avg Week Gaba-Munyonyo'!N30+'Avg Week Munyonyo-Gaba'!N30</f>
        <v>0</v>
      </c>
      <c r="O30" s="15">
        <f t="shared" si="0"/>
        <v>131.14285714285714</v>
      </c>
      <c r="P30" s="15">
        <f t="shared" si="1"/>
        <v>210.57142857142856</v>
      </c>
      <c r="R30" s="1" t="s">
        <v>154</v>
      </c>
      <c r="S30" s="34">
        <f>SUM(C90:C93)</f>
        <v>56.5</v>
      </c>
      <c r="T30" s="34">
        <f t="shared" ref="T30:AF30" si="22">SUM(D90:D93)</f>
        <v>14.5</v>
      </c>
      <c r="U30" s="34">
        <f t="shared" si="22"/>
        <v>5.5</v>
      </c>
      <c r="V30" s="34">
        <f t="shared" si="22"/>
        <v>2.5</v>
      </c>
      <c r="W30" s="34">
        <f t="shared" si="22"/>
        <v>0.5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58</v>
      </c>
      <c r="AD30" s="34">
        <f t="shared" si="22"/>
        <v>0</v>
      </c>
      <c r="AE30" s="31">
        <f t="shared" si="22"/>
        <v>80.5</v>
      </c>
      <c r="AF30" s="31">
        <f t="shared" si="22"/>
        <v>138.5</v>
      </c>
    </row>
    <row r="31" spans="2:32" ht="23.1" customHeight="1" x14ac:dyDescent="0.25">
      <c r="B31" s="24" t="s">
        <v>58</v>
      </c>
      <c r="C31" s="49">
        <f>'Avg Week Gaba-Munyonyo'!C31+'Avg Week Munyonyo-Gaba'!C31</f>
        <v>59.142857142857139</v>
      </c>
      <c r="D31" s="49">
        <f>'Avg Week Gaba-Munyonyo'!D31+'Avg Week Munyonyo-Gaba'!D31</f>
        <v>31</v>
      </c>
      <c r="E31" s="49">
        <f>'Avg Week Gaba-Munyonyo'!E31+'Avg Week Munyonyo-Gaba'!E31</f>
        <v>10.714285714285714</v>
      </c>
      <c r="F31" s="49">
        <f>'Avg Week Gaba-Munyonyo'!F31+'Avg Week Munyonyo-Gaba'!F31</f>
        <v>24.571428571428569</v>
      </c>
      <c r="G31" s="49">
        <f>'Avg Week Gaba-Munyonyo'!G31+'Avg Week Munyonyo-Gaba'!G31</f>
        <v>3.714285714285714</v>
      </c>
      <c r="H31" s="49">
        <f>'Avg Week Gaba-Munyonyo'!H31+'Avg Week Munyonyo-Gaba'!H31</f>
        <v>0.14285714285714285</v>
      </c>
      <c r="I31" s="49">
        <f>'Avg Week Gaba-Munyonyo'!I31+'Avg Week Munyonyo-Gaba'!I31</f>
        <v>4.5714285714285712</v>
      </c>
      <c r="J31" s="49">
        <f>'Avg Week Gaba-Munyonyo'!J31+'Avg Week Munyonyo-Gaba'!J31</f>
        <v>2.7142857142857144</v>
      </c>
      <c r="K31" s="49">
        <f>'Avg Week Gaba-Munyonyo'!K31+'Avg Week Munyonyo-Gaba'!K31</f>
        <v>0.5714285714285714</v>
      </c>
      <c r="L31" s="49">
        <f>'Avg Week Gaba-Munyonyo'!L31+'Avg Week Munyonyo-Gaba'!L31</f>
        <v>0</v>
      </c>
      <c r="M31" s="49">
        <f>'Avg Week Gaba-Munyonyo'!M31+'Avg Week Munyonyo-Gaba'!M31</f>
        <v>84.142857142857139</v>
      </c>
      <c r="N31" s="49">
        <f>'Avg Week Gaba-Munyonyo'!N31+'Avg Week Munyonyo-Gaba'!N31</f>
        <v>0</v>
      </c>
      <c r="O31" s="15">
        <f t="shared" si="0"/>
        <v>137.14285714285717</v>
      </c>
      <c r="P31" s="15">
        <f t="shared" si="1"/>
        <v>221.28571428571431</v>
      </c>
      <c r="R31" s="1" t="s">
        <v>155</v>
      </c>
      <c r="S31" s="34">
        <f>SUM(C94:C97)</f>
        <v>58</v>
      </c>
      <c r="T31" s="34">
        <f t="shared" ref="T31:AF31" si="23">SUM(D94:D97)</f>
        <v>12</v>
      </c>
      <c r="U31" s="34">
        <f t="shared" si="23"/>
        <v>2.5</v>
      </c>
      <c r="V31" s="34">
        <f t="shared" si="23"/>
        <v>4</v>
      </c>
      <c r="W31" s="34">
        <f t="shared" si="23"/>
        <v>0</v>
      </c>
      <c r="X31" s="34">
        <f t="shared" si="23"/>
        <v>0</v>
      </c>
      <c r="Y31" s="34">
        <f t="shared" si="23"/>
        <v>0.5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39.5</v>
      </c>
      <c r="AD31" s="34">
        <f t="shared" si="23"/>
        <v>0</v>
      </c>
      <c r="AE31" s="31">
        <f t="shared" si="23"/>
        <v>77.5</v>
      </c>
      <c r="AF31" s="31">
        <f t="shared" si="23"/>
        <v>117</v>
      </c>
    </row>
    <row r="32" spans="2:32" ht="23.1" customHeight="1" x14ac:dyDescent="0.25">
      <c r="B32" s="24" t="s">
        <v>59</v>
      </c>
      <c r="C32" s="49">
        <f>'Avg Week Gaba-Munyonyo'!C32+'Avg Week Munyonyo-Gaba'!C32</f>
        <v>57.428571428571431</v>
      </c>
      <c r="D32" s="49">
        <f>'Avg Week Gaba-Munyonyo'!D32+'Avg Week Munyonyo-Gaba'!D32</f>
        <v>30.428571428571427</v>
      </c>
      <c r="E32" s="49">
        <f>'Avg Week Gaba-Munyonyo'!E32+'Avg Week Munyonyo-Gaba'!E32</f>
        <v>9.4285714285714288</v>
      </c>
      <c r="F32" s="49">
        <f>'Avg Week Gaba-Munyonyo'!F32+'Avg Week Munyonyo-Gaba'!F32</f>
        <v>24.714285714285715</v>
      </c>
      <c r="G32" s="49">
        <f>'Avg Week Gaba-Munyonyo'!G32+'Avg Week Munyonyo-Gaba'!G32</f>
        <v>3.7142857142857144</v>
      </c>
      <c r="H32" s="49">
        <f>'Avg Week Gaba-Munyonyo'!H32+'Avg Week Munyonyo-Gaba'!H32</f>
        <v>0</v>
      </c>
      <c r="I32" s="49">
        <f>'Avg Week Gaba-Munyonyo'!I32+'Avg Week Munyonyo-Gaba'!I32</f>
        <v>5.5714285714285712</v>
      </c>
      <c r="J32" s="49">
        <f>'Avg Week Gaba-Munyonyo'!J32+'Avg Week Munyonyo-Gaba'!J32</f>
        <v>1.8571428571428572</v>
      </c>
      <c r="K32" s="49">
        <f>'Avg Week Gaba-Munyonyo'!K32+'Avg Week Munyonyo-Gaba'!K32</f>
        <v>0.2857142857142857</v>
      </c>
      <c r="L32" s="49">
        <f>'Avg Week Gaba-Munyonyo'!L32+'Avg Week Munyonyo-Gaba'!L32</f>
        <v>0</v>
      </c>
      <c r="M32" s="49">
        <f>'Avg Week Gaba-Munyonyo'!M32+'Avg Week Munyonyo-Gaba'!M32</f>
        <v>84.714285714285722</v>
      </c>
      <c r="N32" s="49">
        <f>'Avg Week Gaba-Munyonyo'!N32+'Avg Week Munyonyo-Gaba'!N32</f>
        <v>0</v>
      </c>
      <c r="O32" s="15">
        <f t="shared" si="0"/>
        <v>133.42857142857142</v>
      </c>
      <c r="P32" s="15">
        <f t="shared" si="1"/>
        <v>218.14285714285714</v>
      </c>
      <c r="R32" s="1" t="s">
        <v>156</v>
      </c>
      <c r="S32" s="34">
        <f>SUM(C98:C101)</f>
        <v>53.5</v>
      </c>
      <c r="T32" s="34">
        <f t="shared" ref="T32:AF32" si="24">SUM(D98:D101)</f>
        <v>17</v>
      </c>
      <c r="U32" s="34">
        <f t="shared" si="24"/>
        <v>6</v>
      </c>
      <c r="V32" s="34">
        <f t="shared" si="24"/>
        <v>19.5</v>
      </c>
      <c r="W32" s="34">
        <f t="shared" si="24"/>
        <v>0</v>
      </c>
      <c r="X32" s="34">
        <f t="shared" si="24"/>
        <v>0.5</v>
      </c>
      <c r="Y32" s="34">
        <f t="shared" si="24"/>
        <v>3</v>
      </c>
      <c r="Z32" s="34">
        <f t="shared" si="24"/>
        <v>0.5</v>
      </c>
      <c r="AA32" s="34">
        <f t="shared" si="24"/>
        <v>0</v>
      </c>
      <c r="AB32" s="34">
        <f t="shared" si="24"/>
        <v>0</v>
      </c>
      <c r="AC32" s="34">
        <f t="shared" si="24"/>
        <v>64</v>
      </c>
      <c r="AD32" s="34">
        <f t="shared" si="24"/>
        <v>0</v>
      </c>
      <c r="AE32" s="31">
        <f t="shared" si="24"/>
        <v>100</v>
      </c>
      <c r="AF32" s="31">
        <f t="shared" si="24"/>
        <v>164</v>
      </c>
    </row>
    <row r="33" spans="2:32" ht="23.1" customHeight="1" x14ac:dyDescent="0.25">
      <c r="B33" s="23" t="s">
        <v>60</v>
      </c>
      <c r="C33" s="49">
        <f>'Avg Week Gaba-Munyonyo'!C33+'Avg Week Munyonyo-Gaba'!C33</f>
        <v>59.285714285714292</v>
      </c>
      <c r="D33" s="49">
        <f>'Avg Week Gaba-Munyonyo'!D33+'Avg Week Munyonyo-Gaba'!D33</f>
        <v>32.857142857142861</v>
      </c>
      <c r="E33" s="49">
        <f>'Avg Week Gaba-Munyonyo'!E33+'Avg Week Munyonyo-Gaba'!E33</f>
        <v>8</v>
      </c>
      <c r="F33" s="49">
        <f>'Avg Week Gaba-Munyonyo'!F33+'Avg Week Munyonyo-Gaba'!F33</f>
        <v>23.857142857142858</v>
      </c>
      <c r="G33" s="49">
        <f>'Avg Week Gaba-Munyonyo'!G33+'Avg Week Munyonyo-Gaba'!G33</f>
        <v>1</v>
      </c>
      <c r="H33" s="49">
        <f>'Avg Week Gaba-Munyonyo'!H33+'Avg Week Munyonyo-Gaba'!H33</f>
        <v>0.14285714285714285</v>
      </c>
      <c r="I33" s="49">
        <f>'Avg Week Gaba-Munyonyo'!I33+'Avg Week Munyonyo-Gaba'!I33</f>
        <v>5.5714285714285712</v>
      </c>
      <c r="J33" s="49">
        <f>'Avg Week Gaba-Munyonyo'!J33+'Avg Week Munyonyo-Gaba'!J33</f>
        <v>2.8571428571428572</v>
      </c>
      <c r="K33" s="49">
        <f>'Avg Week Gaba-Munyonyo'!K33+'Avg Week Munyonyo-Gaba'!K33</f>
        <v>0.2857142857142857</v>
      </c>
      <c r="L33" s="49">
        <f>'Avg Week Gaba-Munyonyo'!L33+'Avg Week Munyonyo-Gaba'!L33</f>
        <v>0</v>
      </c>
      <c r="M33" s="49">
        <f>'Avg Week Gaba-Munyonyo'!M33+'Avg Week Munyonyo-Gaba'!M33</f>
        <v>72</v>
      </c>
      <c r="N33" s="49">
        <f>'Avg Week Gaba-Munyonyo'!N33+'Avg Week Munyonyo-Gaba'!N33</f>
        <v>0</v>
      </c>
      <c r="O33" s="15">
        <f t="shared" si="0"/>
        <v>133.85714285714286</v>
      </c>
      <c r="P33" s="15">
        <f t="shared" si="1"/>
        <v>205.85714285714286</v>
      </c>
      <c r="R33" s="1" t="s">
        <v>157</v>
      </c>
      <c r="S33" s="34">
        <f>SUM(C102:C105)</f>
        <v>178.5</v>
      </c>
      <c r="T33" s="34">
        <f t="shared" ref="T33:AF33" si="25">SUM(D102:D105)</f>
        <v>56</v>
      </c>
      <c r="U33" s="34">
        <f t="shared" si="25"/>
        <v>19</v>
      </c>
      <c r="V33" s="34">
        <f t="shared" si="25"/>
        <v>60</v>
      </c>
      <c r="W33" s="34">
        <f t="shared" si="25"/>
        <v>1</v>
      </c>
      <c r="X33" s="34">
        <f t="shared" si="25"/>
        <v>0.5</v>
      </c>
      <c r="Y33" s="34">
        <f t="shared" si="25"/>
        <v>7.5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123.5</v>
      </c>
      <c r="AD33" s="34">
        <f t="shared" si="25"/>
        <v>0</v>
      </c>
      <c r="AE33" s="31">
        <f t="shared" si="25"/>
        <v>323</v>
      </c>
      <c r="AF33" s="31">
        <f t="shared" si="25"/>
        <v>446.5</v>
      </c>
    </row>
    <row r="34" spans="2:32" ht="23.1" customHeight="1" x14ac:dyDescent="0.25">
      <c r="B34" s="24" t="s">
        <v>61</v>
      </c>
      <c r="C34" s="49">
        <f>'Avg Week Gaba-Munyonyo'!C34+'Avg Week Munyonyo-Gaba'!C34</f>
        <v>61</v>
      </c>
      <c r="D34" s="49">
        <f>'Avg Week Gaba-Munyonyo'!D34+'Avg Week Munyonyo-Gaba'!D34</f>
        <v>31.571428571428569</v>
      </c>
      <c r="E34" s="49">
        <f>'Avg Week Gaba-Munyonyo'!E34+'Avg Week Munyonyo-Gaba'!E34</f>
        <v>12.428571428571429</v>
      </c>
      <c r="F34" s="49">
        <f>'Avg Week Gaba-Munyonyo'!F34+'Avg Week Munyonyo-Gaba'!F34</f>
        <v>21.857142857142854</v>
      </c>
      <c r="G34" s="49">
        <f>'Avg Week Gaba-Munyonyo'!G34+'Avg Week Munyonyo-Gaba'!G34</f>
        <v>1.7142857142857142</v>
      </c>
      <c r="H34" s="49">
        <f>'Avg Week Gaba-Munyonyo'!H34+'Avg Week Munyonyo-Gaba'!H34</f>
        <v>0</v>
      </c>
      <c r="I34" s="49">
        <f>'Avg Week Gaba-Munyonyo'!I34+'Avg Week Munyonyo-Gaba'!I34</f>
        <v>5.7142857142857135</v>
      </c>
      <c r="J34" s="49">
        <f>'Avg Week Gaba-Munyonyo'!J34+'Avg Week Munyonyo-Gaba'!J34</f>
        <v>3.714285714285714</v>
      </c>
      <c r="K34" s="49">
        <f>'Avg Week Gaba-Munyonyo'!K34+'Avg Week Munyonyo-Gaba'!K34</f>
        <v>1</v>
      </c>
      <c r="L34" s="49">
        <f>'Avg Week Gaba-Munyonyo'!L34+'Avg Week Munyonyo-Gaba'!L34</f>
        <v>0</v>
      </c>
      <c r="M34" s="49">
        <f>'Avg Week Gaba-Munyonyo'!M34+'Avg Week Munyonyo-Gaba'!M34</f>
        <v>74.285714285714292</v>
      </c>
      <c r="N34" s="49">
        <f>'Avg Week Gaba-Munyonyo'!N34+'Avg Week Munyonyo-Gaba'!N34</f>
        <v>0</v>
      </c>
      <c r="O34" s="15">
        <f t="shared" si="0"/>
        <v>139.00000000000003</v>
      </c>
      <c r="P34" s="15">
        <f t="shared" si="1"/>
        <v>213.28571428571433</v>
      </c>
      <c r="R34" s="57" t="s">
        <v>90</v>
      </c>
      <c r="S34" s="58">
        <f t="shared" ref="S34:AF34" si="26">MAX(S10:S12)</f>
        <v>200.85714285714286</v>
      </c>
      <c r="T34" s="58">
        <f t="shared" si="26"/>
        <v>130.28571428571428</v>
      </c>
      <c r="U34" s="58">
        <f t="shared" si="26"/>
        <v>51.571428571428569</v>
      </c>
      <c r="V34" s="58">
        <f t="shared" si="26"/>
        <v>119.71428571428572</v>
      </c>
      <c r="W34" s="58">
        <f t="shared" si="26"/>
        <v>7.5714285714285712</v>
      </c>
      <c r="X34" s="58">
        <f t="shared" si="26"/>
        <v>1</v>
      </c>
      <c r="Y34" s="58">
        <f t="shared" si="26"/>
        <v>18.714285714285715</v>
      </c>
      <c r="Z34" s="58">
        <f t="shared" si="26"/>
        <v>9.5714285714285712</v>
      </c>
      <c r="AA34" s="58">
        <f t="shared" si="26"/>
        <v>1.714285714285714</v>
      </c>
      <c r="AB34" s="58">
        <f t="shared" si="26"/>
        <v>0.2857142857142857</v>
      </c>
      <c r="AC34" s="58">
        <f t="shared" si="26"/>
        <v>305.71428571428572</v>
      </c>
      <c r="AD34" s="58">
        <f t="shared" si="26"/>
        <v>0</v>
      </c>
      <c r="AE34" s="40">
        <f t="shared" si="26"/>
        <v>518.85714285714289</v>
      </c>
      <c r="AF34" s="40">
        <f t="shared" si="26"/>
        <v>808.28571428571422</v>
      </c>
    </row>
    <row r="35" spans="2:32" ht="23.1" customHeight="1" x14ac:dyDescent="0.25">
      <c r="B35" s="24" t="s">
        <v>62</v>
      </c>
      <c r="C35" s="49">
        <f>'Avg Week Gaba-Munyonyo'!C35+'Avg Week Munyonyo-Gaba'!C35</f>
        <v>51.857142857142854</v>
      </c>
      <c r="D35" s="49">
        <f>'Avg Week Gaba-Munyonyo'!D35+'Avg Week Munyonyo-Gaba'!D35</f>
        <v>25.857142857142858</v>
      </c>
      <c r="E35" s="49">
        <f>'Avg Week Gaba-Munyonyo'!E35+'Avg Week Munyonyo-Gaba'!E35</f>
        <v>11.142857142857142</v>
      </c>
      <c r="F35" s="49">
        <f>'Avg Week Gaba-Munyonyo'!F35+'Avg Week Munyonyo-Gaba'!F35</f>
        <v>20.857142857142858</v>
      </c>
      <c r="G35" s="49">
        <f>'Avg Week Gaba-Munyonyo'!G35+'Avg Week Munyonyo-Gaba'!G35</f>
        <v>0.7142857142857143</v>
      </c>
      <c r="H35" s="49">
        <f>'Avg Week Gaba-Munyonyo'!H35+'Avg Week Munyonyo-Gaba'!H35</f>
        <v>0.14285714285714285</v>
      </c>
      <c r="I35" s="49">
        <f>'Avg Week Gaba-Munyonyo'!I35+'Avg Week Munyonyo-Gaba'!I35</f>
        <v>4.8571428571428568</v>
      </c>
      <c r="J35" s="49">
        <f>'Avg Week Gaba-Munyonyo'!J35+'Avg Week Munyonyo-Gaba'!J35</f>
        <v>1.8571428571428572</v>
      </c>
      <c r="K35" s="49">
        <f>'Avg Week Gaba-Munyonyo'!K35+'Avg Week Munyonyo-Gaba'!K35</f>
        <v>0.5714285714285714</v>
      </c>
      <c r="L35" s="49">
        <f>'Avg Week Gaba-Munyonyo'!L35+'Avg Week Munyonyo-Gaba'!L35</f>
        <v>0</v>
      </c>
      <c r="M35" s="49">
        <f>'Avg Week Gaba-Munyonyo'!M35+'Avg Week Munyonyo-Gaba'!M35</f>
        <v>75.857142857142861</v>
      </c>
      <c r="N35" s="49">
        <f>'Avg Week Gaba-Munyonyo'!N35+'Avg Week Munyonyo-Gaba'!N35</f>
        <v>0</v>
      </c>
      <c r="O35" s="15">
        <f t="shared" si="0"/>
        <v>117.85714285714285</v>
      </c>
      <c r="P35" s="15">
        <f t="shared" si="1"/>
        <v>193.71428571428572</v>
      </c>
      <c r="R35" s="57" t="s">
        <v>91</v>
      </c>
      <c r="S35" s="58">
        <f t="shared" ref="S35:AF35" si="27">MAX(S13:S18)</f>
        <v>268.71428571428572</v>
      </c>
      <c r="T35" s="58">
        <f t="shared" si="27"/>
        <v>135</v>
      </c>
      <c r="U35" s="58">
        <f t="shared" si="27"/>
        <v>50.714285714285715</v>
      </c>
      <c r="V35" s="58">
        <f t="shared" si="27"/>
        <v>109.28571428571429</v>
      </c>
      <c r="W35" s="58">
        <f t="shared" si="27"/>
        <v>9.8571428571428577</v>
      </c>
      <c r="X35" s="58">
        <f t="shared" si="27"/>
        <v>1.1428571428571428</v>
      </c>
      <c r="Y35" s="58">
        <f t="shared" si="27"/>
        <v>22.571428571428569</v>
      </c>
      <c r="Z35" s="58">
        <f t="shared" si="27"/>
        <v>13.571428571428573</v>
      </c>
      <c r="AA35" s="58">
        <f t="shared" si="27"/>
        <v>1.8571428571428568</v>
      </c>
      <c r="AB35" s="58">
        <f t="shared" si="27"/>
        <v>0.42857142857142855</v>
      </c>
      <c r="AC35" s="58">
        <f t="shared" si="27"/>
        <v>354.14285714285711</v>
      </c>
      <c r="AD35" s="58">
        <f t="shared" si="27"/>
        <v>0.42857142857142855</v>
      </c>
      <c r="AE35" s="40">
        <f t="shared" si="27"/>
        <v>561.73809523809518</v>
      </c>
      <c r="AF35" s="40">
        <f t="shared" si="27"/>
        <v>888.85714285714289</v>
      </c>
    </row>
    <row r="36" spans="2:32" ht="23.1" customHeight="1" x14ac:dyDescent="0.25">
      <c r="B36" s="24" t="s">
        <v>63</v>
      </c>
      <c r="C36" s="49">
        <f>'Avg Week Gaba-Munyonyo'!C36+'Avg Week Munyonyo-Gaba'!C36</f>
        <v>53.285714285714292</v>
      </c>
      <c r="D36" s="49">
        <f>'Avg Week Gaba-Munyonyo'!D36+'Avg Week Munyonyo-Gaba'!D36</f>
        <v>29.571428571428569</v>
      </c>
      <c r="E36" s="49">
        <f>'Avg Week Gaba-Munyonyo'!E36+'Avg Week Munyonyo-Gaba'!E36</f>
        <v>15.857142857142858</v>
      </c>
      <c r="F36" s="49">
        <f>'Avg Week Gaba-Munyonyo'!F36+'Avg Week Munyonyo-Gaba'!F36</f>
        <v>21</v>
      </c>
      <c r="G36" s="49">
        <f>'Avg Week Gaba-Munyonyo'!G36+'Avg Week Munyonyo-Gaba'!G36</f>
        <v>0.42857142857142855</v>
      </c>
      <c r="H36" s="49">
        <f>'Avg Week Gaba-Munyonyo'!H36+'Avg Week Munyonyo-Gaba'!H36</f>
        <v>0.14285714285714285</v>
      </c>
      <c r="I36" s="49">
        <f>'Avg Week Gaba-Munyonyo'!I36+'Avg Week Munyonyo-Gaba'!I36</f>
        <v>4</v>
      </c>
      <c r="J36" s="49">
        <f>'Avg Week Gaba-Munyonyo'!J36+'Avg Week Munyonyo-Gaba'!J36</f>
        <v>2.2857142857142856</v>
      </c>
      <c r="K36" s="49">
        <f>'Avg Week Gaba-Munyonyo'!K36+'Avg Week Munyonyo-Gaba'!K36</f>
        <v>0.14285714285714285</v>
      </c>
      <c r="L36" s="49">
        <f>'Avg Week Gaba-Munyonyo'!L36+'Avg Week Munyonyo-Gaba'!L36</f>
        <v>0</v>
      </c>
      <c r="M36" s="49">
        <f>'Avg Week Gaba-Munyonyo'!M36+'Avg Week Munyonyo-Gaba'!M36</f>
        <v>73.857142857142861</v>
      </c>
      <c r="N36" s="49">
        <f>'Avg Week Gaba-Munyonyo'!N36+'Avg Week Munyonyo-Gaba'!N36</f>
        <v>0</v>
      </c>
      <c r="O36" s="15">
        <f t="shared" si="0"/>
        <v>126.71428571428572</v>
      </c>
      <c r="P36" s="15">
        <f t="shared" si="1"/>
        <v>200.57142857142858</v>
      </c>
      <c r="R36" s="57" t="s">
        <v>92</v>
      </c>
      <c r="S36" s="58">
        <f t="shared" ref="S36:AF36" si="28">MAX(S19:S21)</f>
        <v>265</v>
      </c>
      <c r="T36" s="58">
        <f t="shared" si="28"/>
        <v>157.28571428571428</v>
      </c>
      <c r="U36" s="58">
        <f t="shared" si="28"/>
        <v>50.571428571428569</v>
      </c>
      <c r="V36" s="58">
        <f t="shared" si="28"/>
        <v>114.71428571428572</v>
      </c>
      <c r="W36" s="58">
        <f t="shared" si="28"/>
        <v>6.4285714285714279</v>
      </c>
      <c r="X36" s="58">
        <f t="shared" si="28"/>
        <v>1.2857142857142856</v>
      </c>
      <c r="Y36" s="58">
        <f t="shared" si="28"/>
        <v>20.285714285714285</v>
      </c>
      <c r="Z36" s="58">
        <f t="shared" si="28"/>
        <v>11</v>
      </c>
      <c r="AA36" s="58">
        <f t="shared" si="28"/>
        <v>1.714285714285714</v>
      </c>
      <c r="AB36" s="58">
        <f t="shared" si="28"/>
        <v>0.42857142857142855</v>
      </c>
      <c r="AC36" s="58">
        <f t="shared" si="28"/>
        <v>385.42857142857144</v>
      </c>
      <c r="AD36" s="58">
        <f t="shared" si="28"/>
        <v>0</v>
      </c>
      <c r="AE36" s="40">
        <f t="shared" si="28"/>
        <v>604.14285714285711</v>
      </c>
      <c r="AF36" s="40">
        <f t="shared" si="28"/>
        <v>989.57142857142856</v>
      </c>
    </row>
    <row r="37" spans="2:32" ht="23.1" customHeight="1" x14ac:dyDescent="0.25">
      <c r="B37" s="23" t="s">
        <v>64</v>
      </c>
      <c r="C37" s="49">
        <f>'Avg Week Gaba-Munyonyo'!C37+'Avg Week Munyonyo-Gaba'!C37</f>
        <v>48.857142857142861</v>
      </c>
      <c r="D37" s="49">
        <f>'Avg Week Gaba-Munyonyo'!D37+'Avg Week Munyonyo-Gaba'!D37</f>
        <v>29.714285714285715</v>
      </c>
      <c r="E37" s="49">
        <f>'Avg Week Gaba-Munyonyo'!E37+'Avg Week Munyonyo-Gaba'!E37</f>
        <v>11.285714285714285</v>
      </c>
      <c r="F37" s="49">
        <f>'Avg Week Gaba-Munyonyo'!F37+'Avg Week Munyonyo-Gaba'!F37</f>
        <v>25.857142857142858</v>
      </c>
      <c r="G37" s="49">
        <f>'Avg Week Gaba-Munyonyo'!G37+'Avg Week Munyonyo-Gaba'!G37</f>
        <v>0.14285714285714285</v>
      </c>
      <c r="H37" s="49">
        <f>'Avg Week Gaba-Munyonyo'!H37+'Avg Week Munyonyo-Gaba'!H37</f>
        <v>0</v>
      </c>
      <c r="I37" s="49">
        <f>'Avg Week Gaba-Munyonyo'!I37+'Avg Week Munyonyo-Gaba'!I37</f>
        <v>3.8571428571428568</v>
      </c>
      <c r="J37" s="49">
        <f>'Avg Week Gaba-Munyonyo'!J37+'Avg Week Munyonyo-Gaba'!J37</f>
        <v>3</v>
      </c>
      <c r="K37" s="49">
        <f>'Avg Week Gaba-Munyonyo'!K37+'Avg Week Munyonyo-Gaba'!K37</f>
        <v>0</v>
      </c>
      <c r="L37" s="49">
        <f>'Avg Week Gaba-Munyonyo'!L37+'Avg Week Munyonyo-Gaba'!L37</f>
        <v>0.2857142857142857</v>
      </c>
      <c r="M37" s="49">
        <f>'Avg Week Gaba-Munyonyo'!M37+'Avg Week Munyonyo-Gaba'!M37</f>
        <v>78.714285714285708</v>
      </c>
      <c r="N37" s="49">
        <f>'Avg Week Gaba-Munyonyo'!N37+'Avg Week Munyonyo-Gaba'!N37</f>
        <v>0</v>
      </c>
      <c r="O37" s="15">
        <f t="shared" si="0"/>
        <v>123.00000000000001</v>
      </c>
      <c r="P37" s="15">
        <f t="shared" si="1"/>
        <v>201.71428571428572</v>
      </c>
      <c r="R37" s="37" t="s">
        <v>85</v>
      </c>
      <c r="S37" s="62">
        <f t="shared" ref="S37:AF37" si="29">SUM(S10:S12)</f>
        <v>574.71428571428578</v>
      </c>
      <c r="T37" s="63">
        <f t="shared" si="29"/>
        <v>359.85714285714283</v>
      </c>
      <c r="U37" s="63">
        <f t="shared" si="29"/>
        <v>123.28571428571429</v>
      </c>
      <c r="V37" s="63">
        <f t="shared" si="29"/>
        <v>328.57142857142856</v>
      </c>
      <c r="W37" s="63">
        <f t="shared" si="29"/>
        <v>17.285714285714285</v>
      </c>
      <c r="X37" s="63">
        <f t="shared" si="29"/>
        <v>2.2857142857142856</v>
      </c>
      <c r="Y37" s="63">
        <f t="shared" si="29"/>
        <v>47.857142857142854</v>
      </c>
      <c r="Z37" s="63">
        <f t="shared" si="29"/>
        <v>26.857142857142861</v>
      </c>
      <c r="AA37" s="63">
        <f t="shared" si="29"/>
        <v>3.7142857142857135</v>
      </c>
      <c r="AB37" s="63">
        <f t="shared" si="29"/>
        <v>0.2857142857142857</v>
      </c>
      <c r="AC37" s="63">
        <f t="shared" si="29"/>
        <v>826</v>
      </c>
      <c r="AD37" s="63">
        <f t="shared" si="29"/>
        <v>0</v>
      </c>
      <c r="AE37" s="64">
        <f t="shared" si="29"/>
        <v>1484.7142857142856</v>
      </c>
      <c r="AF37" s="64">
        <f t="shared" si="29"/>
        <v>2310.7142857142853</v>
      </c>
    </row>
    <row r="38" spans="2:32" ht="23.1" customHeight="1" x14ac:dyDescent="0.25">
      <c r="B38" s="24" t="s">
        <v>65</v>
      </c>
      <c r="C38" s="49">
        <f>'Avg Week Gaba-Munyonyo'!C38+'Avg Week Munyonyo-Gaba'!C38</f>
        <v>60.142857142857139</v>
      </c>
      <c r="D38" s="49">
        <f>'Avg Week Gaba-Munyonyo'!D38+'Avg Week Munyonyo-Gaba'!D38</f>
        <v>27.285714285714285</v>
      </c>
      <c r="E38" s="49">
        <f>'Avg Week Gaba-Munyonyo'!E38+'Avg Week Munyonyo-Gaba'!E38</f>
        <v>9.571428571428573</v>
      </c>
      <c r="F38" s="49">
        <f>'Avg Week Gaba-Munyonyo'!F38+'Avg Week Munyonyo-Gaba'!F38</f>
        <v>20</v>
      </c>
      <c r="G38" s="49">
        <f>'Avg Week Gaba-Munyonyo'!G38+'Avg Week Munyonyo-Gaba'!G38</f>
        <v>1.2857142857142856</v>
      </c>
      <c r="H38" s="49">
        <f>'Avg Week Gaba-Munyonyo'!H38+'Avg Week Munyonyo-Gaba'!H38</f>
        <v>0.2857142857142857</v>
      </c>
      <c r="I38" s="49">
        <f>'Avg Week Gaba-Munyonyo'!I38+'Avg Week Munyonyo-Gaba'!I38</f>
        <v>6.1428571428571423</v>
      </c>
      <c r="J38" s="49">
        <f>'Avg Week Gaba-Munyonyo'!J38+'Avg Week Munyonyo-Gaba'!J38</f>
        <v>4.7142857142857144</v>
      </c>
      <c r="K38" s="49">
        <f>'Avg Week Gaba-Munyonyo'!K38+'Avg Week Munyonyo-Gaba'!K38</f>
        <v>0.14285714285714285</v>
      </c>
      <c r="L38" s="49">
        <f>'Avg Week Gaba-Munyonyo'!L38+'Avg Week Munyonyo-Gaba'!L38</f>
        <v>0.2857142857142857</v>
      </c>
      <c r="M38" s="49">
        <f>'Avg Week Gaba-Munyonyo'!M38+'Avg Week Munyonyo-Gaba'!M38</f>
        <v>74</v>
      </c>
      <c r="N38" s="49">
        <f>'Avg Week Gaba-Munyonyo'!N38+'Avg Week Munyonyo-Gaba'!N38</f>
        <v>0</v>
      </c>
      <c r="O38" s="15">
        <f t="shared" si="0"/>
        <v>129.85714285714283</v>
      </c>
      <c r="P38" s="15">
        <f t="shared" si="1"/>
        <v>203.85714285714283</v>
      </c>
      <c r="R38" s="28" t="s">
        <v>86</v>
      </c>
      <c r="S38" s="63">
        <f t="shared" ref="S38:AF38" si="30">SUM(S13:S18)</f>
        <v>1346.1428571428571</v>
      </c>
      <c r="T38" s="63">
        <f t="shared" si="30"/>
        <v>769.85714285714289</v>
      </c>
      <c r="U38" s="63">
        <f t="shared" si="30"/>
        <v>246.42857142857142</v>
      </c>
      <c r="V38" s="63">
        <f t="shared" si="30"/>
        <v>562.42857142857144</v>
      </c>
      <c r="W38" s="63">
        <f t="shared" si="30"/>
        <v>33.857142857142854</v>
      </c>
      <c r="X38" s="63">
        <f t="shared" si="30"/>
        <v>3.1428571428571419</v>
      </c>
      <c r="Y38" s="63">
        <f t="shared" si="30"/>
        <v>121.28571428571428</v>
      </c>
      <c r="Z38" s="63">
        <f t="shared" si="30"/>
        <v>68</v>
      </c>
      <c r="AA38" s="63">
        <f t="shared" si="30"/>
        <v>8.7380952380952372</v>
      </c>
      <c r="AB38" s="63">
        <f t="shared" si="30"/>
        <v>1.4285714285714284</v>
      </c>
      <c r="AC38" s="63">
        <f t="shared" si="30"/>
        <v>1897.4285714285713</v>
      </c>
      <c r="AD38" s="63">
        <f t="shared" si="30"/>
        <v>0.42857142857142855</v>
      </c>
      <c r="AE38" s="64">
        <f t="shared" si="30"/>
        <v>3161.7380952380954</v>
      </c>
      <c r="AF38" s="64">
        <f t="shared" si="30"/>
        <v>5059.166666666667</v>
      </c>
    </row>
    <row r="39" spans="2:32" ht="23.1" customHeight="1" x14ac:dyDescent="0.25">
      <c r="B39" s="24" t="s">
        <v>66</v>
      </c>
      <c r="C39" s="49">
        <f>'Avg Week Gaba-Munyonyo'!C39+'Avg Week Munyonyo-Gaba'!C39</f>
        <v>55.571428571428569</v>
      </c>
      <c r="D39" s="49">
        <f>'Avg Week Gaba-Munyonyo'!D39+'Avg Week Munyonyo-Gaba'!D39</f>
        <v>33.142857142857139</v>
      </c>
      <c r="E39" s="49">
        <f>'Avg Week Gaba-Munyonyo'!E39+'Avg Week Munyonyo-Gaba'!E39</f>
        <v>8.4285714285714288</v>
      </c>
      <c r="F39" s="49">
        <f>'Avg Week Gaba-Munyonyo'!F39+'Avg Week Munyonyo-Gaba'!F39</f>
        <v>20.571428571428569</v>
      </c>
      <c r="G39" s="49">
        <f>'Avg Week Gaba-Munyonyo'!G39+'Avg Week Munyonyo-Gaba'!G39</f>
        <v>1.4285714285714286</v>
      </c>
      <c r="H39" s="49">
        <f>'Avg Week Gaba-Munyonyo'!H39+'Avg Week Munyonyo-Gaba'!H39</f>
        <v>0</v>
      </c>
      <c r="I39" s="49">
        <f>'Avg Week Gaba-Munyonyo'!I39+'Avg Week Munyonyo-Gaba'!I39</f>
        <v>6.5714285714285712</v>
      </c>
      <c r="J39" s="49">
        <f>'Avg Week Gaba-Munyonyo'!J39+'Avg Week Munyonyo-Gaba'!J39</f>
        <v>2.5714285714285712</v>
      </c>
      <c r="K39" s="49">
        <f>'Avg Week Gaba-Munyonyo'!K39+'Avg Week Munyonyo-Gaba'!K39</f>
        <v>0.8571428571428571</v>
      </c>
      <c r="L39" s="49">
        <f>'Avg Week Gaba-Munyonyo'!L39+'Avg Week Munyonyo-Gaba'!L39</f>
        <v>0</v>
      </c>
      <c r="M39" s="49">
        <f>'Avg Week Gaba-Munyonyo'!M39+'Avg Week Munyonyo-Gaba'!M39</f>
        <v>74.714285714285708</v>
      </c>
      <c r="N39" s="49">
        <f>'Avg Week Gaba-Munyonyo'!N39+'Avg Week Munyonyo-Gaba'!N39</f>
        <v>0.42857142857142855</v>
      </c>
      <c r="O39" s="15">
        <f t="shared" si="0"/>
        <v>129.57142857142856</v>
      </c>
      <c r="P39" s="15">
        <f t="shared" si="1"/>
        <v>204.28571428571425</v>
      </c>
      <c r="R39" s="29" t="s">
        <v>87</v>
      </c>
      <c r="S39" s="63">
        <f t="shared" ref="S39:AF39" si="31">SUM(S19:S21)</f>
        <v>772.71428571428578</v>
      </c>
      <c r="T39" s="63">
        <f t="shared" si="31"/>
        <v>455.57142857142861</v>
      </c>
      <c r="U39" s="63">
        <f t="shared" si="31"/>
        <v>122.57142857142857</v>
      </c>
      <c r="V39" s="63">
        <f t="shared" si="31"/>
        <v>320.28571428571433</v>
      </c>
      <c r="W39" s="63">
        <f t="shared" si="31"/>
        <v>16.285714285714285</v>
      </c>
      <c r="X39" s="63">
        <f t="shared" si="31"/>
        <v>2.1428571428571428</v>
      </c>
      <c r="Y39" s="63">
        <f t="shared" si="31"/>
        <v>57.571428571428577</v>
      </c>
      <c r="Z39" s="63">
        <f t="shared" si="31"/>
        <v>30.285714285714285</v>
      </c>
      <c r="AA39" s="63">
        <f t="shared" si="31"/>
        <v>4.7142857142857135</v>
      </c>
      <c r="AB39" s="63">
        <f t="shared" si="31"/>
        <v>0.5714285714285714</v>
      </c>
      <c r="AC39" s="63">
        <f t="shared" si="31"/>
        <v>1072.1428571428573</v>
      </c>
      <c r="AD39" s="63">
        <f t="shared" si="31"/>
        <v>0</v>
      </c>
      <c r="AE39" s="64">
        <f t="shared" si="31"/>
        <v>1782.7142857142858</v>
      </c>
      <c r="AF39" s="64">
        <f t="shared" si="31"/>
        <v>2854.8571428571427</v>
      </c>
    </row>
    <row r="40" spans="2:32" ht="23.1" customHeight="1" x14ac:dyDescent="0.25">
      <c r="B40" s="24" t="s">
        <v>67</v>
      </c>
      <c r="C40" s="49">
        <f>'Avg Week Gaba-Munyonyo'!C40+'Avg Week Munyonyo-Gaba'!C40</f>
        <v>61.285714285714278</v>
      </c>
      <c r="D40" s="49">
        <f>'Avg Week Gaba-Munyonyo'!D40+'Avg Week Munyonyo-Gaba'!D40</f>
        <v>36.285714285714285</v>
      </c>
      <c r="E40" s="49">
        <f>'Avg Week Gaba-Munyonyo'!E40+'Avg Week Munyonyo-Gaba'!E40</f>
        <v>8</v>
      </c>
      <c r="F40" s="49">
        <f>'Avg Week Gaba-Munyonyo'!F40+'Avg Week Munyonyo-Gaba'!F40</f>
        <v>20</v>
      </c>
      <c r="G40" s="49">
        <f>'Avg Week Gaba-Munyonyo'!G40+'Avg Week Munyonyo-Gaba'!G40</f>
        <v>1.7142857142857142</v>
      </c>
      <c r="H40" s="49">
        <f>'Avg Week Gaba-Munyonyo'!H40+'Avg Week Munyonyo-Gaba'!H40</f>
        <v>0.42857142857142855</v>
      </c>
      <c r="I40" s="49">
        <f>'Avg Week Gaba-Munyonyo'!I40+'Avg Week Munyonyo-Gaba'!I40</f>
        <v>5.1428571428571423</v>
      </c>
      <c r="J40" s="49">
        <f>'Avg Week Gaba-Munyonyo'!J40+'Avg Week Munyonyo-Gaba'!J40</f>
        <v>1.7142857142857142</v>
      </c>
      <c r="K40" s="49">
        <f>'Avg Week Gaba-Munyonyo'!K40+'Avg Week Munyonyo-Gaba'!K40</f>
        <v>0</v>
      </c>
      <c r="L40" s="49">
        <f>'Avg Week Gaba-Munyonyo'!L40+'Avg Week Munyonyo-Gaba'!L40</f>
        <v>0</v>
      </c>
      <c r="M40" s="49">
        <f>'Avg Week Gaba-Munyonyo'!M40+'Avg Week Munyonyo-Gaba'!M40</f>
        <v>75</v>
      </c>
      <c r="N40" s="49">
        <f>'Avg Week Gaba-Munyonyo'!N40+'Avg Week Munyonyo-Gaba'!N40</f>
        <v>0</v>
      </c>
      <c r="O40" s="15">
        <f t="shared" si="0"/>
        <v>134.57142857142856</v>
      </c>
      <c r="P40" s="15">
        <f t="shared" si="1"/>
        <v>209.57142857142856</v>
      </c>
      <c r="R40" s="5" t="s">
        <v>17</v>
      </c>
      <c r="S40" s="63">
        <f t="shared" ref="S40:AF40" si="32">SUM(S10:S21)</f>
        <v>2693.5714285714289</v>
      </c>
      <c r="T40" s="63">
        <f t="shared" si="32"/>
        <v>1585.2857142857144</v>
      </c>
      <c r="U40" s="63">
        <f t="shared" si="32"/>
        <v>492.28571428571428</v>
      </c>
      <c r="V40" s="63">
        <f t="shared" si="32"/>
        <v>1211.2857142857142</v>
      </c>
      <c r="W40" s="63">
        <f t="shared" si="32"/>
        <v>67.428571428571416</v>
      </c>
      <c r="X40" s="63">
        <f t="shared" si="32"/>
        <v>7.5714285714285721</v>
      </c>
      <c r="Y40" s="63">
        <f t="shared" si="32"/>
        <v>226.71428571428569</v>
      </c>
      <c r="Z40" s="63">
        <f t="shared" si="32"/>
        <v>125.14285714285715</v>
      </c>
      <c r="AA40" s="63">
        <f t="shared" si="32"/>
        <v>17.166666666666664</v>
      </c>
      <c r="AB40" s="63">
        <f t="shared" si="32"/>
        <v>2.2857142857142851</v>
      </c>
      <c r="AC40" s="63">
        <f t="shared" si="32"/>
        <v>3795.5714285714284</v>
      </c>
      <c r="AD40" s="63">
        <f t="shared" si="32"/>
        <v>0.42857142857142855</v>
      </c>
      <c r="AE40" s="64">
        <f t="shared" si="32"/>
        <v>6429.1666666666661</v>
      </c>
      <c r="AF40" s="64">
        <f t="shared" si="32"/>
        <v>10224.738095238095</v>
      </c>
    </row>
    <row r="41" spans="2:32" ht="23.1" customHeight="1" x14ac:dyDescent="0.25">
      <c r="B41" s="23" t="s">
        <v>68</v>
      </c>
      <c r="C41" s="49">
        <f>'Avg Week Gaba-Munyonyo'!C41+'Avg Week Munyonyo-Gaba'!C41</f>
        <v>54.857142857142854</v>
      </c>
      <c r="D41" s="49">
        <f>'Avg Week Gaba-Munyonyo'!D41+'Avg Week Munyonyo-Gaba'!D41</f>
        <v>29.285714285714285</v>
      </c>
      <c r="E41" s="49">
        <f>'Avg Week Gaba-Munyonyo'!E41+'Avg Week Munyonyo-Gaba'!E41</f>
        <v>8.5714285714285712</v>
      </c>
      <c r="F41" s="49">
        <f>'Avg Week Gaba-Munyonyo'!F41+'Avg Week Munyonyo-Gaba'!F41</f>
        <v>25.571428571428569</v>
      </c>
      <c r="G41" s="49">
        <f>'Avg Week Gaba-Munyonyo'!G41+'Avg Week Munyonyo-Gaba'!G41</f>
        <v>1</v>
      </c>
      <c r="H41" s="49">
        <f>'Avg Week Gaba-Munyonyo'!H41+'Avg Week Munyonyo-Gaba'!H41</f>
        <v>0</v>
      </c>
      <c r="I41" s="49">
        <f>'Avg Week Gaba-Munyonyo'!I41+'Avg Week Munyonyo-Gaba'!I41</f>
        <v>4</v>
      </c>
      <c r="J41" s="49">
        <f>'Avg Week Gaba-Munyonyo'!J41+'Avg Week Munyonyo-Gaba'!J41</f>
        <v>2.8571428571428568</v>
      </c>
      <c r="K41" s="49">
        <f>'Avg Week Gaba-Munyonyo'!K41+'Avg Week Munyonyo-Gaba'!K41</f>
        <v>0</v>
      </c>
      <c r="L41" s="49">
        <f>'Avg Week Gaba-Munyonyo'!L41+'Avg Week Munyonyo-Gaba'!L41</f>
        <v>0</v>
      </c>
      <c r="M41" s="49">
        <f>'Avg Week Gaba-Munyonyo'!M41+'Avg Week Munyonyo-Gaba'!M41</f>
        <v>78.285714285714278</v>
      </c>
      <c r="N41" s="49">
        <f>'Avg Week Gaba-Munyonyo'!N41+'Avg Week Munyonyo-Gaba'!N41</f>
        <v>0</v>
      </c>
      <c r="O41" s="15">
        <f t="shared" si="0"/>
        <v>126.14285714285714</v>
      </c>
      <c r="P41" s="15">
        <f t="shared" si="1"/>
        <v>204.42857142857142</v>
      </c>
      <c r="R41" s="5" t="s">
        <v>183</v>
      </c>
      <c r="S41" s="63">
        <f>SUM(S10:S33)</f>
        <v>4583.5714285714294</v>
      </c>
      <c r="T41" s="63">
        <f t="shared" ref="T41:AD41" si="33">SUM(T10:T33)</f>
        <v>2394.2857142857147</v>
      </c>
      <c r="U41" s="63">
        <f t="shared" si="33"/>
        <v>727.78571428571422</v>
      </c>
      <c r="V41" s="63">
        <f t="shared" si="33"/>
        <v>1690.7857142857142</v>
      </c>
      <c r="W41" s="63">
        <f t="shared" si="33"/>
        <v>88.928571428571416</v>
      </c>
      <c r="X41" s="63">
        <f t="shared" si="33"/>
        <v>14.571428571428573</v>
      </c>
      <c r="Y41" s="63">
        <f t="shared" si="33"/>
        <v>306.21428571428567</v>
      </c>
      <c r="Z41" s="63">
        <f t="shared" si="33"/>
        <v>147.14285714285717</v>
      </c>
      <c r="AA41" s="63">
        <f t="shared" si="33"/>
        <v>19.666666666666664</v>
      </c>
      <c r="AB41" s="63">
        <f t="shared" si="33"/>
        <v>3.2857142857142851</v>
      </c>
      <c r="AC41" s="63">
        <f t="shared" si="33"/>
        <v>6371.0714285714284</v>
      </c>
      <c r="AD41" s="63">
        <f t="shared" si="33"/>
        <v>0.42857142857142855</v>
      </c>
      <c r="AE41" s="64">
        <f>SUM(AE10:AE33)</f>
        <v>9976.6666666666661</v>
      </c>
      <c r="AF41" s="64">
        <f>SUM(AF10:AF33)</f>
        <v>16347.738095238095</v>
      </c>
    </row>
    <row r="42" spans="2:32" ht="23.1" customHeight="1" x14ac:dyDescent="0.25">
      <c r="B42" s="24" t="s">
        <v>69</v>
      </c>
      <c r="C42" s="49">
        <f>'Avg Week Gaba-Munyonyo'!C42+'Avg Week Munyonyo-Gaba'!C42</f>
        <v>69</v>
      </c>
      <c r="D42" s="49">
        <f>'Avg Week Gaba-Munyonyo'!D42+'Avg Week Munyonyo-Gaba'!D42</f>
        <v>28.857142857142854</v>
      </c>
      <c r="E42" s="49">
        <f>'Avg Week Gaba-Munyonyo'!E42+'Avg Week Munyonyo-Gaba'!E42</f>
        <v>8.8571428571428577</v>
      </c>
      <c r="F42" s="49">
        <f>'Avg Week Gaba-Munyonyo'!F42+'Avg Week Munyonyo-Gaba'!F42</f>
        <v>23.285714285714285</v>
      </c>
      <c r="G42" s="49">
        <f>'Avg Week Gaba-Munyonyo'!G42+'Avg Week Munyonyo-Gaba'!G42</f>
        <v>0.8571428571428571</v>
      </c>
      <c r="H42" s="49">
        <f>'Avg Week Gaba-Munyonyo'!H42+'Avg Week Munyonyo-Gaba'!H42</f>
        <v>0</v>
      </c>
      <c r="I42" s="49">
        <f>'Avg Week Gaba-Munyonyo'!I42+'Avg Week Munyonyo-Gaba'!I42</f>
        <v>5.1428571428571423</v>
      </c>
      <c r="J42" s="49">
        <f>'Avg Week Gaba-Munyonyo'!J42+'Avg Week Munyonyo-Gaba'!J42</f>
        <v>3.2857142857142856</v>
      </c>
      <c r="K42" s="49">
        <f>'Avg Week Gaba-Munyonyo'!K42+'Avg Week Munyonyo-Gaba'!K42</f>
        <v>0.5714285714285714</v>
      </c>
      <c r="L42" s="49">
        <f>'Avg Week Gaba-Munyonyo'!L42+'Avg Week Munyonyo-Gaba'!L42</f>
        <v>0.14285714285714285</v>
      </c>
      <c r="M42" s="49">
        <f>'Avg Week Gaba-Munyonyo'!M42+'Avg Week Munyonyo-Gaba'!M42</f>
        <v>71.285714285714292</v>
      </c>
      <c r="N42" s="49">
        <f>'Avg Week Gaba-Munyonyo'!N42+'Avg Week Munyonyo-Gaba'!N42</f>
        <v>0</v>
      </c>
      <c r="O42" s="15">
        <f t="shared" si="0"/>
        <v>140</v>
      </c>
      <c r="P42" s="15">
        <f t="shared" si="1"/>
        <v>211.28571428571428</v>
      </c>
      <c r="R42" s="5" t="s">
        <v>160</v>
      </c>
      <c r="S42" s="48">
        <f>S41/S40</f>
        <v>1.7016706443914082</v>
      </c>
      <c r="T42" s="48">
        <f t="shared" ref="T42:AF42" si="34">T41/T40</f>
        <v>1.5103181039920701</v>
      </c>
      <c r="U42" s="48">
        <f t="shared" si="34"/>
        <v>1.4783807312826465</v>
      </c>
      <c r="V42" s="48">
        <f t="shared" si="34"/>
        <v>1.3958603608916147</v>
      </c>
      <c r="W42" s="48">
        <f t="shared" si="34"/>
        <v>1.3188559322033899</v>
      </c>
      <c r="X42" s="48">
        <f t="shared" si="34"/>
        <v>1.9245283018867925</v>
      </c>
      <c r="Y42" s="48">
        <f t="shared" si="34"/>
        <v>1.3506616257088846</v>
      </c>
      <c r="Z42" s="48">
        <f t="shared" si="34"/>
        <v>1.1757990867579911</v>
      </c>
      <c r="AA42" s="48">
        <f t="shared" si="34"/>
        <v>1.145631067961165</v>
      </c>
      <c r="AB42" s="48">
        <f t="shared" si="34"/>
        <v>1.4375</v>
      </c>
      <c r="AC42" s="48">
        <f t="shared" si="34"/>
        <v>1.6785539538559977</v>
      </c>
      <c r="AD42" s="48">
        <f t="shared" si="34"/>
        <v>1</v>
      </c>
      <c r="AE42" s="65">
        <f t="shared" si="34"/>
        <v>1.5517822423849643</v>
      </c>
      <c r="AF42" s="65">
        <f t="shared" si="34"/>
        <v>1.5988417446948229</v>
      </c>
    </row>
    <row r="43" spans="2:32" ht="23.1" customHeight="1" x14ac:dyDescent="0.25">
      <c r="B43" s="23" t="s">
        <v>70</v>
      </c>
      <c r="C43" s="49">
        <f>'Avg Week Gaba-Munyonyo'!C43+'Avg Week Munyonyo-Gaba'!C43</f>
        <v>63.142857142857139</v>
      </c>
      <c r="D43" s="49">
        <f>'Avg Week Gaba-Munyonyo'!D43+'Avg Week Munyonyo-Gaba'!D43</f>
        <v>30.285714285714285</v>
      </c>
      <c r="E43" s="49">
        <f>'Avg Week Gaba-Munyonyo'!E43+'Avg Week Munyonyo-Gaba'!E43</f>
        <v>7.7142857142857144</v>
      </c>
      <c r="F43" s="49">
        <f>'Avg Week Gaba-Munyonyo'!F43+'Avg Week Munyonyo-Gaba'!F43</f>
        <v>19</v>
      </c>
      <c r="G43" s="49">
        <f>'Avg Week Gaba-Munyonyo'!G43+'Avg Week Munyonyo-Gaba'!G43</f>
        <v>0.8571428571428571</v>
      </c>
      <c r="H43" s="49">
        <f>'Avg Week Gaba-Munyonyo'!H43+'Avg Week Munyonyo-Gaba'!H43</f>
        <v>0.14285714285714285</v>
      </c>
      <c r="I43" s="49">
        <f>'Avg Week Gaba-Munyonyo'!I43+'Avg Week Munyonyo-Gaba'!I43</f>
        <v>4.8571428571428577</v>
      </c>
      <c r="J43" s="49">
        <f>'Avg Week Gaba-Munyonyo'!J43+'Avg Week Munyonyo-Gaba'!J43</f>
        <v>3.5714285714285712</v>
      </c>
      <c r="K43" s="49">
        <f>'Avg Week Gaba-Munyonyo'!K43+'Avg Week Munyonyo-Gaba'!K43</f>
        <v>0.5714285714285714</v>
      </c>
      <c r="L43" s="49">
        <f>'Avg Week Gaba-Munyonyo'!L43+'Avg Week Munyonyo-Gaba'!L43</f>
        <v>0</v>
      </c>
      <c r="M43" s="49">
        <f>'Avg Week Gaba-Munyonyo'!M43+'Avg Week Munyonyo-Gaba'!M43</f>
        <v>68.428571428571431</v>
      </c>
      <c r="N43" s="49">
        <f>'Avg Week Gaba-Munyonyo'!N43+'Avg Week Munyonyo-Gaba'!N43</f>
        <v>0</v>
      </c>
      <c r="O43" s="15">
        <f t="shared" si="0"/>
        <v>130.14285714285714</v>
      </c>
      <c r="P43" s="15">
        <f t="shared" si="1"/>
        <v>198.57142857142856</v>
      </c>
    </row>
    <row r="44" spans="2:32" ht="23.1" customHeight="1" x14ac:dyDescent="0.25">
      <c r="B44" s="25" t="s">
        <v>71</v>
      </c>
      <c r="C44" s="49">
        <f>'Avg Week Gaba-Munyonyo'!C44+'Avg Week Munyonyo-Gaba'!C44</f>
        <v>70.714285714285722</v>
      </c>
      <c r="D44" s="49">
        <f>'Avg Week Gaba-Munyonyo'!D44+'Avg Week Munyonyo-Gaba'!D44</f>
        <v>38.142857142857146</v>
      </c>
      <c r="E44" s="49">
        <f>'Avg Week Gaba-Munyonyo'!E44+'Avg Week Munyonyo-Gaba'!E44</f>
        <v>9.7142857142857153</v>
      </c>
      <c r="F44" s="49">
        <f>'Avg Week Gaba-Munyonyo'!F44+'Avg Week Munyonyo-Gaba'!F44</f>
        <v>22</v>
      </c>
      <c r="G44" s="49">
        <f>'Avg Week Gaba-Munyonyo'!G44+'Avg Week Munyonyo-Gaba'!G44</f>
        <v>1.2857142857142856</v>
      </c>
      <c r="H44" s="49">
        <f>'Avg Week Gaba-Munyonyo'!H44+'Avg Week Munyonyo-Gaba'!H44</f>
        <v>0.2857142857142857</v>
      </c>
      <c r="I44" s="49">
        <f>'Avg Week Gaba-Munyonyo'!I44+'Avg Week Munyonyo-Gaba'!I44</f>
        <v>4.8571428571428568</v>
      </c>
      <c r="J44" s="49">
        <f>'Avg Week Gaba-Munyonyo'!J44+'Avg Week Munyonyo-Gaba'!J44</f>
        <v>4</v>
      </c>
      <c r="K44" s="49">
        <f>'Avg Week Gaba-Munyonyo'!K44+'Avg Week Munyonyo-Gaba'!K44</f>
        <v>0.16666666666666666</v>
      </c>
      <c r="L44" s="49">
        <f>'Avg Week Gaba-Munyonyo'!L44+'Avg Week Munyonyo-Gaba'!L44</f>
        <v>0.14285714285714285</v>
      </c>
      <c r="M44" s="49">
        <f>'Avg Week Gaba-Munyonyo'!M44+'Avg Week Munyonyo-Gaba'!M44</f>
        <v>80.142857142857139</v>
      </c>
      <c r="N44" s="49">
        <f>'Avg Week Gaba-Munyonyo'!N44+'Avg Week Munyonyo-Gaba'!N44</f>
        <v>0</v>
      </c>
      <c r="O44" s="15">
        <f t="shared" si="0"/>
        <v>151.3095238095238</v>
      </c>
      <c r="P44" s="15">
        <f t="shared" si="1"/>
        <v>231.45238095238093</v>
      </c>
    </row>
    <row r="45" spans="2:32" ht="23.1" customHeight="1" x14ac:dyDescent="0.25">
      <c r="B45" s="23" t="s">
        <v>72</v>
      </c>
      <c r="C45" s="49">
        <f>'Avg Week Gaba-Munyonyo'!C45+'Avg Week Munyonyo-Gaba'!C45</f>
        <v>65.857142857142861</v>
      </c>
      <c r="D45" s="49">
        <f>'Avg Week Gaba-Munyonyo'!D45+'Avg Week Munyonyo-Gaba'!D45</f>
        <v>34.428571428571431</v>
      </c>
      <c r="E45" s="49">
        <f>'Avg Week Gaba-Munyonyo'!E45+'Avg Week Munyonyo-Gaba'!E45</f>
        <v>9.8571428571428577</v>
      </c>
      <c r="F45" s="49">
        <f>'Avg Week Gaba-Munyonyo'!F45+'Avg Week Munyonyo-Gaba'!F45</f>
        <v>21.571428571428569</v>
      </c>
      <c r="G45" s="49">
        <f>'Avg Week Gaba-Munyonyo'!G45+'Avg Week Munyonyo-Gaba'!G45</f>
        <v>0.8571428571428571</v>
      </c>
      <c r="H45" s="49">
        <f>'Avg Week Gaba-Munyonyo'!H45+'Avg Week Munyonyo-Gaba'!H45</f>
        <v>0</v>
      </c>
      <c r="I45" s="49">
        <f>'Avg Week Gaba-Munyonyo'!I45+'Avg Week Munyonyo-Gaba'!I45</f>
        <v>4.8571428571428577</v>
      </c>
      <c r="J45" s="49">
        <f>'Avg Week Gaba-Munyonyo'!J45+'Avg Week Munyonyo-Gaba'!J45</f>
        <v>2.7142857142857144</v>
      </c>
      <c r="K45" s="49">
        <f>'Avg Week Gaba-Munyonyo'!K45+'Avg Week Munyonyo-Gaba'!K45</f>
        <v>0.14285714285714285</v>
      </c>
      <c r="L45" s="49">
        <f>'Avg Week Gaba-Munyonyo'!L45+'Avg Week Munyonyo-Gaba'!L45</f>
        <v>0</v>
      </c>
      <c r="M45" s="49">
        <f>'Avg Week Gaba-Munyonyo'!M45+'Avg Week Munyonyo-Gaba'!M45</f>
        <v>75.285714285714278</v>
      </c>
      <c r="N45" s="49">
        <f>'Avg Week Gaba-Munyonyo'!N45+'Avg Week Munyonyo-Gaba'!N45</f>
        <v>0</v>
      </c>
      <c r="O45" s="15">
        <f t="shared" si="0"/>
        <v>140.28571428571431</v>
      </c>
      <c r="P45" s="15">
        <f t="shared" si="1"/>
        <v>215.57142857142858</v>
      </c>
    </row>
    <row r="46" spans="2:32" ht="23.1" customHeight="1" x14ac:dyDescent="0.25">
      <c r="B46" s="24" t="s">
        <v>73</v>
      </c>
      <c r="C46" s="49">
        <f>'Avg Week Gaba-Munyonyo'!C46+'Avg Week Munyonyo-Gaba'!C46</f>
        <v>71.285714285714278</v>
      </c>
      <c r="D46" s="49">
        <f>'Avg Week Gaba-Munyonyo'!D46+'Avg Week Munyonyo-Gaba'!D46</f>
        <v>42.428571428571431</v>
      </c>
      <c r="E46" s="49">
        <f>'Avg Week Gaba-Munyonyo'!E46+'Avg Week Munyonyo-Gaba'!E46</f>
        <v>9.4285714285714288</v>
      </c>
      <c r="F46" s="49">
        <f>'Avg Week Gaba-Munyonyo'!F46+'Avg Week Munyonyo-Gaba'!F46</f>
        <v>32.714285714285715</v>
      </c>
      <c r="G46" s="49">
        <f>'Avg Week Gaba-Munyonyo'!G46+'Avg Week Munyonyo-Gaba'!G46</f>
        <v>1.2857142857142856</v>
      </c>
      <c r="H46" s="49">
        <f>'Avg Week Gaba-Munyonyo'!H46+'Avg Week Munyonyo-Gaba'!H46</f>
        <v>0.14285714285714285</v>
      </c>
      <c r="I46" s="49">
        <f>'Avg Week Gaba-Munyonyo'!I46+'Avg Week Munyonyo-Gaba'!I46</f>
        <v>5.5714285714285712</v>
      </c>
      <c r="J46" s="49">
        <f>'Avg Week Gaba-Munyonyo'!J46+'Avg Week Munyonyo-Gaba'!J46</f>
        <v>3</v>
      </c>
      <c r="K46" s="49">
        <f>'Avg Week Gaba-Munyonyo'!K46+'Avg Week Munyonyo-Gaba'!K46</f>
        <v>0.8571428571428571</v>
      </c>
      <c r="L46" s="49">
        <f>'Avg Week Gaba-Munyonyo'!L46+'Avg Week Munyonyo-Gaba'!L46</f>
        <v>0.14285714285714285</v>
      </c>
      <c r="M46" s="49">
        <f>'Avg Week Gaba-Munyonyo'!M46+'Avg Week Munyonyo-Gaba'!M46</f>
        <v>82.142857142857139</v>
      </c>
      <c r="N46" s="49">
        <f>'Avg Week Gaba-Munyonyo'!N46+'Avg Week Munyonyo-Gaba'!N46</f>
        <v>0</v>
      </c>
      <c r="O46" s="15">
        <f t="shared" si="0"/>
        <v>166.85714285714286</v>
      </c>
      <c r="P46" s="15">
        <f t="shared" si="1"/>
        <v>249</v>
      </c>
      <c r="R46" s="8"/>
      <c r="T46"/>
    </row>
    <row r="47" spans="2:32" ht="23.1" customHeight="1" x14ac:dyDescent="0.25">
      <c r="B47" s="24" t="s">
        <v>74</v>
      </c>
      <c r="C47" s="49">
        <f>'Avg Week Gaba-Munyonyo'!C47+'Avg Week Munyonyo-Gaba'!C47</f>
        <v>66</v>
      </c>
      <c r="D47" s="49">
        <f>'Avg Week Gaba-Munyonyo'!D47+'Avg Week Munyonyo-Gaba'!D47</f>
        <v>34.285714285714285</v>
      </c>
      <c r="E47" s="49">
        <f>'Avg Week Gaba-Munyonyo'!E47+'Avg Week Munyonyo-Gaba'!E47</f>
        <v>7.8571428571428577</v>
      </c>
      <c r="F47" s="49">
        <f>'Avg Week Gaba-Munyonyo'!F47+'Avg Week Munyonyo-Gaba'!F47</f>
        <v>25.714285714285715</v>
      </c>
      <c r="G47" s="49">
        <f>'Avg Week Gaba-Munyonyo'!G47+'Avg Week Munyonyo-Gaba'!G47</f>
        <v>1</v>
      </c>
      <c r="H47" s="49">
        <f>'Avg Week Gaba-Munyonyo'!H47+'Avg Week Munyonyo-Gaba'!H47</f>
        <v>0</v>
      </c>
      <c r="I47" s="49">
        <f>'Avg Week Gaba-Munyonyo'!I47+'Avg Week Munyonyo-Gaba'!I47</f>
        <v>5.8571428571428568</v>
      </c>
      <c r="J47" s="49">
        <f>'Avg Week Gaba-Munyonyo'!J47+'Avg Week Munyonyo-Gaba'!J47</f>
        <v>2.5714285714285712</v>
      </c>
      <c r="K47" s="49">
        <f>'Avg Week Gaba-Munyonyo'!K47+'Avg Week Munyonyo-Gaba'!K47</f>
        <v>0.5714285714285714</v>
      </c>
      <c r="L47" s="49">
        <f>'Avg Week Gaba-Munyonyo'!L47+'Avg Week Munyonyo-Gaba'!L47</f>
        <v>0</v>
      </c>
      <c r="M47" s="49">
        <f>'Avg Week Gaba-Munyonyo'!M47+'Avg Week Munyonyo-Gaba'!M47</f>
        <v>89.428571428571416</v>
      </c>
      <c r="N47" s="49">
        <f>'Avg Week Gaba-Munyonyo'!N47+'Avg Week Munyonyo-Gaba'!N47</f>
        <v>0</v>
      </c>
      <c r="O47" s="15">
        <f t="shared" si="0"/>
        <v>143.85714285714289</v>
      </c>
      <c r="P47" s="15">
        <f t="shared" si="1"/>
        <v>233.28571428571431</v>
      </c>
      <c r="R47" s="8"/>
      <c r="T47"/>
    </row>
    <row r="48" spans="2:32" ht="23.1" customHeight="1" x14ac:dyDescent="0.25">
      <c r="B48" s="24" t="s">
        <v>75</v>
      </c>
      <c r="C48" s="49">
        <f>'Avg Week Gaba-Munyonyo'!C48+'Avg Week Munyonyo-Gaba'!C48</f>
        <v>66.142857142857139</v>
      </c>
      <c r="D48" s="49">
        <f>'Avg Week Gaba-Munyonyo'!D48+'Avg Week Munyonyo-Gaba'!D48</f>
        <v>31.571428571428569</v>
      </c>
      <c r="E48" s="49">
        <f>'Avg Week Gaba-Munyonyo'!E48+'Avg Week Munyonyo-Gaba'!E48</f>
        <v>10.857142857142858</v>
      </c>
      <c r="F48" s="49">
        <f>'Avg Week Gaba-Munyonyo'!F48+'Avg Week Munyonyo-Gaba'!F48</f>
        <v>26.142857142857142</v>
      </c>
      <c r="G48" s="49">
        <f>'Avg Week Gaba-Munyonyo'!G48+'Avg Week Munyonyo-Gaba'!G48</f>
        <v>1</v>
      </c>
      <c r="H48" s="49">
        <f>'Avg Week Gaba-Munyonyo'!H48+'Avg Week Munyonyo-Gaba'!H48</f>
        <v>0</v>
      </c>
      <c r="I48" s="49">
        <f>'Avg Week Gaba-Munyonyo'!I48+'Avg Week Munyonyo-Gaba'!I48</f>
        <v>4.4285714285714288</v>
      </c>
      <c r="J48" s="49">
        <f>'Avg Week Gaba-Munyonyo'!J48+'Avg Week Munyonyo-Gaba'!J48</f>
        <v>1.7142857142857142</v>
      </c>
      <c r="K48" s="49">
        <f>'Avg Week Gaba-Munyonyo'!K48+'Avg Week Munyonyo-Gaba'!K48</f>
        <v>0.2857142857142857</v>
      </c>
      <c r="L48" s="49">
        <f>'Avg Week Gaba-Munyonyo'!L48+'Avg Week Munyonyo-Gaba'!L48</f>
        <v>0.14285714285714285</v>
      </c>
      <c r="M48" s="49">
        <f>'Avg Week Gaba-Munyonyo'!M48+'Avg Week Munyonyo-Gaba'!M48</f>
        <v>82.285714285714292</v>
      </c>
      <c r="N48" s="49">
        <f>'Avg Week Gaba-Munyonyo'!N48+'Avg Week Munyonyo-Gaba'!N48</f>
        <v>0</v>
      </c>
      <c r="O48" s="15">
        <f t="shared" si="0"/>
        <v>142.28571428571428</v>
      </c>
      <c r="P48" s="15">
        <f t="shared" si="1"/>
        <v>224.57142857142856</v>
      </c>
      <c r="R48" s="8"/>
      <c r="T48"/>
    </row>
    <row r="49" spans="2:20" ht="23.1" customHeight="1" x14ac:dyDescent="0.25">
      <c r="B49" s="23" t="s">
        <v>76</v>
      </c>
      <c r="C49" s="49">
        <f>'Avg Week Gaba-Munyonyo'!C49+'Avg Week Munyonyo-Gaba'!C49</f>
        <v>58.571428571428569</v>
      </c>
      <c r="D49" s="49">
        <f>'Avg Week Gaba-Munyonyo'!D49+'Avg Week Munyonyo-Gaba'!D49</f>
        <v>35.142857142857139</v>
      </c>
      <c r="E49" s="49">
        <f>'Avg Week Gaba-Munyonyo'!E49+'Avg Week Munyonyo-Gaba'!E49</f>
        <v>6.8571428571428577</v>
      </c>
      <c r="F49" s="49">
        <f>'Avg Week Gaba-Munyonyo'!F49+'Avg Week Munyonyo-Gaba'!F49</f>
        <v>24.285714285714285</v>
      </c>
      <c r="G49" s="49">
        <f>'Avg Week Gaba-Munyonyo'!G49+'Avg Week Munyonyo-Gaba'!G49</f>
        <v>1</v>
      </c>
      <c r="H49" s="49">
        <f>'Avg Week Gaba-Munyonyo'!H49+'Avg Week Munyonyo-Gaba'!H49</f>
        <v>0.2857142857142857</v>
      </c>
      <c r="I49" s="49">
        <f>'Avg Week Gaba-Munyonyo'!I49+'Avg Week Munyonyo-Gaba'!I49</f>
        <v>4.2857142857142856</v>
      </c>
      <c r="J49" s="49">
        <f>'Avg Week Gaba-Munyonyo'!J49+'Avg Week Munyonyo-Gaba'!J49</f>
        <v>2.5714285714285712</v>
      </c>
      <c r="K49" s="49">
        <f>'Avg Week Gaba-Munyonyo'!K49+'Avg Week Munyonyo-Gaba'!K49</f>
        <v>0</v>
      </c>
      <c r="L49" s="49">
        <f>'Avg Week Gaba-Munyonyo'!L49+'Avg Week Munyonyo-Gaba'!L49</f>
        <v>0.14285714285714285</v>
      </c>
      <c r="M49" s="49">
        <f>'Avg Week Gaba-Munyonyo'!M49+'Avg Week Munyonyo-Gaba'!M49</f>
        <v>79</v>
      </c>
      <c r="N49" s="49">
        <f>'Avg Week Gaba-Munyonyo'!N49+'Avg Week Munyonyo-Gaba'!N49</f>
        <v>0</v>
      </c>
      <c r="O49" s="15">
        <f t="shared" si="0"/>
        <v>133.14285714285717</v>
      </c>
      <c r="P49" s="15">
        <f t="shared" si="1"/>
        <v>212.14285714285717</v>
      </c>
      <c r="R49" s="8"/>
      <c r="T49"/>
    </row>
    <row r="50" spans="2:20" ht="23.1" customHeight="1" x14ac:dyDescent="0.25">
      <c r="B50" s="24" t="s">
        <v>77</v>
      </c>
      <c r="C50" s="49">
        <f>'Avg Week Gaba-Munyonyo'!C50+'Avg Week Munyonyo-Gaba'!C50</f>
        <v>69.571428571428569</v>
      </c>
      <c r="D50" s="49">
        <f>'Avg Week Gaba-Munyonyo'!D50+'Avg Week Munyonyo-Gaba'!D50</f>
        <v>34.857142857142861</v>
      </c>
      <c r="E50" s="49">
        <f>'Avg Week Gaba-Munyonyo'!E50+'Avg Week Munyonyo-Gaba'!E50</f>
        <v>9</v>
      </c>
      <c r="F50" s="49">
        <f>'Avg Week Gaba-Munyonyo'!F50+'Avg Week Munyonyo-Gaba'!F50</f>
        <v>20.428571428571431</v>
      </c>
      <c r="G50" s="49">
        <f>'Avg Week Gaba-Munyonyo'!G50+'Avg Week Munyonyo-Gaba'!G50</f>
        <v>1.2857142857142856</v>
      </c>
      <c r="H50" s="49">
        <f>'Avg Week Gaba-Munyonyo'!H50+'Avg Week Munyonyo-Gaba'!H50</f>
        <v>0</v>
      </c>
      <c r="I50" s="49">
        <f>'Avg Week Gaba-Munyonyo'!I50+'Avg Week Munyonyo-Gaba'!I50</f>
        <v>4.8571428571428577</v>
      </c>
      <c r="J50" s="49">
        <f>'Avg Week Gaba-Munyonyo'!J50+'Avg Week Munyonyo-Gaba'!J50</f>
        <v>4</v>
      </c>
      <c r="K50" s="49">
        <f>'Avg Week Gaba-Munyonyo'!K50+'Avg Week Munyonyo-Gaba'!K50</f>
        <v>0.42857142857142855</v>
      </c>
      <c r="L50" s="49">
        <f>'Avg Week Gaba-Munyonyo'!L50+'Avg Week Munyonyo-Gaba'!L50</f>
        <v>0</v>
      </c>
      <c r="M50" s="49">
        <f>'Avg Week Gaba-Munyonyo'!M50+'Avg Week Munyonyo-Gaba'!M50</f>
        <v>92.142857142857139</v>
      </c>
      <c r="N50" s="49">
        <f>'Avg Week Gaba-Munyonyo'!N50+'Avg Week Munyonyo-Gaba'!N50</f>
        <v>0</v>
      </c>
      <c r="O50" s="15">
        <f t="shared" si="0"/>
        <v>144.42857142857142</v>
      </c>
      <c r="P50" s="15">
        <f t="shared" si="1"/>
        <v>236.57142857142856</v>
      </c>
      <c r="R50" s="8"/>
      <c r="T50"/>
    </row>
    <row r="51" spans="2:20" ht="23.1" customHeight="1" x14ac:dyDescent="0.25">
      <c r="B51" s="24" t="s">
        <v>78</v>
      </c>
      <c r="C51" s="49">
        <f>'Avg Week Gaba-Munyonyo'!C51+'Avg Week Munyonyo-Gaba'!C51</f>
        <v>66.428571428571431</v>
      </c>
      <c r="D51" s="49">
        <f>'Avg Week Gaba-Munyonyo'!D51+'Avg Week Munyonyo-Gaba'!D51</f>
        <v>42.857142857142861</v>
      </c>
      <c r="E51" s="49">
        <f>'Avg Week Gaba-Munyonyo'!E51+'Avg Week Munyonyo-Gaba'!E51</f>
        <v>8</v>
      </c>
      <c r="F51" s="49">
        <f>'Avg Week Gaba-Munyonyo'!F51+'Avg Week Munyonyo-Gaba'!F51</f>
        <v>21.571428571428569</v>
      </c>
      <c r="G51" s="49">
        <f>'Avg Week Gaba-Munyonyo'!G51+'Avg Week Munyonyo-Gaba'!G51</f>
        <v>1.8571428571428572</v>
      </c>
      <c r="H51" s="49">
        <f>'Avg Week Gaba-Munyonyo'!H51+'Avg Week Munyonyo-Gaba'!H51</f>
        <v>0</v>
      </c>
      <c r="I51" s="49">
        <f>'Avg Week Gaba-Munyonyo'!I51+'Avg Week Munyonyo-Gaba'!I51</f>
        <v>5.4285714285714288</v>
      </c>
      <c r="J51" s="49">
        <f>'Avg Week Gaba-Munyonyo'!J51+'Avg Week Munyonyo-Gaba'!J51</f>
        <v>2.1428571428571428</v>
      </c>
      <c r="K51" s="49">
        <f>'Avg Week Gaba-Munyonyo'!K51+'Avg Week Munyonyo-Gaba'!K51</f>
        <v>0.5714285714285714</v>
      </c>
      <c r="L51" s="49">
        <f>'Avg Week Gaba-Munyonyo'!L51+'Avg Week Munyonyo-Gaba'!L51</f>
        <v>0</v>
      </c>
      <c r="M51" s="49">
        <f>'Avg Week Gaba-Munyonyo'!M51+'Avg Week Munyonyo-Gaba'!M51</f>
        <v>90.571428571428584</v>
      </c>
      <c r="N51" s="49">
        <f>'Avg Week Gaba-Munyonyo'!N51+'Avg Week Munyonyo-Gaba'!N51</f>
        <v>0</v>
      </c>
      <c r="O51" s="15">
        <f t="shared" si="0"/>
        <v>148.85714285714286</v>
      </c>
      <c r="P51" s="15">
        <f t="shared" si="1"/>
        <v>239.42857142857144</v>
      </c>
      <c r="R51" s="8"/>
      <c r="T51"/>
    </row>
    <row r="52" spans="2:20" ht="23.1" customHeight="1" x14ac:dyDescent="0.25">
      <c r="B52" s="24" t="s">
        <v>79</v>
      </c>
      <c r="C52" s="49">
        <f>'Avg Week Gaba-Munyonyo'!C52+'Avg Week Munyonyo-Gaba'!C52</f>
        <v>61.857142857142861</v>
      </c>
      <c r="D52" s="49">
        <f>'Avg Week Gaba-Munyonyo'!D52+'Avg Week Munyonyo-Gaba'!D52</f>
        <v>42.428571428571431</v>
      </c>
      <c r="E52" s="49">
        <f>'Avg Week Gaba-Munyonyo'!E52+'Avg Week Munyonyo-Gaba'!E52</f>
        <v>11.142857142857142</v>
      </c>
      <c r="F52" s="49">
        <f>'Avg Week Gaba-Munyonyo'!F52+'Avg Week Munyonyo-Gaba'!F52</f>
        <v>26.428571428571431</v>
      </c>
      <c r="G52" s="49">
        <f>'Avg Week Gaba-Munyonyo'!G52+'Avg Week Munyonyo-Gaba'!G52</f>
        <v>0.8571428571428571</v>
      </c>
      <c r="H52" s="49">
        <f>'Avg Week Gaba-Munyonyo'!H52+'Avg Week Munyonyo-Gaba'!H52</f>
        <v>0.42857142857142855</v>
      </c>
      <c r="I52" s="49">
        <f>'Avg Week Gaba-Munyonyo'!I52+'Avg Week Munyonyo-Gaba'!I52</f>
        <v>5</v>
      </c>
      <c r="J52" s="49">
        <f>'Avg Week Gaba-Munyonyo'!J52+'Avg Week Munyonyo-Gaba'!J52</f>
        <v>2.8571428571428568</v>
      </c>
      <c r="K52" s="49">
        <f>'Avg Week Gaba-Munyonyo'!K52+'Avg Week Munyonyo-Gaba'!K52</f>
        <v>0.14285714285714285</v>
      </c>
      <c r="L52" s="49">
        <f>'Avg Week Gaba-Munyonyo'!L52+'Avg Week Munyonyo-Gaba'!L52</f>
        <v>0</v>
      </c>
      <c r="M52" s="49">
        <f>'Avg Week Gaba-Munyonyo'!M52+'Avg Week Munyonyo-Gaba'!M52</f>
        <v>81</v>
      </c>
      <c r="N52" s="49">
        <f>'Avg Week Gaba-Munyonyo'!N52+'Avg Week Munyonyo-Gaba'!N52</f>
        <v>0</v>
      </c>
      <c r="O52" s="15">
        <f t="shared" si="0"/>
        <v>151.14285714285714</v>
      </c>
      <c r="P52" s="15">
        <f t="shared" si="1"/>
        <v>232.14285714285714</v>
      </c>
      <c r="R52" s="8"/>
      <c r="T52"/>
    </row>
    <row r="53" spans="2:20" ht="23.1" customHeight="1" x14ac:dyDescent="0.25">
      <c r="B53" s="23" t="s">
        <v>80</v>
      </c>
      <c r="C53" s="49">
        <f>'Avg Week Gaba-Munyonyo'!C53+'Avg Week Munyonyo-Gaba'!C53</f>
        <v>67.142857142857139</v>
      </c>
      <c r="D53" s="49">
        <f>'Avg Week Gaba-Munyonyo'!D53+'Avg Week Munyonyo-Gaba'!D53</f>
        <v>34.714285714285715</v>
      </c>
      <c r="E53" s="49">
        <f>'Avg Week Gaba-Munyonyo'!E53+'Avg Week Munyonyo-Gaba'!E53</f>
        <v>8.8571428571428577</v>
      </c>
      <c r="F53" s="49">
        <f>'Avg Week Gaba-Munyonyo'!F53+'Avg Week Munyonyo-Gaba'!F53</f>
        <v>28.285714285714285</v>
      </c>
      <c r="G53" s="49">
        <f>'Avg Week Gaba-Munyonyo'!G53+'Avg Week Munyonyo-Gaba'!G53</f>
        <v>1.5714285714285716</v>
      </c>
      <c r="H53" s="49">
        <f>'Avg Week Gaba-Munyonyo'!H53+'Avg Week Munyonyo-Gaba'!H53</f>
        <v>0</v>
      </c>
      <c r="I53" s="49">
        <f>'Avg Week Gaba-Munyonyo'!I53+'Avg Week Munyonyo-Gaba'!I53</f>
        <v>5</v>
      </c>
      <c r="J53" s="49">
        <f>'Avg Week Gaba-Munyonyo'!J53+'Avg Week Munyonyo-Gaba'!J53</f>
        <v>2</v>
      </c>
      <c r="K53" s="49">
        <f>'Avg Week Gaba-Munyonyo'!K53+'Avg Week Munyonyo-Gaba'!K53</f>
        <v>0.42857142857142855</v>
      </c>
      <c r="L53" s="49">
        <f>'Avg Week Gaba-Munyonyo'!L53+'Avg Week Munyonyo-Gaba'!L53</f>
        <v>0</v>
      </c>
      <c r="M53" s="49">
        <f>'Avg Week Gaba-Munyonyo'!M53+'Avg Week Munyonyo-Gaba'!M53</f>
        <v>90.142857142857139</v>
      </c>
      <c r="N53" s="49">
        <f>'Avg Week Gaba-Munyonyo'!N53+'Avg Week Munyonyo-Gaba'!N53</f>
        <v>0</v>
      </c>
      <c r="O53" s="15">
        <f t="shared" si="0"/>
        <v>148</v>
      </c>
      <c r="P53" s="15">
        <f t="shared" si="1"/>
        <v>238.14285714285714</v>
      </c>
      <c r="R53" s="8"/>
      <c r="T53"/>
    </row>
    <row r="54" spans="2:20" ht="23.1" customHeight="1" x14ac:dyDescent="0.25">
      <c r="B54" s="23" t="s">
        <v>81</v>
      </c>
      <c r="C54" s="49">
        <f>'Avg Week Gaba-Munyonyo'!C54+'Avg Week Munyonyo-Gaba'!C54</f>
        <v>57.428571428571431</v>
      </c>
      <c r="D54" s="49">
        <f>'Avg Week Gaba-Munyonyo'!D54+'Avg Week Munyonyo-Gaba'!D54</f>
        <v>40.857142857142861</v>
      </c>
      <c r="E54" s="49">
        <f>'Avg Week Gaba-Munyonyo'!E54+'Avg Week Munyonyo-Gaba'!E54</f>
        <v>11.428571428571427</v>
      </c>
      <c r="F54" s="49">
        <f>'Avg Week Gaba-Munyonyo'!F54+'Avg Week Munyonyo-Gaba'!F54</f>
        <v>30.428571428571431</v>
      </c>
      <c r="G54" s="49">
        <f>'Avg Week Gaba-Munyonyo'!G54+'Avg Week Munyonyo-Gaba'!G54</f>
        <v>1</v>
      </c>
      <c r="H54" s="49">
        <f>'Avg Week Gaba-Munyonyo'!H54+'Avg Week Munyonyo-Gaba'!H54</f>
        <v>0.2857142857142857</v>
      </c>
      <c r="I54" s="49">
        <f>'Avg Week Gaba-Munyonyo'!I54+'Avg Week Munyonyo-Gaba'!I54</f>
        <v>4.2857142857142856</v>
      </c>
      <c r="J54" s="49">
        <f>'Avg Week Gaba-Munyonyo'!J54+'Avg Week Munyonyo-Gaba'!J54</f>
        <v>3.7142857142857144</v>
      </c>
      <c r="K54" s="49">
        <f>'Avg Week Gaba-Munyonyo'!K54+'Avg Week Munyonyo-Gaba'!K54</f>
        <v>0.14285714285714285</v>
      </c>
      <c r="L54" s="49">
        <f>'Avg Week Gaba-Munyonyo'!L54+'Avg Week Munyonyo-Gaba'!L54</f>
        <v>0</v>
      </c>
      <c r="M54" s="49">
        <f>'Avg Week Gaba-Munyonyo'!M54+'Avg Week Munyonyo-Gaba'!M54</f>
        <v>86.285714285714292</v>
      </c>
      <c r="N54" s="49">
        <f>'Avg Week Gaba-Munyonyo'!N54+'Avg Week Munyonyo-Gaba'!N54</f>
        <v>0</v>
      </c>
      <c r="O54" s="15">
        <f t="shared" si="0"/>
        <v>149.57142857142858</v>
      </c>
      <c r="P54" s="15">
        <f t="shared" si="1"/>
        <v>235.85714285714289</v>
      </c>
      <c r="R54" s="8"/>
      <c r="T54"/>
    </row>
    <row r="55" spans="2:20" ht="23.1" customHeight="1" x14ac:dyDescent="0.25">
      <c r="B55" s="23" t="s">
        <v>82</v>
      </c>
      <c r="C55" s="49">
        <f>'Avg Week Gaba-Munyonyo'!C55+'Avg Week Munyonyo-Gaba'!C55</f>
        <v>64.571428571428569</v>
      </c>
      <c r="D55" s="49">
        <f>'Avg Week Gaba-Munyonyo'!D55+'Avg Week Munyonyo-Gaba'!D55</f>
        <v>45.428571428571431</v>
      </c>
      <c r="E55" s="49">
        <f>'Avg Week Gaba-Munyonyo'!E55+'Avg Week Munyonyo-Gaba'!E55</f>
        <v>11.285714285714285</v>
      </c>
      <c r="F55" s="49">
        <f>'Avg Week Gaba-Munyonyo'!F55+'Avg Week Munyonyo-Gaba'!F55</f>
        <v>31.428571428571431</v>
      </c>
      <c r="G55" s="49">
        <f>'Avg Week Gaba-Munyonyo'!G55+'Avg Week Munyonyo-Gaba'!G55</f>
        <v>2</v>
      </c>
      <c r="H55" s="49">
        <f>'Avg Week Gaba-Munyonyo'!H55+'Avg Week Munyonyo-Gaba'!H55</f>
        <v>0.14285714285714285</v>
      </c>
      <c r="I55" s="49">
        <f>'Avg Week Gaba-Munyonyo'!I55+'Avg Week Munyonyo-Gaba'!I55</f>
        <v>4.4285714285714288</v>
      </c>
      <c r="J55" s="49">
        <f>'Avg Week Gaba-Munyonyo'!J55+'Avg Week Munyonyo-Gaba'!J55</f>
        <v>2.5714285714285712</v>
      </c>
      <c r="K55" s="49">
        <f>'Avg Week Gaba-Munyonyo'!K55+'Avg Week Munyonyo-Gaba'!K55</f>
        <v>0.14285714285714285</v>
      </c>
      <c r="L55" s="49">
        <f>'Avg Week Gaba-Munyonyo'!L55+'Avg Week Munyonyo-Gaba'!L55</f>
        <v>0.14285714285714285</v>
      </c>
      <c r="M55" s="49">
        <f>'Avg Week Gaba-Munyonyo'!M55+'Avg Week Munyonyo-Gaba'!M55</f>
        <v>98.857142857142861</v>
      </c>
      <c r="N55" s="49">
        <f>'Avg Week Gaba-Munyonyo'!N55+'Avg Week Munyonyo-Gaba'!N55</f>
        <v>0</v>
      </c>
      <c r="O55" s="15">
        <f t="shared" si="0"/>
        <v>162.14285714285714</v>
      </c>
      <c r="P55" s="15">
        <f t="shared" si="1"/>
        <v>261</v>
      </c>
      <c r="R55" s="8"/>
      <c r="T55"/>
    </row>
    <row r="56" spans="2:20" ht="23.1" customHeight="1" x14ac:dyDescent="0.25">
      <c r="B56" s="23" t="s">
        <v>83</v>
      </c>
      <c r="C56" s="49">
        <f>'Avg Week Gaba-Munyonyo'!C56+'Avg Week Munyonyo-Gaba'!C56</f>
        <v>66</v>
      </c>
      <c r="D56" s="49">
        <f>'Avg Week Gaba-Munyonyo'!D56+'Avg Week Munyonyo-Gaba'!D56</f>
        <v>35.714285714285715</v>
      </c>
      <c r="E56" s="49">
        <f>'Avg Week Gaba-Munyonyo'!E56+'Avg Week Munyonyo-Gaba'!E56</f>
        <v>12</v>
      </c>
      <c r="F56" s="49">
        <f>'Avg Week Gaba-Munyonyo'!F56+'Avg Week Munyonyo-Gaba'!F56</f>
        <v>28.857142857142858</v>
      </c>
      <c r="G56" s="49">
        <f>'Avg Week Gaba-Munyonyo'!G56+'Avg Week Munyonyo-Gaba'!G56</f>
        <v>2.1428571428571428</v>
      </c>
      <c r="H56" s="49">
        <f>'Avg Week Gaba-Munyonyo'!H56+'Avg Week Munyonyo-Gaba'!H56</f>
        <v>0.42857142857142855</v>
      </c>
      <c r="I56" s="49">
        <f>'Avg Week Gaba-Munyonyo'!I56+'Avg Week Munyonyo-Gaba'!I56</f>
        <v>4.4285714285714288</v>
      </c>
      <c r="J56" s="49">
        <f>'Avg Week Gaba-Munyonyo'!J56+'Avg Week Munyonyo-Gaba'!J56</f>
        <v>1.8571428571428572</v>
      </c>
      <c r="K56" s="49">
        <f>'Avg Week Gaba-Munyonyo'!K56+'Avg Week Munyonyo-Gaba'!K56</f>
        <v>0.8571428571428571</v>
      </c>
      <c r="L56" s="49">
        <f>'Avg Week Gaba-Munyonyo'!L56+'Avg Week Munyonyo-Gaba'!L56</f>
        <v>0</v>
      </c>
      <c r="M56" s="49">
        <f>'Avg Week Gaba-Munyonyo'!M56+'Avg Week Munyonyo-Gaba'!M56</f>
        <v>101.85714285714286</v>
      </c>
      <c r="N56" s="49">
        <f>'Avg Week Gaba-Munyonyo'!N56+'Avg Week Munyonyo-Gaba'!N56</f>
        <v>0</v>
      </c>
      <c r="O56" s="15">
        <f t="shared" si="0"/>
        <v>152.28571428571428</v>
      </c>
      <c r="P56" s="15">
        <f t="shared" si="1"/>
        <v>254.14285714285714</v>
      </c>
      <c r="R56" s="8"/>
      <c r="T56"/>
    </row>
    <row r="57" spans="2:20" ht="23.1" customHeight="1" x14ac:dyDescent="0.25">
      <c r="B57" s="23" t="s">
        <v>84</v>
      </c>
      <c r="C57" s="49">
        <f>'Avg Week Gaba-Munyonyo'!C57+'Avg Week Munyonyo-Gaba'!C57</f>
        <v>57.714285714285708</v>
      </c>
      <c r="D57" s="49">
        <f>'Avg Week Gaba-Munyonyo'!D57+'Avg Week Munyonyo-Gaba'!D57</f>
        <v>35.285714285714292</v>
      </c>
      <c r="E57" s="49">
        <f>'Avg Week Gaba-Munyonyo'!E57+'Avg Week Munyonyo-Gaba'!E57</f>
        <v>15.857142857142858</v>
      </c>
      <c r="F57" s="49">
        <f>'Avg Week Gaba-Munyonyo'!F57+'Avg Week Munyonyo-Gaba'!F57</f>
        <v>24</v>
      </c>
      <c r="G57" s="49">
        <f>'Avg Week Gaba-Munyonyo'!G57+'Avg Week Munyonyo-Gaba'!G57</f>
        <v>1.2857142857142856</v>
      </c>
      <c r="H57" s="49">
        <f>'Avg Week Gaba-Munyonyo'!H57+'Avg Week Munyonyo-Gaba'!H57</f>
        <v>0.42857142857142855</v>
      </c>
      <c r="I57" s="49">
        <f>'Avg Week Gaba-Munyonyo'!I57+'Avg Week Munyonyo-Gaba'!I57</f>
        <v>4</v>
      </c>
      <c r="J57" s="49">
        <f>'Avg Week Gaba-Munyonyo'!J57+'Avg Week Munyonyo-Gaba'!J57</f>
        <v>1.2857142857142856</v>
      </c>
      <c r="K57" s="49">
        <f>'Avg Week Gaba-Munyonyo'!K57+'Avg Week Munyonyo-Gaba'!K57</f>
        <v>0.2857142857142857</v>
      </c>
      <c r="L57" s="49">
        <f>'Avg Week Gaba-Munyonyo'!L57+'Avg Week Munyonyo-Gaba'!L57</f>
        <v>0</v>
      </c>
      <c r="M57" s="49">
        <f>'Avg Week Gaba-Munyonyo'!M57+'Avg Week Munyonyo-Gaba'!M57</f>
        <v>98.428571428571416</v>
      </c>
      <c r="N57" s="49">
        <f>'Avg Week Gaba-Munyonyo'!N57+'Avg Week Munyonyo-Gaba'!N57</f>
        <v>0</v>
      </c>
      <c r="O57" s="15">
        <f t="shared" si="0"/>
        <v>140.14285714285711</v>
      </c>
      <c r="P57" s="15">
        <f t="shared" si="1"/>
        <v>238.57142857142853</v>
      </c>
      <c r="R57" s="8"/>
      <c r="T57"/>
    </row>
    <row r="58" spans="2:20" ht="23.1" customHeight="1" x14ac:dyDescent="0.25">
      <c r="B58" s="23" t="s">
        <v>99</v>
      </c>
      <c r="C58" s="49">
        <f>'Avg Week Gaba-Munyonyo'!C58+'Avg Week Munyonyo-Gaba'!C58</f>
        <v>39.5</v>
      </c>
      <c r="D58" s="49">
        <f>'Avg Week Gaba-Munyonyo'!D58+'Avg Week Munyonyo-Gaba'!D58</f>
        <v>32</v>
      </c>
      <c r="E58" s="49">
        <f>'Avg Week Gaba-Munyonyo'!E58+'Avg Week Munyonyo-Gaba'!E58</f>
        <v>6</v>
      </c>
      <c r="F58" s="49">
        <f>'Avg Week Gaba-Munyonyo'!F58+'Avg Week Munyonyo-Gaba'!F58</f>
        <v>20</v>
      </c>
      <c r="G58" s="49">
        <f>'Avg Week Gaba-Munyonyo'!G58+'Avg Week Munyonyo-Gaba'!G58</f>
        <v>0</v>
      </c>
      <c r="H58" s="49">
        <f>'Avg Week Gaba-Munyonyo'!H58+'Avg Week Munyonyo-Gaba'!H58</f>
        <v>0</v>
      </c>
      <c r="I58" s="49">
        <f>'Avg Week Gaba-Munyonyo'!I58+'Avg Week Munyonyo-Gaba'!I58</f>
        <v>3.5</v>
      </c>
      <c r="J58" s="49">
        <f>'Avg Week Gaba-Munyonyo'!J58+'Avg Week Munyonyo-Gaba'!J58</f>
        <v>1</v>
      </c>
      <c r="K58" s="49">
        <f>'Avg Week Gaba-Munyonyo'!K58+'Avg Week Munyonyo-Gaba'!K58</f>
        <v>0</v>
      </c>
      <c r="L58" s="49">
        <f>'Avg Week Gaba-Munyonyo'!L58+'Avg Week Munyonyo-Gaba'!L58</f>
        <v>0</v>
      </c>
      <c r="M58" s="49">
        <f>'Avg Week Gaba-Munyonyo'!M58+'Avg Week Munyonyo-Gaba'!M58</f>
        <v>103</v>
      </c>
      <c r="N58" s="49">
        <f>'Avg Week Gaba-Munyonyo'!N58+'Avg Week Munyonyo-Gaba'!N58</f>
        <v>0</v>
      </c>
      <c r="O58" s="15">
        <f t="shared" si="0"/>
        <v>102</v>
      </c>
      <c r="P58" s="15">
        <f t="shared" si="1"/>
        <v>205</v>
      </c>
      <c r="R58" s="8"/>
      <c r="T58"/>
    </row>
    <row r="59" spans="2:20" ht="23.1" customHeight="1" x14ac:dyDescent="0.25">
      <c r="B59" s="23" t="s">
        <v>100</v>
      </c>
      <c r="C59" s="49">
        <f>'Avg Week Gaba-Munyonyo'!C59+'Avg Week Munyonyo-Gaba'!C59</f>
        <v>69.5</v>
      </c>
      <c r="D59" s="49">
        <f>'Avg Week Gaba-Munyonyo'!D59+'Avg Week Munyonyo-Gaba'!D59</f>
        <v>45.5</v>
      </c>
      <c r="E59" s="49">
        <f>'Avg Week Gaba-Munyonyo'!E59+'Avg Week Munyonyo-Gaba'!E59</f>
        <v>15.5</v>
      </c>
      <c r="F59" s="49">
        <f>'Avg Week Gaba-Munyonyo'!F59+'Avg Week Munyonyo-Gaba'!F59</f>
        <v>25.5</v>
      </c>
      <c r="G59" s="49">
        <f>'Avg Week Gaba-Munyonyo'!G59+'Avg Week Munyonyo-Gaba'!G59</f>
        <v>2.5</v>
      </c>
      <c r="H59" s="49">
        <f>'Avg Week Gaba-Munyonyo'!H59+'Avg Week Munyonyo-Gaba'!H59</f>
        <v>0.5</v>
      </c>
      <c r="I59" s="49">
        <f>'Avg Week Gaba-Munyonyo'!I59+'Avg Week Munyonyo-Gaba'!I59</f>
        <v>7</v>
      </c>
      <c r="J59" s="49">
        <f>'Avg Week Gaba-Munyonyo'!J59+'Avg Week Munyonyo-Gaba'!J59</f>
        <v>2</v>
      </c>
      <c r="K59" s="49">
        <f>'Avg Week Gaba-Munyonyo'!K59+'Avg Week Munyonyo-Gaba'!K59</f>
        <v>0</v>
      </c>
      <c r="L59" s="49">
        <f>'Avg Week Gaba-Munyonyo'!L59+'Avg Week Munyonyo-Gaba'!L59</f>
        <v>0</v>
      </c>
      <c r="M59" s="49">
        <f>'Avg Week Gaba-Munyonyo'!M59+'Avg Week Munyonyo-Gaba'!M59</f>
        <v>130</v>
      </c>
      <c r="N59" s="49">
        <f>'Avg Week Gaba-Munyonyo'!N59+'Avg Week Munyonyo-Gaba'!N59</f>
        <v>0</v>
      </c>
      <c r="O59" s="15">
        <f t="shared" si="0"/>
        <v>168</v>
      </c>
      <c r="P59" s="15">
        <f t="shared" si="1"/>
        <v>298</v>
      </c>
      <c r="R59" s="8"/>
      <c r="T59"/>
    </row>
    <row r="60" spans="2:20" ht="23.1" customHeight="1" x14ac:dyDescent="0.25">
      <c r="B60" s="23" t="s">
        <v>101</v>
      </c>
      <c r="C60" s="49">
        <f>'Avg Week Gaba-Munyonyo'!C60+'Avg Week Munyonyo-Gaba'!C60</f>
        <v>82</v>
      </c>
      <c r="D60" s="49">
        <f>'Avg Week Gaba-Munyonyo'!D60+'Avg Week Munyonyo-Gaba'!D60</f>
        <v>39.5</v>
      </c>
      <c r="E60" s="49">
        <f>'Avg Week Gaba-Munyonyo'!E60+'Avg Week Munyonyo-Gaba'!E60</f>
        <v>13.5</v>
      </c>
      <c r="F60" s="49">
        <f>'Avg Week Gaba-Munyonyo'!F60+'Avg Week Munyonyo-Gaba'!F60</f>
        <v>27</v>
      </c>
      <c r="G60" s="49">
        <f>'Avg Week Gaba-Munyonyo'!G60+'Avg Week Munyonyo-Gaba'!G60</f>
        <v>0</v>
      </c>
      <c r="H60" s="49">
        <f>'Avg Week Gaba-Munyonyo'!H60+'Avg Week Munyonyo-Gaba'!H60</f>
        <v>0.5</v>
      </c>
      <c r="I60" s="49">
        <f>'Avg Week Gaba-Munyonyo'!I60+'Avg Week Munyonyo-Gaba'!I60</f>
        <v>7</v>
      </c>
      <c r="J60" s="49">
        <f>'Avg Week Gaba-Munyonyo'!J60+'Avg Week Munyonyo-Gaba'!J60</f>
        <v>1.5</v>
      </c>
      <c r="K60" s="49">
        <f>'Avg Week Gaba-Munyonyo'!K60+'Avg Week Munyonyo-Gaba'!K60</f>
        <v>0</v>
      </c>
      <c r="L60" s="49">
        <f>'Avg Week Gaba-Munyonyo'!L60+'Avg Week Munyonyo-Gaba'!L60</f>
        <v>0</v>
      </c>
      <c r="M60" s="49">
        <f>'Avg Week Gaba-Munyonyo'!M60+'Avg Week Munyonyo-Gaba'!M60</f>
        <v>161</v>
      </c>
      <c r="N60" s="49">
        <f>'Avg Week Gaba-Munyonyo'!N60+'Avg Week Munyonyo-Gaba'!N60</f>
        <v>0</v>
      </c>
      <c r="O60" s="15">
        <f t="shared" si="0"/>
        <v>171</v>
      </c>
      <c r="P60" s="15">
        <f t="shared" si="1"/>
        <v>332</v>
      </c>
      <c r="R60" s="8"/>
      <c r="T60"/>
    </row>
    <row r="61" spans="2:20" ht="23.1" customHeight="1" x14ac:dyDescent="0.25">
      <c r="B61" s="23" t="s">
        <v>102</v>
      </c>
      <c r="C61" s="49">
        <f>'Avg Week Gaba-Munyonyo'!C61+'Avg Week Munyonyo-Gaba'!C61</f>
        <v>68.5</v>
      </c>
      <c r="D61" s="49">
        <f>'Avg Week Gaba-Munyonyo'!D61+'Avg Week Munyonyo-Gaba'!D61</f>
        <v>36.5</v>
      </c>
      <c r="E61" s="49">
        <f>'Avg Week Gaba-Munyonyo'!E61+'Avg Week Munyonyo-Gaba'!E61</f>
        <v>9</v>
      </c>
      <c r="F61" s="49">
        <f>'Avg Week Gaba-Munyonyo'!F61+'Avg Week Munyonyo-Gaba'!F61</f>
        <v>20</v>
      </c>
      <c r="G61" s="49">
        <f>'Avg Week Gaba-Munyonyo'!G61+'Avg Week Munyonyo-Gaba'!G61</f>
        <v>0.5</v>
      </c>
      <c r="H61" s="49">
        <f>'Avg Week Gaba-Munyonyo'!H61+'Avg Week Munyonyo-Gaba'!H61</f>
        <v>0.5</v>
      </c>
      <c r="I61" s="49">
        <f>'Avg Week Gaba-Munyonyo'!I61+'Avg Week Munyonyo-Gaba'!I61</f>
        <v>4</v>
      </c>
      <c r="J61" s="49">
        <f>'Avg Week Gaba-Munyonyo'!J61+'Avg Week Munyonyo-Gaba'!J61</f>
        <v>2</v>
      </c>
      <c r="K61" s="49">
        <f>'Avg Week Gaba-Munyonyo'!K61+'Avg Week Munyonyo-Gaba'!K61</f>
        <v>0</v>
      </c>
      <c r="L61" s="49">
        <f>'Avg Week Gaba-Munyonyo'!L61+'Avg Week Munyonyo-Gaba'!L61</f>
        <v>0</v>
      </c>
      <c r="M61" s="49">
        <f>'Avg Week Gaba-Munyonyo'!M61+'Avg Week Munyonyo-Gaba'!M61</f>
        <v>121</v>
      </c>
      <c r="N61" s="49">
        <f>'Avg Week Gaba-Munyonyo'!N61+'Avg Week Munyonyo-Gaba'!N61</f>
        <v>0</v>
      </c>
      <c r="O61" s="15">
        <f t="shared" si="0"/>
        <v>141</v>
      </c>
      <c r="P61" s="15">
        <f t="shared" si="1"/>
        <v>262</v>
      </c>
      <c r="R61" s="8"/>
      <c r="T61"/>
    </row>
    <row r="62" spans="2:20" ht="23.1" customHeight="1" x14ac:dyDescent="0.25">
      <c r="B62" s="23" t="s">
        <v>107</v>
      </c>
      <c r="C62" s="49">
        <f>'Avg Week Gaba-Munyonyo'!C62+'Avg Week Munyonyo-Gaba'!C62</f>
        <v>50</v>
      </c>
      <c r="D62" s="49">
        <f>'Avg Week Gaba-Munyonyo'!D62+'Avg Week Munyonyo-Gaba'!D62</f>
        <v>30.5</v>
      </c>
      <c r="E62" s="49">
        <f>'Avg Week Gaba-Munyonyo'!E62+'Avg Week Munyonyo-Gaba'!E62</f>
        <v>10</v>
      </c>
      <c r="F62" s="49">
        <f>'Avg Week Gaba-Munyonyo'!F62+'Avg Week Munyonyo-Gaba'!F62</f>
        <v>34.5</v>
      </c>
      <c r="G62" s="49">
        <f>'Avg Week Gaba-Munyonyo'!G62+'Avg Week Munyonyo-Gaba'!G62</f>
        <v>0.5</v>
      </c>
      <c r="H62" s="49">
        <f>'Avg Week Gaba-Munyonyo'!H62+'Avg Week Munyonyo-Gaba'!H62</f>
        <v>0.5</v>
      </c>
      <c r="I62" s="49">
        <f>'Avg Week Gaba-Munyonyo'!I62+'Avg Week Munyonyo-Gaba'!I62</f>
        <v>5</v>
      </c>
      <c r="J62" s="49">
        <f>'Avg Week Gaba-Munyonyo'!J62+'Avg Week Munyonyo-Gaba'!J62</f>
        <v>1.5</v>
      </c>
      <c r="K62" s="49">
        <f>'Avg Week Gaba-Munyonyo'!K62+'Avg Week Munyonyo-Gaba'!K62</f>
        <v>0</v>
      </c>
      <c r="L62" s="49">
        <f>'Avg Week Gaba-Munyonyo'!L62+'Avg Week Munyonyo-Gaba'!L62</f>
        <v>0</v>
      </c>
      <c r="M62" s="49">
        <f>'Avg Week Gaba-Munyonyo'!M62+'Avg Week Munyonyo-Gaba'!M62</f>
        <v>113</v>
      </c>
      <c r="N62" s="49">
        <f>'Avg Week Gaba-Munyonyo'!N62+'Avg Week Munyonyo-Gaba'!N62</f>
        <v>0</v>
      </c>
      <c r="O62" s="15">
        <f t="shared" si="0"/>
        <v>132.5</v>
      </c>
      <c r="P62" s="15">
        <f t="shared" si="1"/>
        <v>245.5</v>
      </c>
      <c r="R62" s="8"/>
      <c r="T62"/>
    </row>
    <row r="63" spans="2:20" ht="23.1" customHeight="1" x14ac:dyDescent="0.25">
      <c r="B63" s="23" t="s">
        <v>108</v>
      </c>
      <c r="C63" s="49">
        <f>'Avg Week Gaba-Munyonyo'!C63+'Avg Week Munyonyo-Gaba'!C63</f>
        <v>72.5</v>
      </c>
      <c r="D63" s="49">
        <f>'Avg Week Gaba-Munyonyo'!D63+'Avg Week Munyonyo-Gaba'!D63</f>
        <v>22</v>
      </c>
      <c r="E63" s="49">
        <f>'Avg Week Gaba-Munyonyo'!E63+'Avg Week Munyonyo-Gaba'!E63</f>
        <v>9.5</v>
      </c>
      <c r="F63" s="49">
        <f>'Avg Week Gaba-Munyonyo'!F63+'Avg Week Munyonyo-Gaba'!F63</f>
        <v>14.5</v>
      </c>
      <c r="G63" s="49">
        <f>'Avg Week Gaba-Munyonyo'!G63+'Avg Week Munyonyo-Gaba'!G63</f>
        <v>1</v>
      </c>
      <c r="H63" s="49">
        <f>'Avg Week Gaba-Munyonyo'!H63+'Avg Week Munyonyo-Gaba'!H63</f>
        <v>0.5</v>
      </c>
      <c r="I63" s="49">
        <f>'Avg Week Gaba-Munyonyo'!I63+'Avg Week Munyonyo-Gaba'!I63</f>
        <v>4.5</v>
      </c>
      <c r="J63" s="49">
        <f>'Avg Week Gaba-Munyonyo'!J63+'Avg Week Munyonyo-Gaba'!J63</f>
        <v>0.5</v>
      </c>
      <c r="K63" s="49">
        <f>'Avg Week Gaba-Munyonyo'!K63+'Avg Week Munyonyo-Gaba'!K63</f>
        <v>0.5</v>
      </c>
      <c r="L63" s="49">
        <f>'Avg Week Gaba-Munyonyo'!L63+'Avg Week Munyonyo-Gaba'!L63</f>
        <v>0.5</v>
      </c>
      <c r="M63" s="49">
        <f>'Avg Week Gaba-Munyonyo'!M63+'Avg Week Munyonyo-Gaba'!M63</f>
        <v>122</v>
      </c>
      <c r="N63" s="49">
        <f>'Avg Week Gaba-Munyonyo'!N63+'Avg Week Munyonyo-Gaba'!N63</f>
        <v>0</v>
      </c>
      <c r="O63" s="15">
        <f t="shared" si="0"/>
        <v>126</v>
      </c>
      <c r="P63" s="15">
        <f t="shared" si="1"/>
        <v>248</v>
      </c>
      <c r="R63" s="8"/>
      <c r="T63"/>
    </row>
    <row r="64" spans="2:20" ht="23.1" customHeight="1" x14ac:dyDescent="0.25">
      <c r="B64" s="23" t="s">
        <v>109</v>
      </c>
      <c r="C64" s="49">
        <f>'Avg Week Gaba-Munyonyo'!C64+'Avg Week Munyonyo-Gaba'!C64</f>
        <v>60</v>
      </c>
      <c r="D64" s="49">
        <f>'Avg Week Gaba-Munyonyo'!D64+'Avg Week Munyonyo-Gaba'!D64</f>
        <v>38</v>
      </c>
      <c r="E64" s="49">
        <f>'Avg Week Gaba-Munyonyo'!E64+'Avg Week Munyonyo-Gaba'!E64</f>
        <v>7.5</v>
      </c>
      <c r="F64" s="49">
        <f>'Avg Week Gaba-Munyonyo'!F64+'Avg Week Munyonyo-Gaba'!F64</f>
        <v>24</v>
      </c>
      <c r="G64" s="49">
        <f>'Avg Week Gaba-Munyonyo'!G64+'Avg Week Munyonyo-Gaba'!G64</f>
        <v>0.5</v>
      </c>
      <c r="H64" s="49">
        <f>'Avg Week Gaba-Munyonyo'!H64+'Avg Week Munyonyo-Gaba'!H64</f>
        <v>1</v>
      </c>
      <c r="I64" s="49">
        <f>'Avg Week Gaba-Munyonyo'!I64+'Avg Week Munyonyo-Gaba'!I64</f>
        <v>3.5</v>
      </c>
      <c r="J64" s="49">
        <f>'Avg Week Gaba-Munyonyo'!J64+'Avg Week Munyonyo-Gaba'!J64</f>
        <v>2</v>
      </c>
      <c r="K64" s="49">
        <f>'Avg Week Gaba-Munyonyo'!K64+'Avg Week Munyonyo-Gaba'!K64</f>
        <v>0</v>
      </c>
      <c r="L64" s="49">
        <f>'Avg Week Gaba-Munyonyo'!L64+'Avg Week Munyonyo-Gaba'!L64</f>
        <v>0</v>
      </c>
      <c r="M64" s="49">
        <f>'Avg Week Gaba-Munyonyo'!M64+'Avg Week Munyonyo-Gaba'!M64</f>
        <v>127</v>
      </c>
      <c r="N64" s="49">
        <f>'Avg Week Gaba-Munyonyo'!N64+'Avg Week Munyonyo-Gaba'!N64</f>
        <v>0</v>
      </c>
      <c r="O64" s="15">
        <f t="shared" si="0"/>
        <v>136.5</v>
      </c>
      <c r="P64" s="15">
        <f t="shared" si="1"/>
        <v>263.5</v>
      </c>
      <c r="R64" s="8"/>
      <c r="T64"/>
    </row>
    <row r="65" spans="2:20" ht="23.1" customHeight="1" x14ac:dyDescent="0.25">
      <c r="B65" s="23" t="s">
        <v>158</v>
      </c>
      <c r="C65" s="49">
        <f>'Avg Week Gaba-Munyonyo'!C65+'Avg Week Munyonyo-Gaba'!C65</f>
        <v>87</v>
      </c>
      <c r="D65" s="49">
        <f>'Avg Week Gaba-Munyonyo'!D65+'Avg Week Munyonyo-Gaba'!D65</f>
        <v>27</v>
      </c>
      <c r="E65" s="49">
        <f>'Avg Week Gaba-Munyonyo'!E65+'Avg Week Munyonyo-Gaba'!E65</f>
        <v>7.5</v>
      </c>
      <c r="F65" s="49">
        <f>'Avg Week Gaba-Munyonyo'!F65+'Avg Week Munyonyo-Gaba'!F65</f>
        <v>24</v>
      </c>
      <c r="G65" s="49">
        <f>'Avg Week Gaba-Munyonyo'!G65+'Avg Week Munyonyo-Gaba'!G65</f>
        <v>0.5</v>
      </c>
      <c r="H65" s="49">
        <f>'Avg Week Gaba-Munyonyo'!H65+'Avg Week Munyonyo-Gaba'!H65</f>
        <v>0</v>
      </c>
      <c r="I65" s="49">
        <f>'Avg Week Gaba-Munyonyo'!I65+'Avg Week Munyonyo-Gaba'!I65</f>
        <v>3</v>
      </c>
      <c r="J65" s="49">
        <f>'Avg Week Gaba-Munyonyo'!J65+'Avg Week Munyonyo-Gaba'!J65</f>
        <v>1</v>
      </c>
      <c r="K65" s="49">
        <f>'Avg Week Gaba-Munyonyo'!K65+'Avg Week Munyonyo-Gaba'!K65</f>
        <v>0</v>
      </c>
      <c r="L65" s="49">
        <f>'Avg Week Gaba-Munyonyo'!L65+'Avg Week Munyonyo-Gaba'!L65</f>
        <v>0</v>
      </c>
      <c r="M65" s="49">
        <f>'Avg Week Gaba-Munyonyo'!M65+'Avg Week Munyonyo-Gaba'!M65</f>
        <v>112.5</v>
      </c>
      <c r="N65" s="49">
        <f>'Avg Week Gaba-Munyonyo'!N65+'Avg Week Munyonyo-Gaba'!N65</f>
        <v>0</v>
      </c>
      <c r="O65" s="15">
        <f t="shared" si="0"/>
        <v>150</v>
      </c>
      <c r="P65" s="15">
        <f t="shared" si="1"/>
        <v>262.5</v>
      </c>
      <c r="R65" s="8"/>
      <c r="T65"/>
    </row>
    <row r="66" spans="2:20" ht="23.1" customHeight="1" x14ac:dyDescent="0.25">
      <c r="B66" s="23" t="s">
        <v>103</v>
      </c>
      <c r="C66" s="49">
        <f>'Avg Week Gaba-Munyonyo'!C66+'Avg Week Munyonyo-Gaba'!C66</f>
        <v>64</v>
      </c>
      <c r="D66" s="49">
        <f>'Avg Week Gaba-Munyonyo'!D66+'Avg Week Munyonyo-Gaba'!D66</f>
        <v>39</v>
      </c>
      <c r="E66" s="49">
        <f>'Avg Week Gaba-Munyonyo'!E66+'Avg Week Munyonyo-Gaba'!E66</f>
        <v>6.5</v>
      </c>
      <c r="F66" s="49">
        <f>'Avg Week Gaba-Munyonyo'!F66+'Avg Week Munyonyo-Gaba'!F66</f>
        <v>21.5</v>
      </c>
      <c r="G66" s="49">
        <f>'Avg Week Gaba-Munyonyo'!G66+'Avg Week Munyonyo-Gaba'!G66</f>
        <v>0</v>
      </c>
      <c r="H66" s="49">
        <f>'Avg Week Gaba-Munyonyo'!H66+'Avg Week Munyonyo-Gaba'!H66</f>
        <v>0</v>
      </c>
      <c r="I66" s="49">
        <f>'Avg Week Gaba-Munyonyo'!I66+'Avg Week Munyonyo-Gaba'!I66</f>
        <v>3.5</v>
      </c>
      <c r="J66" s="49">
        <f>'Avg Week Gaba-Munyonyo'!J66+'Avg Week Munyonyo-Gaba'!J66</f>
        <v>1</v>
      </c>
      <c r="K66" s="49">
        <f>'Avg Week Gaba-Munyonyo'!K66+'Avg Week Munyonyo-Gaba'!K66</f>
        <v>0</v>
      </c>
      <c r="L66" s="49">
        <f>'Avg Week Gaba-Munyonyo'!L66+'Avg Week Munyonyo-Gaba'!L66</f>
        <v>0</v>
      </c>
      <c r="M66" s="49">
        <f>'Avg Week Gaba-Munyonyo'!M66+'Avg Week Munyonyo-Gaba'!M66</f>
        <v>115.5</v>
      </c>
      <c r="N66" s="49">
        <f>'Avg Week Gaba-Munyonyo'!N66+'Avg Week Munyonyo-Gaba'!N66</f>
        <v>0</v>
      </c>
      <c r="O66" s="15">
        <f t="shared" si="0"/>
        <v>135.5</v>
      </c>
      <c r="P66" s="15">
        <f t="shared" si="1"/>
        <v>251</v>
      </c>
      <c r="R66" s="8"/>
      <c r="T66"/>
    </row>
    <row r="67" spans="2:20" ht="23.1" customHeight="1" x14ac:dyDescent="0.25">
      <c r="B67" s="23" t="s">
        <v>104</v>
      </c>
      <c r="C67" s="49">
        <f>'Avg Week Gaba-Munyonyo'!C67+'Avg Week Munyonyo-Gaba'!C67</f>
        <v>79.5</v>
      </c>
      <c r="D67" s="49">
        <f>'Avg Week Gaba-Munyonyo'!D67+'Avg Week Munyonyo-Gaba'!D67</f>
        <v>32</v>
      </c>
      <c r="E67" s="49">
        <f>'Avg Week Gaba-Munyonyo'!E67+'Avg Week Munyonyo-Gaba'!E67</f>
        <v>10</v>
      </c>
      <c r="F67" s="49">
        <f>'Avg Week Gaba-Munyonyo'!F67+'Avg Week Munyonyo-Gaba'!F67</f>
        <v>16.5</v>
      </c>
      <c r="G67" s="49">
        <f>'Avg Week Gaba-Munyonyo'!G67+'Avg Week Munyonyo-Gaba'!G67</f>
        <v>0.5</v>
      </c>
      <c r="H67" s="49">
        <f>'Avg Week Gaba-Munyonyo'!H67+'Avg Week Munyonyo-Gaba'!H67</f>
        <v>0</v>
      </c>
      <c r="I67" s="49">
        <f>'Avg Week Gaba-Munyonyo'!I67+'Avg Week Munyonyo-Gaba'!I67</f>
        <v>3.5</v>
      </c>
      <c r="J67" s="49">
        <f>'Avg Week Gaba-Munyonyo'!J67+'Avg Week Munyonyo-Gaba'!J67</f>
        <v>1.5</v>
      </c>
      <c r="K67" s="49">
        <f>'Avg Week Gaba-Munyonyo'!K67+'Avg Week Munyonyo-Gaba'!K67</f>
        <v>0</v>
      </c>
      <c r="L67" s="49">
        <f>'Avg Week Gaba-Munyonyo'!L67+'Avg Week Munyonyo-Gaba'!L67</f>
        <v>0</v>
      </c>
      <c r="M67" s="49">
        <f>'Avg Week Gaba-Munyonyo'!M67+'Avg Week Munyonyo-Gaba'!M67</f>
        <v>116</v>
      </c>
      <c r="N67" s="49">
        <f>'Avg Week Gaba-Munyonyo'!N67+'Avg Week Munyonyo-Gaba'!N67</f>
        <v>0</v>
      </c>
      <c r="O67" s="15">
        <f t="shared" si="0"/>
        <v>143.5</v>
      </c>
      <c r="P67" s="15">
        <f t="shared" si="1"/>
        <v>259.5</v>
      </c>
      <c r="R67" s="8"/>
      <c r="T67"/>
    </row>
    <row r="68" spans="2:20" ht="23.1" customHeight="1" x14ac:dyDescent="0.25">
      <c r="B68" s="23" t="s">
        <v>105</v>
      </c>
      <c r="C68" s="49">
        <f>'Avg Week Gaba-Munyonyo'!C68+'Avg Week Munyonyo-Gaba'!C68</f>
        <v>66.5</v>
      </c>
      <c r="D68" s="49">
        <f>'Avg Week Gaba-Munyonyo'!D68+'Avg Week Munyonyo-Gaba'!D68</f>
        <v>30</v>
      </c>
      <c r="E68" s="49">
        <f>'Avg Week Gaba-Munyonyo'!E68+'Avg Week Munyonyo-Gaba'!E68</f>
        <v>7</v>
      </c>
      <c r="F68" s="49">
        <f>'Avg Week Gaba-Munyonyo'!F68+'Avg Week Munyonyo-Gaba'!F68</f>
        <v>21</v>
      </c>
      <c r="G68" s="49">
        <f>'Avg Week Gaba-Munyonyo'!G68+'Avg Week Munyonyo-Gaba'!G68</f>
        <v>0</v>
      </c>
      <c r="H68" s="49">
        <f>'Avg Week Gaba-Munyonyo'!H68+'Avg Week Munyonyo-Gaba'!H68</f>
        <v>0</v>
      </c>
      <c r="I68" s="49">
        <f>'Avg Week Gaba-Munyonyo'!I68+'Avg Week Munyonyo-Gaba'!I68</f>
        <v>3.5</v>
      </c>
      <c r="J68" s="49">
        <f>'Avg Week Gaba-Munyonyo'!J68+'Avg Week Munyonyo-Gaba'!J68</f>
        <v>0</v>
      </c>
      <c r="K68" s="49">
        <f>'Avg Week Gaba-Munyonyo'!K68+'Avg Week Munyonyo-Gaba'!K68</f>
        <v>0</v>
      </c>
      <c r="L68" s="49">
        <f>'Avg Week Gaba-Munyonyo'!L68+'Avg Week Munyonyo-Gaba'!L68</f>
        <v>0</v>
      </c>
      <c r="M68" s="49">
        <f>'Avg Week Gaba-Munyonyo'!M68+'Avg Week Munyonyo-Gaba'!M68</f>
        <v>118.5</v>
      </c>
      <c r="N68" s="49">
        <f>'Avg Week Gaba-Munyonyo'!N68+'Avg Week Munyonyo-Gaba'!N68</f>
        <v>0</v>
      </c>
      <c r="O68" s="15">
        <f t="shared" si="0"/>
        <v>128</v>
      </c>
      <c r="P68" s="15">
        <f t="shared" si="1"/>
        <v>246.5</v>
      </c>
      <c r="R68" s="8"/>
      <c r="T68"/>
    </row>
    <row r="69" spans="2:20" ht="23.1" customHeight="1" x14ac:dyDescent="0.25">
      <c r="B69" s="23" t="s">
        <v>106</v>
      </c>
      <c r="C69" s="49">
        <f>'Avg Week Gaba-Munyonyo'!C69+'Avg Week Munyonyo-Gaba'!C69</f>
        <v>65.5</v>
      </c>
      <c r="D69" s="49">
        <f>'Avg Week Gaba-Munyonyo'!D69+'Avg Week Munyonyo-Gaba'!D69</f>
        <v>33</v>
      </c>
      <c r="E69" s="49">
        <f>'Avg Week Gaba-Munyonyo'!E69+'Avg Week Munyonyo-Gaba'!E69</f>
        <v>9.5</v>
      </c>
      <c r="F69" s="49">
        <f>'Avg Week Gaba-Munyonyo'!F69+'Avg Week Munyonyo-Gaba'!F69</f>
        <v>17.5</v>
      </c>
      <c r="G69" s="49">
        <f>'Avg Week Gaba-Munyonyo'!G69+'Avg Week Munyonyo-Gaba'!G69</f>
        <v>1</v>
      </c>
      <c r="H69" s="49">
        <f>'Avg Week Gaba-Munyonyo'!H69+'Avg Week Munyonyo-Gaba'!H69</f>
        <v>0</v>
      </c>
      <c r="I69" s="49">
        <f>'Avg Week Gaba-Munyonyo'!I69+'Avg Week Munyonyo-Gaba'!I69</f>
        <v>5.5</v>
      </c>
      <c r="J69" s="49">
        <f>'Avg Week Gaba-Munyonyo'!J69+'Avg Week Munyonyo-Gaba'!J69</f>
        <v>1.5</v>
      </c>
      <c r="K69" s="49">
        <f>'Avg Week Gaba-Munyonyo'!K69+'Avg Week Munyonyo-Gaba'!K69</f>
        <v>0</v>
      </c>
      <c r="L69" s="49">
        <f>'Avg Week Gaba-Munyonyo'!L69+'Avg Week Munyonyo-Gaba'!L69</f>
        <v>0</v>
      </c>
      <c r="M69" s="49">
        <f>'Avg Week Gaba-Munyonyo'!M69+'Avg Week Munyonyo-Gaba'!M69</f>
        <v>112.5</v>
      </c>
      <c r="N69" s="49">
        <f>'Avg Week Gaba-Munyonyo'!N69+'Avg Week Munyonyo-Gaba'!N69</f>
        <v>0</v>
      </c>
      <c r="O69" s="15">
        <f t="shared" si="0"/>
        <v>133.5</v>
      </c>
      <c r="P69" s="15">
        <f t="shared" si="1"/>
        <v>246</v>
      </c>
      <c r="R69" s="8"/>
      <c r="T69"/>
    </row>
    <row r="70" spans="2:20" ht="23.1" customHeight="1" x14ac:dyDescent="0.25">
      <c r="B70" s="23" t="s">
        <v>110</v>
      </c>
      <c r="C70" s="49">
        <f>'Avg Week Gaba-Munyonyo'!C70+'Avg Week Munyonyo-Gaba'!C70</f>
        <v>64</v>
      </c>
      <c r="D70" s="49">
        <f>'Avg Week Gaba-Munyonyo'!D70+'Avg Week Munyonyo-Gaba'!D70</f>
        <v>27.5</v>
      </c>
      <c r="E70" s="49">
        <f>'Avg Week Gaba-Munyonyo'!E70+'Avg Week Munyonyo-Gaba'!E70</f>
        <v>8</v>
      </c>
      <c r="F70" s="49">
        <f>'Avg Week Gaba-Munyonyo'!F70+'Avg Week Munyonyo-Gaba'!F70</f>
        <v>20</v>
      </c>
      <c r="G70" s="49">
        <f>'Avg Week Gaba-Munyonyo'!G70+'Avg Week Munyonyo-Gaba'!G70</f>
        <v>0.5</v>
      </c>
      <c r="H70" s="49">
        <f>'Avg Week Gaba-Munyonyo'!H70+'Avg Week Munyonyo-Gaba'!H70</f>
        <v>0.5</v>
      </c>
      <c r="I70" s="49">
        <f>'Avg Week Gaba-Munyonyo'!I70+'Avg Week Munyonyo-Gaba'!I70</f>
        <v>2.5</v>
      </c>
      <c r="J70" s="49">
        <f>'Avg Week Gaba-Munyonyo'!J70+'Avg Week Munyonyo-Gaba'!J70</f>
        <v>0.5</v>
      </c>
      <c r="K70" s="49">
        <f>'Avg Week Gaba-Munyonyo'!K70+'Avg Week Munyonyo-Gaba'!K70</f>
        <v>0</v>
      </c>
      <c r="L70" s="49">
        <f>'Avg Week Gaba-Munyonyo'!L70+'Avg Week Munyonyo-Gaba'!L70</f>
        <v>0</v>
      </c>
      <c r="M70" s="49">
        <f>'Avg Week Gaba-Munyonyo'!M70+'Avg Week Munyonyo-Gaba'!M70</f>
        <v>105.5</v>
      </c>
      <c r="N70" s="49">
        <f>'Avg Week Gaba-Munyonyo'!N70+'Avg Week Munyonyo-Gaba'!N70</f>
        <v>0</v>
      </c>
      <c r="O70" s="15">
        <f t="shared" si="0"/>
        <v>123.5</v>
      </c>
      <c r="P70" s="15">
        <f t="shared" si="1"/>
        <v>229</v>
      </c>
      <c r="R70" s="8"/>
      <c r="T70"/>
    </row>
    <row r="71" spans="2:20" ht="23.1" customHeight="1" x14ac:dyDescent="0.25">
      <c r="B71" s="23" t="s">
        <v>111</v>
      </c>
      <c r="C71" s="49">
        <f>'Avg Week Gaba-Munyonyo'!C71+'Avg Week Munyonyo-Gaba'!C71</f>
        <v>60.5</v>
      </c>
      <c r="D71" s="49">
        <f>'Avg Week Gaba-Munyonyo'!D71+'Avg Week Munyonyo-Gaba'!D71</f>
        <v>20</v>
      </c>
      <c r="E71" s="49">
        <f>'Avg Week Gaba-Munyonyo'!E71+'Avg Week Munyonyo-Gaba'!E71</f>
        <v>6</v>
      </c>
      <c r="F71" s="49">
        <f>'Avg Week Gaba-Munyonyo'!F71+'Avg Week Munyonyo-Gaba'!F71</f>
        <v>15.5</v>
      </c>
      <c r="G71" s="49">
        <f>'Avg Week Gaba-Munyonyo'!G71+'Avg Week Munyonyo-Gaba'!G71</f>
        <v>0</v>
      </c>
      <c r="H71" s="49">
        <f>'Avg Week Gaba-Munyonyo'!H71+'Avg Week Munyonyo-Gaba'!H71</f>
        <v>0</v>
      </c>
      <c r="I71" s="49">
        <f>'Avg Week Gaba-Munyonyo'!I71+'Avg Week Munyonyo-Gaba'!I71</f>
        <v>1.5</v>
      </c>
      <c r="J71" s="49">
        <f>'Avg Week Gaba-Munyonyo'!J71+'Avg Week Munyonyo-Gaba'!J71</f>
        <v>1</v>
      </c>
      <c r="K71" s="49">
        <f>'Avg Week Gaba-Munyonyo'!K71+'Avg Week Munyonyo-Gaba'!K71</f>
        <v>1</v>
      </c>
      <c r="L71" s="49">
        <f>'Avg Week Gaba-Munyonyo'!L71+'Avg Week Munyonyo-Gaba'!L71</f>
        <v>0</v>
      </c>
      <c r="M71" s="49">
        <f>'Avg Week Gaba-Munyonyo'!M71+'Avg Week Munyonyo-Gaba'!M71</f>
        <v>80.5</v>
      </c>
      <c r="N71" s="49">
        <f>'Avg Week Gaba-Munyonyo'!N71+'Avg Week Munyonyo-Gaba'!N71</f>
        <v>0</v>
      </c>
      <c r="O71" s="15">
        <f t="shared" si="0"/>
        <v>105.5</v>
      </c>
      <c r="P71" s="15">
        <f t="shared" si="1"/>
        <v>186</v>
      </c>
      <c r="R71" s="8"/>
      <c r="T71"/>
    </row>
    <row r="72" spans="2:20" ht="23.1" customHeight="1" x14ac:dyDescent="0.25">
      <c r="B72" s="23" t="s">
        <v>112</v>
      </c>
      <c r="C72" s="49">
        <f>'Avg Week Gaba-Munyonyo'!C72+'Avg Week Munyonyo-Gaba'!C72</f>
        <v>60.5</v>
      </c>
      <c r="D72" s="49">
        <f>'Avg Week Gaba-Munyonyo'!D72+'Avg Week Munyonyo-Gaba'!D72</f>
        <v>18.5</v>
      </c>
      <c r="E72" s="49">
        <f>'Avg Week Gaba-Munyonyo'!E72+'Avg Week Munyonyo-Gaba'!E72</f>
        <v>5</v>
      </c>
      <c r="F72" s="49">
        <f>'Avg Week Gaba-Munyonyo'!F72+'Avg Week Munyonyo-Gaba'!F72</f>
        <v>12.5</v>
      </c>
      <c r="G72" s="49">
        <f>'Avg Week Gaba-Munyonyo'!G72+'Avg Week Munyonyo-Gaba'!G72</f>
        <v>1</v>
      </c>
      <c r="H72" s="49">
        <f>'Avg Week Gaba-Munyonyo'!H72+'Avg Week Munyonyo-Gaba'!H72</f>
        <v>0</v>
      </c>
      <c r="I72" s="49">
        <f>'Avg Week Gaba-Munyonyo'!I72+'Avg Week Munyonyo-Gaba'!I72</f>
        <v>1</v>
      </c>
      <c r="J72" s="49">
        <f>'Avg Week Gaba-Munyonyo'!J72+'Avg Week Munyonyo-Gaba'!J72</f>
        <v>0</v>
      </c>
      <c r="K72" s="49">
        <f>'Avg Week Gaba-Munyonyo'!K72+'Avg Week Munyonyo-Gaba'!K72</f>
        <v>0</v>
      </c>
      <c r="L72" s="49">
        <f>'Avg Week Gaba-Munyonyo'!L72+'Avg Week Munyonyo-Gaba'!L72</f>
        <v>0</v>
      </c>
      <c r="M72" s="49">
        <f>'Avg Week Gaba-Munyonyo'!M72+'Avg Week Munyonyo-Gaba'!M72</f>
        <v>78</v>
      </c>
      <c r="N72" s="49">
        <f>'Avg Week Gaba-Munyonyo'!N72+'Avg Week Munyonyo-Gaba'!N72</f>
        <v>0</v>
      </c>
      <c r="O72" s="15">
        <f t="shared" si="0"/>
        <v>98.5</v>
      </c>
      <c r="P72" s="15">
        <f t="shared" si="1"/>
        <v>176.5</v>
      </c>
      <c r="R72" s="8"/>
      <c r="T72"/>
    </row>
    <row r="73" spans="2:20" ht="23.1" customHeight="1" x14ac:dyDescent="0.25">
      <c r="B73" s="23" t="s">
        <v>113</v>
      </c>
      <c r="C73" s="49">
        <f>'Avg Week Gaba-Munyonyo'!C73+'Avg Week Munyonyo-Gaba'!C73</f>
        <v>56</v>
      </c>
      <c r="D73" s="49">
        <f>'Avg Week Gaba-Munyonyo'!D73+'Avg Week Munyonyo-Gaba'!D73</f>
        <v>20</v>
      </c>
      <c r="E73" s="49">
        <f>'Avg Week Gaba-Munyonyo'!E73+'Avg Week Munyonyo-Gaba'!E73</f>
        <v>8.5</v>
      </c>
      <c r="F73" s="49">
        <f>'Avg Week Gaba-Munyonyo'!F73+'Avg Week Munyonyo-Gaba'!F73</f>
        <v>14.5</v>
      </c>
      <c r="G73" s="49">
        <f>'Avg Week Gaba-Munyonyo'!G73+'Avg Week Munyonyo-Gaba'!G73</f>
        <v>0</v>
      </c>
      <c r="H73" s="49">
        <f>'Avg Week Gaba-Munyonyo'!H73+'Avg Week Munyonyo-Gaba'!H73</f>
        <v>1.5</v>
      </c>
      <c r="I73" s="49">
        <f>'Avg Week Gaba-Munyonyo'!I73+'Avg Week Munyonyo-Gaba'!I73</f>
        <v>0.5</v>
      </c>
      <c r="J73" s="49">
        <f>'Avg Week Gaba-Munyonyo'!J73+'Avg Week Munyonyo-Gaba'!J73</f>
        <v>0</v>
      </c>
      <c r="K73" s="49">
        <f>'Avg Week Gaba-Munyonyo'!K73+'Avg Week Munyonyo-Gaba'!K73</f>
        <v>0</v>
      </c>
      <c r="L73" s="49">
        <f>'Avg Week Gaba-Munyonyo'!L73+'Avg Week Munyonyo-Gaba'!L73</f>
        <v>0</v>
      </c>
      <c r="M73" s="49">
        <f>'Avg Week Gaba-Munyonyo'!M73+'Avg Week Munyonyo-Gaba'!M73</f>
        <v>68.5</v>
      </c>
      <c r="N73" s="49">
        <f>'Avg Week Gaba-Munyonyo'!N73+'Avg Week Munyonyo-Gaba'!N73</f>
        <v>0</v>
      </c>
      <c r="O73" s="15">
        <f t="shared" si="0"/>
        <v>101</v>
      </c>
      <c r="P73" s="15">
        <f t="shared" si="1"/>
        <v>169.5</v>
      </c>
      <c r="R73" s="8"/>
      <c r="T73"/>
    </row>
    <row r="74" spans="2:20" ht="23.1" customHeight="1" x14ac:dyDescent="0.25">
      <c r="B74" s="23" t="s">
        <v>114</v>
      </c>
      <c r="C74" s="49">
        <f>'Avg Week Gaba-Munyonyo'!C74+'Avg Week Munyonyo-Gaba'!C74</f>
        <v>46</v>
      </c>
      <c r="D74" s="49">
        <f>'Avg Week Gaba-Munyonyo'!D74+'Avg Week Munyonyo-Gaba'!D74</f>
        <v>19.5</v>
      </c>
      <c r="E74" s="49">
        <f>'Avg Week Gaba-Munyonyo'!E74+'Avg Week Munyonyo-Gaba'!E74</f>
        <v>5</v>
      </c>
      <c r="F74" s="49">
        <f>'Avg Week Gaba-Munyonyo'!F74+'Avg Week Munyonyo-Gaba'!F74</f>
        <v>7.5</v>
      </c>
      <c r="G74" s="49">
        <f>'Avg Week Gaba-Munyonyo'!G74+'Avg Week Munyonyo-Gaba'!G74</f>
        <v>0.5</v>
      </c>
      <c r="H74" s="49">
        <f>'Avg Week Gaba-Munyonyo'!H74+'Avg Week Munyonyo-Gaba'!H74</f>
        <v>0</v>
      </c>
      <c r="I74" s="49">
        <f>'Avg Week Gaba-Munyonyo'!I74+'Avg Week Munyonyo-Gaba'!I74</f>
        <v>0</v>
      </c>
      <c r="J74" s="49">
        <f>'Avg Week Gaba-Munyonyo'!J74+'Avg Week Munyonyo-Gaba'!J74</f>
        <v>1</v>
      </c>
      <c r="K74" s="49">
        <f>'Avg Week Gaba-Munyonyo'!K74+'Avg Week Munyonyo-Gaba'!K74</f>
        <v>0.5</v>
      </c>
      <c r="L74" s="49">
        <f>'Avg Week Gaba-Munyonyo'!L74+'Avg Week Munyonyo-Gaba'!L74</f>
        <v>0.5</v>
      </c>
      <c r="M74" s="49">
        <f>'Avg Week Gaba-Munyonyo'!M74+'Avg Week Munyonyo-Gaba'!M74</f>
        <v>62</v>
      </c>
      <c r="N74" s="49">
        <f>'Avg Week Gaba-Munyonyo'!N74+'Avg Week Munyonyo-Gaba'!N74</f>
        <v>0</v>
      </c>
      <c r="O74" s="15">
        <f t="shared" ref="O74:O105" si="35">SUM(C74:L74,N74)</f>
        <v>80.5</v>
      </c>
      <c r="P74" s="15">
        <f t="shared" ref="P74:P105" si="36">SUM(C74:N74)</f>
        <v>142.5</v>
      </c>
      <c r="R74" s="8"/>
      <c r="T74"/>
    </row>
    <row r="75" spans="2:20" ht="23.1" customHeight="1" x14ac:dyDescent="0.25">
      <c r="B75" s="23" t="s">
        <v>115</v>
      </c>
      <c r="C75" s="49">
        <f>'Avg Week Gaba-Munyonyo'!C75+'Avg Week Munyonyo-Gaba'!C75</f>
        <v>42</v>
      </c>
      <c r="D75" s="49">
        <f>'Avg Week Gaba-Munyonyo'!D75+'Avg Week Munyonyo-Gaba'!D75</f>
        <v>24.5</v>
      </c>
      <c r="E75" s="49">
        <f>'Avg Week Gaba-Munyonyo'!E75+'Avg Week Munyonyo-Gaba'!E75</f>
        <v>7.5</v>
      </c>
      <c r="F75" s="49">
        <f>'Avg Week Gaba-Munyonyo'!F75+'Avg Week Munyonyo-Gaba'!F75</f>
        <v>11</v>
      </c>
      <c r="G75" s="49">
        <f>'Avg Week Gaba-Munyonyo'!G75+'Avg Week Munyonyo-Gaba'!G75</f>
        <v>0.5</v>
      </c>
      <c r="H75" s="49">
        <f>'Avg Week Gaba-Munyonyo'!H75+'Avg Week Munyonyo-Gaba'!H75</f>
        <v>0.5</v>
      </c>
      <c r="I75" s="49">
        <f>'Avg Week Gaba-Munyonyo'!I75+'Avg Week Munyonyo-Gaba'!I75</f>
        <v>0.5</v>
      </c>
      <c r="J75" s="49">
        <f>'Avg Week Gaba-Munyonyo'!J75+'Avg Week Munyonyo-Gaba'!J75</f>
        <v>0.5</v>
      </c>
      <c r="K75" s="49">
        <f>'Avg Week Gaba-Munyonyo'!K75+'Avg Week Munyonyo-Gaba'!K75</f>
        <v>0</v>
      </c>
      <c r="L75" s="49">
        <f>'Avg Week Gaba-Munyonyo'!L75+'Avg Week Munyonyo-Gaba'!L75</f>
        <v>0</v>
      </c>
      <c r="M75" s="49">
        <f>'Avg Week Gaba-Munyonyo'!M75+'Avg Week Munyonyo-Gaba'!M75</f>
        <v>48.5</v>
      </c>
      <c r="N75" s="49">
        <f>'Avg Week Gaba-Munyonyo'!N75+'Avg Week Munyonyo-Gaba'!N75</f>
        <v>0</v>
      </c>
      <c r="O75" s="15">
        <f t="shared" si="35"/>
        <v>87</v>
      </c>
      <c r="P75" s="15">
        <f t="shared" si="36"/>
        <v>135.5</v>
      </c>
      <c r="R75" s="8"/>
      <c r="T75"/>
    </row>
    <row r="76" spans="2:20" ht="23.1" customHeight="1" x14ac:dyDescent="0.25">
      <c r="B76" s="23" t="s">
        <v>116</v>
      </c>
      <c r="C76" s="49">
        <f>'Avg Week Gaba-Munyonyo'!C76+'Avg Week Munyonyo-Gaba'!C76</f>
        <v>42</v>
      </c>
      <c r="D76" s="49">
        <f>'Avg Week Gaba-Munyonyo'!D76+'Avg Week Munyonyo-Gaba'!D76</f>
        <v>30</v>
      </c>
      <c r="E76" s="49">
        <f>'Avg Week Gaba-Munyonyo'!E76+'Avg Week Munyonyo-Gaba'!E76</f>
        <v>8</v>
      </c>
      <c r="F76" s="49">
        <f>'Avg Week Gaba-Munyonyo'!F76+'Avg Week Munyonyo-Gaba'!F76</f>
        <v>10</v>
      </c>
      <c r="G76" s="49">
        <f>'Avg Week Gaba-Munyonyo'!G76+'Avg Week Munyonyo-Gaba'!G76</f>
        <v>1.5</v>
      </c>
      <c r="H76" s="49">
        <f>'Avg Week Gaba-Munyonyo'!H76+'Avg Week Munyonyo-Gaba'!H76</f>
        <v>0</v>
      </c>
      <c r="I76" s="49">
        <f>'Avg Week Gaba-Munyonyo'!I76+'Avg Week Munyonyo-Gaba'!I76</f>
        <v>0</v>
      </c>
      <c r="J76" s="49">
        <f>'Avg Week Gaba-Munyonyo'!J76+'Avg Week Munyonyo-Gaba'!J76</f>
        <v>0</v>
      </c>
      <c r="K76" s="49">
        <f>'Avg Week Gaba-Munyonyo'!K76+'Avg Week Munyonyo-Gaba'!K76</f>
        <v>0</v>
      </c>
      <c r="L76" s="49">
        <f>'Avg Week Gaba-Munyonyo'!L76+'Avg Week Munyonyo-Gaba'!L76</f>
        <v>0</v>
      </c>
      <c r="M76" s="49">
        <f>'Avg Week Gaba-Munyonyo'!M76+'Avg Week Munyonyo-Gaba'!M76</f>
        <v>41</v>
      </c>
      <c r="N76" s="49">
        <f>'Avg Week Gaba-Munyonyo'!N76+'Avg Week Munyonyo-Gaba'!N76</f>
        <v>0</v>
      </c>
      <c r="O76" s="15">
        <f t="shared" si="35"/>
        <v>91.5</v>
      </c>
      <c r="P76" s="15">
        <f t="shared" si="36"/>
        <v>132.5</v>
      </c>
      <c r="R76" s="8"/>
      <c r="T76"/>
    </row>
    <row r="77" spans="2:20" ht="23.1" customHeight="1" x14ac:dyDescent="0.25">
      <c r="B77" s="23" t="s">
        <v>117</v>
      </c>
      <c r="C77" s="49">
        <f>'Avg Week Gaba-Munyonyo'!C77+'Avg Week Munyonyo-Gaba'!C77</f>
        <v>34</v>
      </c>
      <c r="D77" s="49">
        <f>'Avg Week Gaba-Munyonyo'!D77+'Avg Week Munyonyo-Gaba'!D77</f>
        <v>24</v>
      </c>
      <c r="E77" s="49">
        <f>'Avg Week Gaba-Munyonyo'!E77+'Avg Week Munyonyo-Gaba'!E77</f>
        <v>6</v>
      </c>
      <c r="F77" s="49">
        <f>'Avg Week Gaba-Munyonyo'!F77+'Avg Week Munyonyo-Gaba'!F77</f>
        <v>7</v>
      </c>
      <c r="G77" s="49">
        <f>'Avg Week Gaba-Munyonyo'!G77+'Avg Week Munyonyo-Gaba'!G77</f>
        <v>3.5</v>
      </c>
      <c r="H77" s="49">
        <f>'Avg Week Gaba-Munyonyo'!H77+'Avg Week Munyonyo-Gaba'!H77</f>
        <v>0</v>
      </c>
      <c r="I77" s="49">
        <f>'Avg Week Gaba-Munyonyo'!I77+'Avg Week Munyonyo-Gaba'!I77</f>
        <v>0.5</v>
      </c>
      <c r="J77" s="49">
        <f>'Avg Week Gaba-Munyonyo'!J77+'Avg Week Munyonyo-Gaba'!J77</f>
        <v>0</v>
      </c>
      <c r="K77" s="49">
        <f>'Avg Week Gaba-Munyonyo'!K77+'Avg Week Munyonyo-Gaba'!K77</f>
        <v>0</v>
      </c>
      <c r="L77" s="49">
        <f>'Avg Week Gaba-Munyonyo'!L77+'Avg Week Munyonyo-Gaba'!L77</f>
        <v>0</v>
      </c>
      <c r="M77" s="49">
        <f>'Avg Week Gaba-Munyonyo'!M77+'Avg Week Munyonyo-Gaba'!M77</f>
        <v>37</v>
      </c>
      <c r="N77" s="49">
        <f>'Avg Week Gaba-Munyonyo'!N77+'Avg Week Munyonyo-Gaba'!N77</f>
        <v>0</v>
      </c>
      <c r="O77" s="15">
        <f t="shared" si="35"/>
        <v>75</v>
      </c>
      <c r="P77" s="15">
        <f t="shared" si="36"/>
        <v>112</v>
      </c>
      <c r="R77" s="8"/>
      <c r="T77"/>
    </row>
    <row r="78" spans="2:20" ht="23.1" customHeight="1" x14ac:dyDescent="0.25">
      <c r="B78" s="24" t="s">
        <v>118</v>
      </c>
      <c r="C78" s="49">
        <f>'Avg Week Gaba-Munyonyo'!C78+'Avg Week Munyonyo-Gaba'!C78</f>
        <v>30.5</v>
      </c>
      <c r="D78" s="49">
        <f>'Avg Week Gaba-Munyonyo'!D78+'Avg Week Munyonyo-Gaba'!D78</f>
        <v>13.5</v>
      </c>
      <c r="E78" s="49">
        <f>'Avg Week Gaba-Munyonyo'!E78+'Avg Week Munyonyo-Gaba'!E78</f>
        <v>6</v>
      </c>
      <c r="F78" s="49">
        <f>'Avg Week Gaba-Munyonyo'!F78+'Avg Week Munyonyo-Gaba'!F78</f>
        <v>5.5</v>
      </c>
      <c r="G78" s="49">
        <f>'Avg Week Gaba-Munyonyo'!G78+'Avg Week Munyonyo-Gaba'!G78</f>
        <v>1.5</v>
      </c>
      <c r="H78" s="49">
        <f>'Avg Week Gaba-Munyonyo'!H78+'Avg Week Munyonyo-Gaba'!H78</f>
        <v>0</v>
      </c>
      <c r="I78" s="49">
        <f>'Avg Week Gaba-Munyonyo'!I78+'Avg Week Munyonyo-Gaba'!I78</f>
        <v>0.5</v>
      </c>
      <c r="J78" s="49">
        <f>'Avg Week Gaba-Munyonyo'!J78+'Avg Week Munyonyo-Gaba'!J78</f>
        <v>0</v>
      </c>
      <c r="K78" s="49">
        <f>'Avg Week Gaba-Munyonyo'!K78+'Avg Week Munyonyo-Gaba'!K78</f>
        <v>0</v>
      </c>
      <c r="L78" s="49">
        <f>'Avg Week Gaba-Munyonyo'!L78+'Avg Week Munyonyo-Gaba'!L78</f>
        <v>0</v>
      </c>
      <c r="M78" s="49">
        <f>'Avg Week Gaba-Munyonyo'!M78+'Avg Week Munyonyo-Gaba'!M78</f>
        <v>37.5</v>
      </c>
      <c r="N78" s="49">
        <f>'Avg Week Gaba-Munyonyo'!N78+'Avg Week Munyonyo-Gaba'!N78</f>
        <v>0</v>
      </c>
      <c r="O78" s="15">
        <f t="shared" si="35"/>
        <v>57.5</v>
      </c>
      <c r="P78" s="15">
        <f t="shared" si="36"/>
        <v>95</v>
      </c>
      <c r="R78" s="8"/>
      <c r="T78"/>
    </row>
    <row r="79" spans="2:20" ht="23.1" customHeight="1" x14ac:dyDescent="0.25">
      <c r="B79" s="23" t="s">
        <v>119</v>
      </c>
      <c r="C79" s="49">
        <f>'Avg Week Gaba-Munyonyo'!C79+'Avg Week Munyonyo-Gaba'!C79</f>
        <v>40.5</v>
      </c>
      <c r="D79" s="49">
        <f>'Avg Week Gaba-Munyonyo'!D79+'Avg Week Munyonyo-Gaba'!D79</f>
        <v>22.5</v>
      </c>
      <c r="E79" s="49">
        <f>'Avg Week Gaba-Munyonyo'!E79+'Avg Week Munyonyo-Gaba'!E79</f>
        <v>3</v>
      </c>
      <c r="F79" s="49">
        <f>'Avg Week Gaba-Munyonyo'!F79+'Avg Week Munyonyo-Gaba'!F79</f>
        <v>3</v>
      </c>
      <c r="G79" s="49">
        <f>'Avg Week Gaba-Munyonyo'!G79+'Avg Week Munyonyo-Gaba'!G79</f>
        <v>0.5</v>
      </c>
      <c r="H79" s="49">
        <f>'Avg Week Gaba-Munyonyo'!H79+'Avg Week Munyonyo-Gaba'!H79</f>
        <v>0</v>
      </c>
      <c r="I79" s="49">
        <f>'Avg Week Gaba-Munyonyo'!I79+'Avg Week Munyonyo-Gaba'!I79</f>
        <v>1.5</v>
      </c>
      <c r="J79" s="49">
        <f>'Avg Week Gaba-Munyonyo'!J79+'Avg Week Munyonyo-Gaba'!J79</f>
        <v>0</v>
      </c>
      <c r="K79" s="49">
        <f>'Avg Week Gaba-Munyonyo'!K79+'Avg Week Munyonyo-Gaba'!K79</f>
        <v>0</v>
      </c>
      <c r="L79" s="49">
        <f>'Avg Week Gaba-Munyonyo'!L79+'Avg Week Munyonyo-Gaba'!L79</f>
        <v>0</v>
      </c>
      <c r="M79" s="49">
        <f>'Avg Week Gaba-Munyonyo'!M79+'Avg Week Munyonyo-Gaba'!M79</f>
        <v>35.5</v>
      </c>
      <c r="N79" s="49">
        <f>'Avg Week Gaba-Munyonyo'!N79+'Avg Week Munyonyo-Gaba'!N79</f>
        <v>0</v>
      </c>
      <c r="O79" s="15">
        <f t="shared" si="35"/>
        <v>71</v>
      </c>
      <c r="P79" s="15">
        <f t="shared" si="36"/>
        <v>106.5</v>
      </c>
      <c r="R79" s="8"/>
      <c r="T79"/>
    </row>
    <row r="80" spans="2:20" ht="23.1" customHeight="1" x14ac:dyDescent="0.25">
      <c r="B80" s="25" t="s">
        <v>120</v>
      </c>
      <c r="C80" s="49">
        <f>'Avg Week Gaba-Munyonyo'!C80+'Avg Week Munyonyo-Gaba'!C80</f>
        <v>36.5</v>
      </c>
      <c r="D80" s="49">
        <f>'Avg Week Gaba-Munyonyo'!D80+'Avg Week Munyonyo-Gaba'!D80</f>
        <v>17</v>
      </c>
      <c r="E80" s="49">
        <f>'Avg Week Gaba-Munyonyo'!E80+'Avg Week Munyonyo-Gaba'!E80</f>
        <v>5</v>
      </c>
      <c r="F80" s="49">
        <f>'Avg Week Gaba-Munyonyo'!F80+'Avg Week Munyonyo-Gaba'!F80</f>
        <v>4.5</v>
      </c>
      <c r="G80" s="49">
        <f>'Avg Week Gaba-Munyonyo'!G80+'Avg Week Munyonyo-Gaba'!G80</f>
        <v>1.5</v>
      </c>
      <c r="H80" s="49">
        <f>'Avg Week Gaba-Munyonyo'!H80+'Avg Week Munyonyo-Gaba'!H80</f>
        <v>0</v>
      </c>
      <c r="I80" s="49">
        <f>'Avg Week Gaba-Munyonyo'!I80+'Avg Week Munyonyo-Gaba'!I80</f>
        <v>0.5</v>
      </c>
      <c r="J80" s="49">
        <f>'Avg Week Gaba-Munyonyo'!J80+'Avg Week Munyonyo-Gaba'!J80</f>
        <v>0</v>
      </c>
      <c r="K80" s="49">
        <f>'Avg Week Gaba-Munyonyo'!K80+'Avg Week Munyonyo-Gaba'!K80</f>
        <v>0</v>
      </c>
      <c r="L80" s="49">
        <f>'Avg Week Gaba-Munyonyo'!L80+'Avg Week Munyonyo-Gaba'!L80</f>
        <v>0</v>
      </c>
      <c r="M80" s="49">
        <f>'Avg Week Gaba-Munyonyo'!M80+'Avg Week Munyonyo-Gaba'!M80</f>
        <v>47.5</v>
      </c>
      <c r="N80" s="49">
        <f>'Avg Week Gaba-Munyonyo'!N80+'Avg Week Munyonyo-Gaba'!N80</f>
        <v>0</v>
      </c>
      <c r="O80" s="15">
        <f t="shared" si="35"/>
        <v>65</v>
      </c>
      <c r="P80" s="15">
        <f t="shared" si="36"/>
        <v>112.5</v>
      </c>
      <c r="R80" s="8"/>
      <c r="T80"/>
    </row>
    <row r="81" spans="2:20" ht="23.1" customHeight="1" x14ac:dyDescent="0.25">
      <c r="B81" s="23" t="s">
        <v>121</v>
      </c>
      <c r="C81" s="49">
        <f>'Avg Week Gaba-Munyonyo'!C81+'Avg Week Munyonyo-Gaba'!C81</f>
        <v>29.5</v>
      </c>
      <c r="D81" s="49">
        <f>'Avg Week Gaba-Munyonyo'!D81+'Avg Week Munyonyo-Gaba'!D81</f>
        <v>10.5</v>
      </c>
      <c r="E81" s="49">
        <f>'Avg Week Gaba-Munyonyo'!E81+'Avg Week Munyonyo-Gaba'!E81</f>
        <v>4.5</v>
      </c>
      <c r="F81" s="49">
        <f>'Avg Week Gaba-Munyonyo'!F81+'Avg Week Munyonyo-Gaba'!F81</f>
        <v>4.5</v>
      </c>
      <c r="G81" s="49">
        <f>'Avg Week Gaba-Munyonyo'!G81+'Avg Week Munyonyo-Gaba'!G81</f>
        <v>0</v>
      </c>
      <c r="H81" s="49">
        <f>'Avg Week Gaba-Munyonyo'!H81+'Avg Week Munyonyo-Gaba'!H81</f>
        <v>0</v>
      </c>
      <c r="I81" s="49">
        <f>'Avg Week Gaba-Munyonyo'!I81+'Avg Week Munyonyo-Gaba'!I81</f>
        <v>1</v>
      </c>
      <c r="J81" s="49">
        <f>'Avg Week Gaba-Munyonyo'!J81+'Avg Week Munyonyo-Gaba'!J81</f>
        <v>0</v>
      </c>
      <c r="K81" s="49">
        <f>'Avg Week Gaba-Munyonyo'!K81+'Avg Week Munyonyo-Gaba'!K81</f>
        <v>0</v>
      </c>
      <c r="L81" s="49">
        <f>'Avg Week Gaba-Munyonyo'!L81+'Avg Week Munyonyo-Gaba'!L81</f>
        <v>0</v>
      </c>
      <c r="M81" s="49">
        <f>'Avg Week Gaba-Munyonyo'!M81+'Avg Week Munyonyo-Gaba'!M81</f>
        <v>33</v>
      </c>
      <c r="N81" s="49">
        <f>'Avg Week Gaba-Munyonyo'!N81+'Avg Week Munyonyo-Gaba'!N81</f>
        <v>0</v>
      </c>
      <c r="O81" s="15">
        <f t="shared" si="35"/>
        <v>50</v>
      </c>
      <c r="P81" s="15">
        <f t="shared" si="36"/>
        <v>83</v>
      </c>
      <c r="R81" s="8"/>
      <c r="T81"/>
    </row>
    <row r="82" spans="2:20" ht="23.1" customHeight="1" x14ac:dyDescent="0.25">
      <c r="B82" s="24" t="s">
        <v>122</v>
      </c>
      <c r="C82" s="49">
        <f>'Avg Week Gaba-Munyonyo'!C82+'Avg Week Munyonyo-Gaba'!C82</f>
        <v>41.5</v>
      </c>
      <c r="D82" s="49">
        <f>'Avg Week Gaba-Munyonyo'!D82+'Avg Week Munyonyo-Gaba'!D82</f>
        <v>7.5</v>
      </c>
      <c r="E82" s="49">
        <f>'Avg Week Gaba-Munyonyo'!E82+'Avg Week Munyonyo-Gaba'!E82</f>
        <v>3.5</v>
      </c>
      <c r="F82" s="49">
        <f>'Avg Week Gaba-Munyonyo'!F82+'Avg Week Munyonyo-Gaba'!F82</f>
        <v>4</v>
      </c>
      <c r="G82" s="49">
        <f>'Avg Week Gaba-Munyonyo'!G82+'Avg Week Munyonyo-Gaba'!G82</f>
        <v>1</v>
      </c>
      <c r="H82" s="49">
        <f>'Avg Week Gaba-Munyonyo'!H82+'Avg Week Munyonyo-Gaba'!H82</f>
        <v>0</v>
      </c>
      <c r="I82" s="49">
        <f>'Avg Week Gaba-Munyonyo'!I82+'Avg Week Munyonyo-Gaba'!I82</f>
        <v>2.5</v>
      </c>
      <c r="J82" s="49">
        <f>'Avg Week Gaba-Munyonyo'!J82+'Avg Week Munyonyo-Gaba'!J82</f>
        <v>0</v>
      </c>
      <c r="K82" s="49">
        <f>'Avg Week Gaba-Munyonyo'!K82+'Avg Week Munyonyo-Gaba'!K82</f>
        <v>0</v>
      </c>
      <c r="L82" s="49">
        <f>'Avg Week Gaba-Munyonyo'!L82+'Avg Week Munyonyo-Gaba'!L82</f>
        <v>0</v>
      </c>
      <c r="M82" s="49">
        <f>'Avg Week Gaba-Munyonyo'!M82+'Avg Week Munyonyo-Gaba'!M82</f>
        <v>30.5</v>
      </c>
      <c r="N82" s="49">
        <f>'Avg Week Gaba-Munyonyo'!N82+'Avg Week Munyonyo-Gaba'!N82</f>
        <v>0</v>
      </c>
      <c r="O82" s="15">
        <f t="shared" si="35"/>
        <v>60</v>
      </c>
      <c r="P82" s="15">
        <f t="shared" si="36"/>
        <v>90.5</v>
      </c>
      <c r="R82" s="8"/>
      <c r="T82"/>
    </row>
    <row r="83" spans="2:20" ht="23.1" customHeight="1" x14ac:dyDescent="0.25">
      <c r="B83" s="23" t="s">
        <v>123</v>
      </c>
      <c r="C83" s="49">
        <f>'Avg Week Gaba-Munyonyo'!C83+'Avg Week Munyonyo-Gaba'!C83</f>
        <v>30</v>
      </c>
      <c r="D83" s="49">
        <f>'Avg Week Gaba-Munyonyo'!D83+'Avg Week Munyonyo-Gaba'!D83</f>
        <v>7.5</v>
      </c>
      <c r="E83" s="49">
        <f>'Avg Week Gaba-Munyonyo'!E83+'Avg Week Munyonyo-Gaba'!E83</f>
        <v>3</v>
      </c>
      <c r="F83" s="49">
        <f>'Avg Week Gaba-Munyonyo'!F83+'Avg Week Munyonyo-Gaba'!F83</f>
        <v>2.5</v>
      </c>
      <c r="G83" s="49">
        <f>'Avg Week Gaba-Munyonyo'!G83+'Avg Week Munyonyo-Gaba'!G83</f>
        <v>0</v>
      </c>
      <c r="H83" s="49">
        <f>'Avg Week Gaba-Munyonyo'!H83+'Avg Week Munyonyo-Gaba'!H83</f>
        <v>0</v>
      </c>
      <c r="I83" s="49">
        <f>'Avg Week Gaba-Munyonyo'!I83+'Avg Week Munyonyo-Gaba'!I83</f>
        <v>0.5</v>
      </c>
      <c r="J83" s="49">
        <f>'Avg Week Gaba-Munyonyo'!J83+'Avg Week Munyonyo-Gaba'!J83</f>
        <v>0</v>
      </c>
      <c r="K83" s="49">
        <f>'Avg Week Gaba-Munyonyo'!K83+'Avg Week Munyonyo-Gaba'!K83</f>
        <v>0.5</v>
      </c>
      <c r="L83" s="49">
        <f>'Avg Week Gaba-Munyonyo'!L83+'Avg Week Munyonyo-Gaba'!L83</f>
        <v>0</v>
      </c>
      <c r="M83" s="49">
        <f>'Avg Week Gaba-Munyonyo'!M83+'Avg Week Munyonyo-Gaba'!M83</f>
        <v>23.5</v>
      </c>
      <c r="N83" s="49">
        <f>'Avg Week Gaba-Munyonyo'!N83+'Avg Week Munyonyo-Gaba'!N83</f>
        <v>0</v>
      </c>
      <c r="O83" s="15">
        <f t="shared" si="35"/>
        <v>44</v>
      </c>
      <c r="P83" s="15">
        <f t="shared" si="36"/>
        <v>67.5</v>
      </c>
      <c r="R83" s="8"/>
      <c r="T83"/>
    </row>
    <row r="84" spans="2:20" ht="23.1" customHeight="1" x14ac:dyDescent="0.25">
      <c r="B84" s="25" t="s">
        <v>124</v>
      </c>
      <c r="C84" s="49">
        <f>'Avg Week Gaba-Munyonyo'!C84+'Avg Week Munyonyo-Gaba'!C84</f>
        <v>28.5</v>
      </c>
      <c r="D84" s="49">
        <f>'Avg Week Gaba-Munyonyo'!D84+'Avg Week Munyonyo-Gaba'!D84</f>
        <v>6</v>
      </c>
      <c r="E84" s="49">
        <f>'Avg Week Gaba-Munyonyo'!E84+'Avg Week Munyonyo-Gaba'!E84</f>
        <v>3.5</v>
      </c>
      <c r="F84" s="49">
        <f>'Avg Week Gaba-Munyonyo'!F84+'Avg Week Munyonyo-Gaba'!F84</f>
        <v>1</v>
      </c>
      <c r="G84" s="49">
        <f>'Avg Week Gaba-Munyonyo'!G84+'Avg Week Munyonyo-Gaba'!G84</f>
        <v>1</v>
      </c>
      <c r="H84" s="49">
        <f>'Avg Week Gaba-Munyonyo'!H84+'Avg Week Munyonyo-Gaba'!H84</f>
        <v>0</v>
      </c>
      <c r="I84" s="49">
        <f>'Avg Week Gaba-Munyonyo'!I84+'Avg Week Munyonyo-Gaba'!I84</f>
        <v>0.5</v>
      </c>
      <c r="J84" s="49">
        <f>'Avg Week Gaba-Munyonyo'!J84+'Avg Week Munyonyo-Gaba'!J84</f>
        <v>0</v>
      </c>
      <c r="K84" s="49">
        <f>'Avg Week Gaba-Munyonyo'!K84+'Avg Week Munyonyo-Gaba'!K84</f>
        <v>0</v>
      </c>
      <c r="L84" s="49">
        <f>'Avg Week Gaba-Munyonyo'!L84+'Avg Week Munyonyo-Gaba'!L84</f>
        <v>0</v>
      </c>
      <c r="M84" s="49">
        <f>'Avg Week Gaba-Munyonyo'!M84+'Avg Week Munyonyo-Gaba'!M84</f>
        <v>21</v>
      </c>
      <c r="N84" s="49">
        <f>'Avg Week Gaba-Munyonyo'!N84+'Avg Week Munyonyo-Gaba'!N84</f>
        <v>0</v>
      </c>
      <c r="O84" s="15">
        <f t="shared" si="35"/>
        <v>40.5</v>
      </c>
      <c r="P84" s="15">
        <f t="shared" si="36"/>
        <v>61.5</v>
      </c>
      <c r="R84" s="8"/>
      <c r="T84"/>
    </row>
    <row r="85" spans="2:20" ht="23.1" customHeight="1" x14ac:dyDescent="0.25">
      <c r="B85" s="23" t="s">
        <v>125</v>
      </c>
      <c r="C85" s="49">
        <f>'Avg Week Gaba-Munyonyo'!C85+'Avg Week Munyonyo-Gaba'!C85</f>
        <v>22.5</v>
      </c>
      <c r="D85" s="49">
        <f>'Avg Week Gaba-Munyonyo'!D85+'Avg Week Munyonyo-Gaba'!D85</f>
        <v>7</v>
      </c>
      <c r="E85" s="49">
        <f>'Avg Week Gaba-Munyonyo'!E85+'Avg Week Munyonyo-Gaba'!E85</f>
        <v>2</v>
      </c>
      <c r="F85" s="49">
        <f>'Avg Week Gaba-Munyonyo'!F85+'Avg Week Munyonyo-Gaba'!F85</f>
        <v>1</v>
      </c>
      <c r="G85" s="49">
        <f>'Avg Week Gaba-Munyonyo'!G85+'Avg Week Munyonyo-Gaba'!G85</f>
        <v>0</v>
      </c>
      <c r="H85" s="49">
        <f>'Avg Week Gaba-Munyonyo'!H85+'Avg Week Munyonyo-Gaba'!H85</f>
        <v>0</v>
      </c>
      <c r="I85" s="49">
        <f>'Avg Week Gaba-Munyonyo'!I85+'Avg Week Munyonyo-Gaba'!I85</f>
        <v>0</v>
      </c>
      <c r="J85" s="49">
        <f>'Avg Week Gaba-Munyonyo'!J85+'Avg Week Munyonyo-Gaba'!J85</f>
        <v>0</v>
      </c>
      <c r="K85" s="49">
        <f>'Avg Week Gaba-Munyonyo'!K85+'Avg Week Munyonyo-Gaba'!K85</f>
        <v>0</v>
      </c>
      <c r="L85" s="49">
        <f>'Avg Week Gaba-Munyonyo'!L85+'Avg Week Munyonyo-Gaba'!L85</f>
        <v>0</v>
      </c>
      <c r="M85" s="49">
        <f>'Avg Week Gaba-Munyonyo'!M85+'Avg Week Munyonyo-Gaba'!M85</f>
        <v>22</v>
      </c>
      <c r="N85" s="49">
        <f>'Avg Week Gaba-Munyonyo'!N85+'Avg Week Munyonyo-Gaba'!N85</f>
        <v>0</v>
      </c>
      <c r="O85" s="15">
        <f t="shared" si="35"/>
        <v>32.5</v>
      </c>
      <c r="P85" s="15">
        <f t="shared" si="36"/>
        <v>54.5</v>
      </c>
      <c r="R85" s="8"/>
      <c r="T85"/>
    </row>
    <row r="86" spans="2:20" ht="23.1" customHeight="1" x14ac:dyDescent="0.25">
      <c r="B86" s="24" t="s">
        <v>126</v>
      </c>
      <c r="C86" s="49">
        <f>'Avg Week Gaba-Munyonyo'!C86+'Avg Week Munyonyo-Gaba'!C86</f>
        <v>20.5</v>
      </c>
      <c r="D86" s="49">
        <f>'Avg Week Gaba-Munyonyo'!D86+'Avg Week Munyonyo-Gaba'!D86</f>
        <v>9</v>
      </c>
      <c r="E86" s="49">
        <f>'Avg Week Gaba-Munyonyo'!E86+'Avg Week Munyonyo-Gaba'!E86</f>
        <v>3</v>
      </c>
      <c r="F86" s="49">
        <f>'Avg Week Gaba-Munyonyo'!F86+'Avg Week Munyonyo-Gaba'!F86</f>
        <v>1</v>
      </c>
      <c r="G86" s="49">
        <f>'Avg Week Gaba-Munyonyo'!G86+'Avg Week Munyonyo-Gaba'!G86</f>
        <v>0</v>
      </c>
      <c r="H86" s="49">
        <f>'Avg Week Gaba-Munyonyo'!H86+'Avg Week Munyonyo-Gaba'!H86</f>
        <v>0</v>
      </c>
      <c r="I86" s="49">
        <f>'Avg Week Gaba-Munyonyo'!I86+'Avg Week Munyonyo-Gaba'!I86</f>
        <v>0</v>
      </c>
      <c r="J86" s="49">
        <f>'Avg Week Gaba-Munyonyo'!J86+'Avg Week Munyonyo-Gaba'!J86</f>
        <v>0.5</v>
      </c>
      <c r="K86" s="49">
        <f>'Avg Week Gaba-Munyonyo'!K86+'Avg Week Munyonyo-Gaba'!K86</f>
        <v>0</v>
      </c>
      <c r="L86" s="49">
        <f>'Avg Week Gaba-Munyonyo'!L86+'Avg Week Munyonyo-Gaba'!L86</f>
        <v>0</v>
      </c>
      <c r="M86" s="49">
        <f>'Avg Week Gaba-Munyonyo'!M86+'Avg Week Munyonyo-Gaba'!M86</f>
        <v>15.5</v>
      </c>
      <c r="N86" s="49">
        <f>'Avg Week Gaba-Munyonyo'!N86+'Avg Week Munyonyo-Gaba'!N86</f>
        <v>0</v>
      </c>
      <c r="O86" s="15">
        <f t="shared" si="35"/>
        <v>34</v>
      </c>
      <c r="P86" s="15">
        <f t="shared" si="36"/>
        <v>49.5</v>
      </c>
      <c r="R86" s="8"/>
      <c r="T86"/>
    </row>
    <row r="87" spans="2:20" ht="23.1" customHeight="1" x14ac:dyDescent="0.25">
      <c r="B87" s="23" t="s">
        <v>127</v>
      </c>
      <c r="C87" s="49">
        <f>'Avg Week Gaba-Munyonyo'!C87+'Avg Week Munyonyo-Gaba'!C87</f>
        <v>16.5</v>
      </c>
      <c r="D87" s="49">
        <f>'Avg Week Gaba-Munyonyo'!D87+'Avg Week Munyonyo-Gaba'!D87</f>
        <v>8.5</v>
      </c>
      <c r="E87" s="49">
        <f>'Avg Week Gaba-Munyonyo'!E87+'Avg Week Munyonyo-Gaba'!E87</f>
        <v>1</v>
      </c>
      <c r="F87" s="49">
        <f>'Avg Week Gaba-Munyonyo'!F87+'Avg Week Munyonyo-Gaba'!F87</f>
        <v>1</v>
      </c>
      <c r="G87" s="49">
        <f>'Avg Week Gaba-Munyonyo'!G87+'Avg Week Munyonyo-Gaba'!G87</f>
        <v>0</v>
      </c>
      <c r="H87" s="49">
        <f>'Avg Week Gaba-Munyonyo'!H87+'Avg Week Munyonyo-Gaba'!H87</f>
        <v>0</v>
      </c>
      <c r="I87" s="49">
        <f>'Avg Week Gaba-Munyonyo'!I87+'Avg Week Munyonyo-Gaba'!I87</f>
        <v>1</v>
      </c>
      <c r="J87" s="49">
        <f>'Avg Week Gaba-Munyonyo'!J87+'Avg Week Munyonyo-Gaba'!J87</f>
        <v>0</v>
      </c>
      <c r="K87" s="49">
        <f>'Avg Week Gaba-Munyonyo'!K87+'Avg Week Munyonyo-Gaba'!K87</f>
        <v>0</v>
      </c>
      <c r="L87" s="49">
        <f>'Avg Week Gaba-Munyonyo'!L87+'Avg Week Munyonyo-Gaba'!L87</f>
        <v>0</v>
      </c>
      <c r="M87" s="49">
        <f>'Avg Week Gaba-Munyonyo'!M87+'Avg Week Munyonyo-Gaba'!M87</f>
        <v>20.5</v>
      </c>
      <c r="N87" s="49">
        <f>'Avg Week Gaba-Munyonyo'!N87+'Avg Week Munyonyo-Gaba'!N87</f>
        <v>0</v>
      </c>
      <c r="O87" s="15">
        <f t="shared" si="35"/>
        <v>28</v>
      </c>
      <c r="P87" s="15">
        <f t="shared" si="36"/>
        <v>48.5</v>
      </c>
      <c r="R87" s="8"/>
      <c r="T87"/>
    </row>
    <row r="88" spans="2:20" ht="23.1" customHeight="1" x14ac:dyDescent="0.25">
      <c r="B88" s="25" t="s">
        <v>128</v>
      </c>
      <c r="C88" s="49">
        <f>'Avg Week Gaba-Munyonyo'!C88+'Avg Week Munyonyo-Gaba'!C88</f>
        <v>15</v>
      </c>
      <c r="D88" s="49">
        <f>'Avg Week Gaba-Munyonyo'!D88+'Avg Week Munyonyo-Gaba'!D88</f>
        <v>6.5</v>
      </c>
      <c r="E88" s="49">
        <f>'Avg Week Gaba-Munyonyo'!E88+'Avg Week Munyonyo-Gaba'!E88</f>
        <v>0.5</v>
      </c>
      <c r="F88" s="49">
        <f>'Avg Week Gaba-Munyonyo'!F88+'Avg Week Munyonyo-Gaba'!F88</f>
        <v>1.5</v>
      </c>
      <c r="G88" s="49">
        <f>'Avg Week Gaba-Munyonyo'!G88+'Avg Week Munyonyo-Gaba'!G88</f>
        <v>0</v>
      </c>
      <c r="H88" s="49">
        <f>'Avg Week Gaba-Munyonyo'!H88+'Avg Week Munyonyo-Gaba'!H88</f>
        <v>0</v>
      </c>
      <c r="I88" s="49">
        <f>'Avg Week Gaba-Munyonyo'!I88+'Avg Week Munyonyo-Gaba'!I88</f>
        <v>0</v>
      </c>
      <c r="J88" s="49">
        <f>'Avg Week Gaba-Munyonyo'!J88+'Avg Week Munyonyo-Gaba'!J88</f>
        <v>0.5</v>
      </c>
      <c r="K88" s="49">
        <f>'Avg Week Gaba-Munyonyo'!K88+'Avg Week Munyonyo-Gaba'!K88</f>
        <v>0</v>
      </c>
      <c r="L88" s="49">
        <f>'Avg Week Gaba-Munyonyo'!L88+'Avg Week Munyonyo-Gaba'!L88</f>
        <v>0</v>
      </c>
      <c r="M88" s="49">
        <f>'Avg Week Gaba-Munyonyo'!M88+'Avg Week Munyonyo-Gaba'!M88</f>
        <v>16</v>
      </c>
      <c r="N88" s="49">
        <f>'Avg Week Gaba-Munyonyo'!N88+'Avg Week Munyonyo-Gaba'!N88</f>
        <v>0</v>
      </c>
      <c r="O88" s="15">
        <f t="shared" si="35"/>
        <v>24</v>
      </c>
      <c r="P88" s="15">
        <f t="shared" si="36"/>
        <v>40</v>
      </c>
      <c r="R88" s="8"/>
      <c r="T88"/>
    </row>
    <row r="89" spans="2:20" ht="23.1" customHeight="1" x14ac:dyDescent="0.25">
      <c r="B89" s="23" t="s">
        <v>129</v>
      </c>
      <c r="C89" s="49">
        <f>'Avg Week Gaba-Munyonyo'!C89+'Avg Week Munyonyo-Gaba'!C89</f>
        <v>22.5</v>
      </c>
      <c r="D89" s="49">
        <f>'Avg Week Gaba-Munyonyo'!D89+'Avg Week Munyonyo-Gaba'!D89</f>
        <v>5</v>
      </c>
      <c r="E89" s="49">
        <f>'Avg Week Gaba-Munyonyo'!E89+'Avg Week Munyonyo-Gaba'!E89</f>
        <v>2</v>
      </c>
      <c r="F89" s="49">
        <f>'Avg Week Gaba-Munyonyo'!F89+'Avg Week Munyonyo-Gaba'!F89</f>
        <v>0</v>
      </c>
      <c r="G89" s="49">
        <f>'Avg Week Gaba-Munyonyo'!G89+'Avg Week Munyonyo-Gaba'!G89</f>
        <v>0</v>
      </c>
      <c r="H89" s="49">
        <f>'Avg Week Gaba-Munyonyo'!H89+'Avg Week Munyonyo-Gaba'!H89</f>
        <v>0</v>
      </c>
      <c r="I89" s="49">
        <f>'Avg Week Gaba-Munyonyo'!I89+'Avg Week Munyonyo-Gaba'!I89</f>
        <v>0.5</v>
      </c>
      <c r="J89" s="49">
        <f>'Avg Week Gaba-Munyonyo'!J89+'Avg Week Munyonyo-Gaba'!J89</f>
        <v>0</v>
      </c>
      <c r="K89" s="49">
        <f>'Avg Week Gaba-Munyonyo'!K89+'Avg Week Munyonyo-Gaba'!K89</f>
        <v>0</v>
      </c>
      <c r="L89" s="49">
        <f>'Avg Week Gaba-Munyonyo'!L89+'Avg Week Munyonyo-Gaba'!L89</f>
        <v>0</v>
      </c>
      <c r="M89" s="49">
        <f>'Avg Week Gaba-Munyonyo'!M89+'Avg Week Munyonyo-Gaba'!M89</f>
        <v>15</v>
      </c>
      <c r="N89" s="49">
        <f>'Avg Week Gaba-Munyonyo'!N89+'Avg Week Munyonyo-Gaba'!N89</f>
        <v>0</v>
      </c>
      <c r="O89" s="15">
        <f t="shared" si="35"/>
        <v>30</v>
      </c>
      <c r="P89" s="15">
        <f t="shared" si="36"/>
        <v>45</v>
      </c>
      <c r="R89" s="8"/>
      <c r="T89"/>
    </row>
    <row r="90" spans="2:20" ht="23.1" customHeight="1" x14ac:dyDescent="0.25">
      <c r="B90" s="24" t="s">
        <v>130</v>
      </c>
      <c r="C90" s="49">
        <f>'Avg Week Gaba-Munyonyo'!C90+'Avg Week Munyonyo-Gaba'!C90</f>
        <v>13</v>
      </c>
      <c r="D90" s="49">
        <f>'Avg Week Gaba-Munyonyo'!D90+'Avg Week Munyonyo-Gaba'!D90</f>
        <v>3.5</v>
      </c>
      <c r="E90" s="49">
        <f>'Avg Week Gaba-Munyonyo'!E90+'Avg Week Munyonyo-Gaba'!E90</f>
        <v>1</v>
      </c>
      <c r="F90" s="49">
        <f>'Avg Week Gaba-Munyonyo'!F90+'Avg Week Munyonyo-Gaba'!F90</f>
        <v>0</v>
      </c>
      <c r="G90" s="49">
        <f>'Avg Week Gaba-Munyonyo'!G90+'Avg Week Munyonyo-Gaba'!G90</f>
        <v>0</v>
      </c>
      <c r="H90" s="49">
        <f>'Avg Week Gaba-Munyonyo'!H90+'Avg Week Munyonyo-Gaba'!H90</f>
        <v>0</v>
      </c>
      <c r="I90" s="49">
        <f>'Avg Week Gaba-Munyonyo'!I90+'Avg Week Munyonyo-Gaba'!I90</f>
        <v>0</v>
      </c>
      <c r="J90" s="49">
        <f>'Avg Week Gaba-Munyonyo'!J90+'Avg Week Munyonyo-Gaba'!J90</f>
        <v>0.5</v>
      </c>
      <c r="K90" s="49">
        <f>'Avg Week Gaba-Munyonyo'!K90+'Avg Week Munyonyo-Gaba'!K90</f>
        <v>0</v>
      </c>
      <c r="L90" s="49">
        <f>'Avg Week Gaba-Munyonyo'!L90+'Avg Week Munyonyo-Gaba'!L90</f>
        <v>0</v>
      </c>
      <c r="M90" s="49">
        <f>'Avg Week Gaba-Munyonyo'!M90+'Avg Week Munyonyo-Gaba'!M90</f>
        <v>16.5</v>
      </c>
      <c r="N90" s="49">
        <f>'Avg Week Gaba-Munyonyo'!N90+'Avg Week Munyonyo-Gaba'!N90</f>
        <v>0</v>
      </c>
      <c r="O90" s="15">
        <f t="shared" si="35"/>
        <v>18</v>
      </c>
      <c r="P90" s="15">
        <f t="shared" si="36"/>
        <v>34.5</v>
      </c>
      <c r="R90" s="8"/>
      <c r="T90"/>
    </row>
    <row r="91" spans="2:20" ht="23.1" customHeight="1" x14ac:dyDescent="0.25">
      <c r="B91" s="23" t="s">
        <v>131</v>
      </c>
      <c r="C91" s="49">
        <f>'Avg Week Gaba-Munyonyo'!C91+'Avg Week Munyonyo-Gaba'!C91</f>
        <v>14.5</v>
      </c>
      <c r="D91" s="49">
        <f>'Avg Week Gaba-Munyonyo'!D91+'Avg Week Munyonyo-Gaba'!D91</f>
        <v>5</v>
      </c>
      <c r="E91" s="49">
        <f>'Avg Week Gaba-Munyonyo'!E91+'Avg Week Munyonyo-Gaba'!E91</f>
        <v>1.5</v>
      </c>
      <c r="F91" s="49">
        <f>'Avg Week Gaba-Munyonyo'!F91+'Avg Week Munyonyo-Gaba'!F91</f>
        <v>1.5</v>
      </c>
      <c r="G91" s="49">
        <f>'Avg Week Gaba-Munyonyo'!G91+'Avg Week Munyonyo-Gaba'!G91</f>
        <v>0.5</v>
      </c>
      <c r="H91" s="49">
        <f>'Avg Week Gaba-Munyonyo'!H91+'Avg Week Munyonyo-Gaba'!H91</f>
        <v>0</v>
      </c>
      <c r="I91" s="49">
        <f>'Avg Week Gaba-Munyonyo'!I91+'Avg Week Munyonyo-Gaba'!I91</f>
        <v>0</v>
      </c>
      <c r="J91" s="49">
        <f>'Avg Week Gaba-Munyonyo'!J91+'Avg Week Munyonyo-Gaba'!J91</f>
        <v>0.5</v>
      </c>
      <c r="K91" s="49">
        <f>'Avg Week Gaba-Munyonyo'!K91+'Avg Week Munyonyo-Gaba'!K91</f>
        <v>0</v>
      </c>
      <c r="L91" s="49">
        <f>'Avg Week Gaba-Munyonyo'!L91+'Avg Week Munyonyo-Gaba'!L91</f>
        <v>0</v>
      </c>
      <c r="M91" s="49">
        <f>'Avg Week Gaba-Munyonyo'!M91+'Avg Week Munyonyo-Gaba'!M91</f>
        <v>17.5</v>
      </c>
      <c r="N91" s="49">
        <f>'Avg Week Gaba-Munyonyo'!N91+'Avg Week Munyonyo-Gaba'!N91</f>
        <v>0</v>
      </c>
      <c r="O91" s="15">
        <f t="shared" si="35"/>
        <v>23.5</v>
      </c>
      <c r="P91" s="15">
        <f t="shared" si="36"/>
        <v>41</v>
      </c>
      <c r="R91" s="8"/>
      <c r="T91"/>
    </row>
    <row r="92" spans="2:20" ht="23.1" customHeight="1" x14ac:dyDescent="0.25">
      <c r="B92" s="25" t="s">
        <v>132</v>
      </c>
      <c r="C92" s="49">
        <f>'Avg Week Gaba-Munyonyo'!C92+'Avg Week Munyonyo-Gaba'!C92</f>
        <v>18.5</v>
      </c>
      <c r="D92" s="49">
        <f>'Avg Week Gaba-Munyonyo'!D92+'Avg Week Munyonyo-Gaba'!D92</f>
        <v>2.5</v>
      </c>
      <c r="E92" s="49">
        <f>'Avg Week Gaba-Munyonyo'!E92+'Avg Week Munyonyo-Gaba'!E92</f>
        <v>1.5</v>
      </c>
      <c r="F92" s="49">
        <f>'Avg Week Gaba-Munyonyo'!F92+'Avg Week Munyonyo-Gaba'!F92</f>
        <v>0.5</v>
      </c>
      <c r="G92" s="49">
        <f>'Avg Week Gaba-Munyonyo'!G92+'Avg Week Munyonyo-Gaba'!G92</f>
        <v>0</v>
      </c>
      <c r="H92" s="49">
        <f>'Avg Week Gaba-Munyonyo'!H92+'Avg Week Munyonyo-Gaba'!H92</f>
        <v>0</v>
      </c>
      <c r="I92" s="49">
        <f>'Avg Week Gaba-Munyonyo'!I92+'Avg Week Munyonyo-Gaba'!I92</f>
        <v>0</v>
      </c>
      <c r="J92" s="49">
        <f>'Avg Week Gaba-Munyonyo'!J92+'Avg Week Munyonyo-Gaba'!J92</f>
        <v>0</v>
      </c>
      <c r="K92" s="49">
        <f>'Avg Week Gaba-Munyonyo'!K92+'Avg Week Munyonyo-Gaba'!K92</f>
        <v>0</v>
      </c>
      <c r="L92" s="49">
        <f>'Avg Week Gaba-Munyonyo'!L92+'Avg Week Munyonyo-Gaba'!L92</f>
        <v>0</v>
      </c>
      <c r="M92" s="49">
        <f>'Avg Week Gaba-Munyonyo'!M92+'Avg Week Munyonyo-Gaba'!M92</f>
        <v>10.5</v>
      </c>
      <c r="N92" s="49">
        <f>'Avg Week Gaba-Munyonyo'!N92+'Avg Week Munyonyo-Gaba'!N92</f>
        <v>0</v>
      </c>
      <c r="O92" s="15">
        <f t="shared" si="35"/>
        <v>23</v>
      </c>
      <c r="P92" s="15">
        <f t="shared" si="36"/>
        <v>33.5</v>
      </c>
      <c r="R92" s="8"/>
      <c r="T92"/>
    </row>
    <row r="93" spans="2:20" ht="23.1" customHeight="1" x14ac:dyDescent="0.25">
      <c r="B93" s="23" t="s">
        <v>133</v>
      </c>
      <c r="C93" s="49">
        <f>'Avg Week Gaba-Munyonyo'!C93+'Avg Week Munyonyo-Gaba'!C93</f>
        <v>10.5</v>
      </c>
      <c r="D93" s="49">
        <f>'Avg Week Gaba-Munyonyo'!D93+'Avg Week Munyonyo-Gaba'!D93</f>
        <v>3.5</v>
      </c>
      <c r="E93" s="49">
        <f>'Avg Week Gaba-Munyonyo'!E93+'Avg Week Munyonyo-Gaba'!E93</f>
        <v>1.5</v>
      </c>
      <c r="F93" s="49">
        <f>'Avg Week Gaba-Munyonyo'!F93+'Avg Week Munyonyo-Gaba'!F93</f>
        <v>0.5</v>
      </c>
      <c r="G93" s="49">
        <f>'Avg Week Gaba-Munyonyo'!G93+'Avg Week Munyonyo-Gaba'!G93</f>
        <v>0</v>
      </c>
      <c r="H93" s="49">
        <f>'Avg Week Gaba-Munyonyo'!H93+'Avg Week Munyonyo-Gaba'!H93</f>
        <v>0</v>
      </c>
      <c r="I93" s="49">
        <f>'Avg Week Gaba-Munyonyo'!I93+'Avg Week Munyonyo-Gaba'!I93</f>
        <v>0</v>
      </c>
      <c r="J93" s="49">
        <f>'Avg Week Gaba-Munyonyo'!J93+'Avg Week Munyonyo-Gaba'!J93</f>
        <v>0</v>
      </c>
      <c r="K93" s="49">
        <f>'Avg Week Gaba-Munyonyo'!K93+'Avg Week Munyonyo-Gaba'!K93</f>
        <v>0</v>
      </c>
      <c r="L93" s="49">
        <f>'Avg Week Gaba-Munyonyo'!L93+'Avg Week Munyonyo-Gaba'!L93</f>
        <v>0</v>
      </c>
      <c r="M93" s="49">
        <f>'Avg Week Gaba-Munyonyo'!M93+'Avg Week Munyonyo-Gaba'!M93</f>
        <v>13.5</v>
      </c>
      <c r="N93" s="49">
        <f>'Avg Week Gaba-Munyonyo'!N93+'Avg Week Munyonyo-Gaba'!N93</f>
        <v>0</v>
      </c>
      <c r="O93" s="15">
        <f t="shared" si="35"/>
        <v>16</v>
      </c>
      <c r="P93" s="15">
        <f t="shared" si="36"/>
        <v>29.5</v>
      </c>
      <c r="R93" s="8"/>
      <c r="T93"/>
    </row>
    <row r="94" spans="2:20" ht="23.1" customHeight="1" x14ac:dyDescent="0.25">
      <c r="B94" s="24" t="s">
        <v>134</v>
      </c>
      <c r="C94" s="49">
        <f>'Avg Week Gaba-Munyonyo'!C94+'Avg Week Munyonyo-Gaba'!C94</f>
        <v>10.5</v>
      </c>
      <c r="D94" s="49">
        <f>'Avg Week Gaba-Munyonyo'!D94+'Avg Week Munyonyo-Gaba'!D94</f>
        <v>2.5</v>
      </c>
      <c r="E94" s="49">
        <f>'Avg Week Gaba-Munyonyo'!E94+'Avg Week Munyonyo-Gaba'!E94</f>
        <v>0</v>
      </c>
      <c r="F94" s="49">
        <f>'Avg Week Gaba-Munyonyo'!F94+'Avg Week Munyonyo-Gaba'!F94</f>
        <v>0</v>
      </c>
      <c r="G94" s="49">
        <f>'Avg Week Gaba-Munyonyo'!G94+'Avg Week Munyonyo-Gaba'!G94</f>
        <v>0</v>
      </c>
      <c r="H94" s="49">
        <f>'Avg Week Gaba-Munyonyo'!H94+'Avg Week Munyonyo-Gaba'!H94</f>
        <v>0</v>
      </c>
      <c r="I94" s="49">
        <f>'Avg Week Gaba-Munyonyo'!I94+'Avg Week Munyonyo-Gaba'!I94</f>
        <v>0</v>
      </c>
      <c r="J94" s="49">
        <f>'Avg Week Gaba-Munyonyo'!J94+'Avg Week Munyonyo-Gaba'!J94</f>
        <v>0</v>
      </c>
      <c r="K94" s="49">
        <f>'Avg Week Gaba-Munyonyo'!K94+'Avg Week Munyonyo-Gaba'!K94</f>
        <v>0</v>
      </c>
      <c r="L94" s="49">
        <f>'Avg Week Gaba-Munyonyo'!L94+'Avg Week Munyonyo-Gaba'!L94</f>
        <v>0</v>
      </c>
      <c r="M94" s="49">
        <f>'Avg Week Gaba-Munyonyo'!M94+'Avg Week Munyonyo-Gaba'!M94</f>
        <v>8.5</v>
      </c>
      <c r="N94" s="49">
        <f>'Avg Week Gaba-Munyonyo'!N94+'Avg Week Munyonyo-Gaba'!N94</f>
        <v>0</v>
      </c>
      <c r="O94" s="15">
        <f t="shared" si="35"/>
        <v>13</v>
      </c>
      <c r="P94" s="15">
        <f t="shared" si="36"/>
        <v>21.5</v>
      </c>
      <c r="R94" s="8"/>
      <c r="T94"/>
    </row>
    <row r="95" spans="2:20" ht="23.1" customHeight="1" x14ac:dyDescent="0.25">
      <c r="B95" s="23" t="s">
        <v>135</v>
      </c>
      <c r="C95" s="49">
        <f>'Avg Week Gaba-Munyonyo'!C95+'Avg Week Munyonyo-Gaba'!C95</f>
        <v>16.5</v>
      </c>
      <c r="D95" s="49">
        <f>'Avg Week Gaba-Munyonyo'!D95+'Avg Week Munyonyo-Gaba'!D95</f>
        <v>2.5</v>
      </c>
      <c r="E95" s="49">
        <f>'Avg Week Gaba-Munyonyo'!E95+'Avg Week Munyonyo-Gaba'!E95</f>
        <v>0.5</v>
      </c>
      <c r="F95" s="49">
        <f>'Avg Week Gaba-Munyonyo'!F95+'Avg Week Munyonyo-Gaba'!F95</f>
        <v>1</v>
      </c>
      <c r="G95" s="49">
        <f>'Avg Week Gaba-Munyonyo'!G95+'Avg Week Munyonyo-Gaba'!G95</f>
        <v>0</v>
      </c>
      <c r="H95" s="49">
        <f>'Avg Week Gaba-Munyonyo'!H95+'Avg Week Munyonyo-Gaba'!H95</f>
        <v>0</v>
      </c>
      <c r="I95" s="49">
        <f>'Avg Week Gaba-Munyonyo'!I95+'Avg Week Munyonyo-Gaba'!I95</f>
        <v>0</v>
      </c>
      <c r="J95" s="49">
        <f>'Avg Week Gaba-Munyonyo'!J95+'Avg Week Munyonyo-Gaba'!J95</f>
        <v>0</v>
      </c>
      <c r="K95" s="49">
        <f>'Avg Week Gaba-Munyonyo'!K95+'Avg Week Munyonyo-Gaba'!K95</f>
        <v>0</v>
      </c>
      <c r="L95" s="49">
        <f>'Avg Week Gaba-Munyonyo'!L95+'Avg Week Munyonyo-Gaba'!L95</f>
        <v>0</v>
      </c>
      <c r="M95" s="49">
        <f>'Avg Week Gaba-Munyonyo'!M95+'Avg Week Munyonyo-Gaba'!M95</f>
        <v>7</v>
      </c>
      <c r="N95" s="49">
        <f>'Avg Week Gaba-Munyonyo'!N95+'Avg Week Munyonyo-Gaba'!N95</f>
        <v>0</v>
      </c>
      <c r="O95" s="15">
        <f t="shared" si="35"/>
        <v>20.5</v>
      </c>
      <c r="P95" s="15">
        <f t="shared" si="36"/>
        <v>27.5</v>
      </c>
      <c r="R95" s="8"/>
      <c r="T95"/>
    </row>
    <row r="96" spans="2:20" ht="23.1" customHeight="1" x14ac:dyDescent="0.25">
      <c r="B96" s="25" t="s">
        <v>136</v>
      </c>
      <c r="C96" s="49">
        <f>'Avg Week Gaba-Munyonyo'!C96+'Avg Week Munyonyo-Gaba'!C96</f>
        <v>14.5</v>
      </c>
      <c r="D96" s="49">
        <f>'Avg Week Gaba-Munyonyo'!D96+'Avg Week Munyonyo-Gaba'!D96</f>
        <v>4</v>
      </c>
      <c r="E96" s="49">
        <f>'Avg Week Gaba-Munyonyo'!E96+'Avg Week Munyonyo-Gaba'!E96</f>
        <v>1.5</v>
      </c>
      <c r="F96" s="49">
        <f>'Avg Week Gaba-Munyonyo'!F96+'Avg Week Munyonyo-Gaba'!F96</f>
        <v>2</v>
      </c>
      <c r="G96" s="49">
        <f>'Avg Week Gaba-Munyonyo'!G96+'Avg Week Munyonyo-Gaba'!G96</f>
        <v>0</v>
      </c>
      <c r="H96" s="49">
        <f>'Avg Week Gaba-Munyonyo'!H96+'Avg Week Munyonyo-Gaba'!H96</f>
        <v>0</v>
      </c>
      <c r="I96" s="49">
        <f>'Avg Week Gaba-Munyonyo'!I96+'Avg Week Munyonyo-Gaba'!I96</f>
        <v>0.5</v>
      </c>
      <c r="J96" s="49">
        <f>'Avg Week Gaba-Munyonyo'!J96+'Avg Week Munyonyo-Gaba'!J96</f>
        <v>0.5</v>
      </c>
      <c r="K96" s="49">
        <f>'Avg Week Gaba-Munyonyo'!K96+'Avg Week Munyonyo-Gaba'!K96</f>
        <v>0</v>
      </c>
      <c r="L96" s="49">
        <f>'Avg Week Gaba-Munyonyo'!L96+'Avg Week Munyonyo-Gaba'!L96</f>
        <v>0</v>
      </c>
      <c r="M96" s="49">
        <f>'Avg Week Gaba-Munyonyo'!M96+'Avg Week Munyonyo-Gaba'!M96</f>
        <v>11</v>
      </c>
      <c r="N96" s="49">
        <f>'Avg Week Gaba-Munyonyo'!N96+'Avg Week Munyonyo-Gaba'!N96</f>
        <v>0</v>
      </c>
      <c r="O96" s="15">
        <f t="shared" si="35"/>
        <v>23</v>
      </c>
      <c r="P96" s="15">
        <f t="shared" si="36"/>
        <v>34</v>
      </c>
      <c r="R96" s="8"/>
      <c r="T96"/>
    </row>
    <row r="97" spans="2:20" ht="23.1" customHeight="1" x14ac:dyDescent="0.25">
      <c r="B97" s="23" t="s">
        <v>137</v>
      </c>
      <c r="C97" s="49">
        <f>'Avg Week Gaba-Munyonyo'!C97+'Avg Week Munyonyo-Gaba'!C97</f>
        <v>16.5</v>
      </c>
      <c r="D97" s="49">
        <f>'Avg Week Gaba-Munyonyo'!D97+'Avg Week Munyonyo-Gaba'!D97</f>
        <v>3</v>
      </c>
      <c r="E97" s="49">
        <f>'Avg Week Gaba-Munyonyo'!E97+'Avg Week Munyonyo-Gaba'!E97</f>
        <v>0.5</v>
      </c>
      <c r="F97" s="49">
        <f>'Avg Week Gaba-Munyonyo'!F97+'Avg Week Munyonyo-Gaba'!F97</f>
        <v>1</v>
      </c>
      <c r="G97" s="49">
        <f>'Avg Week Gaba-Munyonyo'!G97+'Avg Week Munyonyo-Gaba'!G97</f>
        <v>0</v>
      </c>
      <c r="H97" s="49">
        <f>'Avg Week Gaba-Munyonyo'!H97+'Avg Week Munyonyo-Gaba'!H97</f>
        <v>0</v>
      </c>
      <c r="I97" s="49">
        <f>'Avg Week Gaba-Munyonyo'!I97+'Avg Week Munyonyo-Gaba'!I97</f>
        <v>0</v>
      </c>
      <c r="J97" s="49">
        <f>'Avg Week Gaba-Munyonyo'!J97+'Avg Week Munyonyo-Gaba'!J97</f>
        <v>0</v>
      </c>
      <c r="K97" s="49">
        <f>'Avg Week Gaba-Munyonyo'!K97+'Avg Week Munyonyo-Gaba'!K97</f>
        <v>0</v>
      </c>
      <c r="L97" s="49">
        <f>'Avg Week Gaba-Munyonyo'!L97+'Avg Week Munyonyo-Gaba'!L97</f>
        <v>0</v>
      </c>
      <c r="M97" s="49">
        <f>'Avg Week Gaba-Munyonyo'!M97+'Avg Week Munyonyo-Gaba'!M97</f>
        <v>13</v>
      </c>
      <c r="N97" s="49">
        <f>'Avg Week Gaba-Munyonyo'!N97+'Avg Week Munyonyo-Gaba'!N97</f>
        <v>0</v>
      </c>
      <c r="O97" s="15">
        <f t="shared" si="35"/>
        <v>21</v>
      </c>
      <c r="P97" s="15">
        <f t="shared" si="36"/>
        <v>34</v>
      </c>
      <c r="R97" s="8"/>
      <c r="T97"/>
    </row>
    <row r="98" spans="2:20" ht="23.1" customHeight="1" x14ac:dyDescent="0.25">
      <c r="B98" s="24" t="s">
        <v>138</v>
      </c>
      <c r="C98" s="49">
        <f>'Avg Week Gaba-Munyonyo'!C98+'Avg Week Munyonyo-Gaba'!C98</f>
        <v>8.5</v>
      </c>
      <c r="D98" s="49">
        <f>'Avg Week Gaba-Munyonyo'!D98+'Avg Week Munyonyo-Gaba'!D98</f>
        <v>3.5</v>
      </c>
      <c r="E98" s="49">
        <f>'Avg Week Gaba-Munyonyo'!E98+'Avg Week Munyonyo-Gaba'!E98</f>
        <v>2</v>
      </c>
      <c r="F98" s="49">
        <f>'Avg Week Gaba-Munyonyo'!F98+'Avg Week Munyonyo-Gaba'!F98</f>
        <v>2</v>
      </c>
      <c r="G98" s="49">
        <f>'Avg Week Gaba-Munyonyo'!G98+'Avg Week Munyonyo-Gaba'!G98</f>
        <v>0</v>
      </c>
      <c r="H98" s="49">
        <f>'Avg Week Gaba-Munyonyo'!H98+'Avg Week Munyonyo-Gaba'!H98</f>
        <v>0</v>
      </c>
      <c r="I98" s="49">
        <f>'Avg Week Gaba-Munyonyo'!I98+'Avg Week Munyonyo-Gaba'!I98</f>
        <v>1</v>
      </c>
      <c r="J98" s="49">
        <f>'Avg Week Gaba-Munyonyo'!J98+'Avg Week Munyonyo-Gaba'!J98</f>
        <v>0</v>
      </c>
      <c r="K98" s="49">
        <f>'Avg Week Gaba-Munyonyo'!K98+'Avg Week Munyonyo-Gaba'!K98</f>
        <v>0</v>
      </c>
      <c r="L98" s="49">
        <f>'Avg Week Gaba-Munyonyo'!L98+'Avg Week Munyonyo-Gaba'!L98</f>
        <v>0</v>
      </c>
      <c r="M98" s="49">
        <f>'Avg Week Gaba-Munyonyo'!M98+'Avg Week Munyonyo-Gaba'!M98</f>
        <v>14</v>
      </c>
      <c r="N98" s="49">
        <f>'Avg Week Gaba-Munyonyo'!N98+'Avg Week Munyonyo-Gaba'!N98</f>
        <v>0</v>
      </c>
      <c r="O98" s="15">
        <f t="shared" si="35"/>
        <v>17</v>
      </c>
      <c r="P98" s="15">
        <f t="shared" si="36"/>
        <v>31</v>
      </c>
      <c r="R98" s="8"/>
      <c r="T98"/>
    </row>
    <row r="99" spans="2:20" ht="23.1" customHeight="1" x14ac:dyDescent="0.25">
      <c r="B99" s="23" t="s">
        <v>139</v>
      </c>
      <c r="C99" s="49">
        <f>'Avg Week Gaba-Munyonyo'!C99+'Avg Week Munyonyo-Gaba'!C99</f>
        <v>11</v>
      </c>
      <c r="D99" s="49">
        <f>'Avg Week Gaba-Munyonyo'!D99+'Avg Week Munyonyo-Gaba'!D99</f>
        <v>4.5</v>
      </c>
      <c r="E99" s="49">
        <f>'Avg Week Gaba-Munyonyo'!E99+'Avg Week Munyonyo-Gaba'!E99</f>
        <v>1.5</v>
      </c>
      <c r="F99" s="49">
        <f>'Avg Week Gaba-Munyonyo'!F99+'Avg Week Munyonyo-Gaba'!F99</f>
        <v>5</v>
      </c>
      <c r="G99" s="49">
        <f>'Avg Week Gaba-Munyonyo'!G99+'Avg Week Munyonyo-Gaba'!G99</f>
        <v>0</v>
      </c>
      <c r="H99" s="49">
        <f>'Avg Week Gaba-Munyonyo'!H99+'Avg Week Munyonyo-Gaba'!H99</f>
        <v>0</v>
      </c>
      <c r="I99" s="49">
        <f>'Avg Week Gaba-Munyonyo'!I99+'Avg Week Munyonyo-Gaba'!I99</f>
        <v>0</v>
      </c>
      <c r="J99" s="49">
        <f>'Avg Week Gaba-Munyonyo'!J99+'Avg Week Munyonyo-Gaba'!J99</f>
        <v>0</v>
      </c>
      <c r="K99" s="49">
        <f>'Avg Week Gaba-Munyonyo'!K99+'Avg Week Munyonyo-Gaba'!K99</f>
        <v>0</v>
      </c>
      <c r="L99" s="49">
        <f>'Avg Week Gaba-Munyonyo'!L99+'Avg Week Munyonyo-Gaba'!L99</f>
        <v>0</v>
      </c>
      <c r="M99" s="49">
        <f>'Avg Week Gaba-Munyonyo'!M99+'Avg Week Munyonyo-Gaba'!M99</f>
        <v>16.5</v>
      </c>
      <c r="N99" s="49">
        <f>'Avg Week Gaba-Munyonyo'!N99+'Avg Week Munyonyo-Gaba'!N99</f>
        <v>0</v>
      </c>
      <c r="O99" s="15">
        <f t="shared" si="35"/>
        <v>22</v>
      </c>
      <c r="P99" s="15">
        <f t="shared" si="36"/>
        <v>38.5</v>
      </c>
      <c r="R99" s="8"/>
      <c r="T99"/>
    </row>
    <row r="100" spans="2:20" ht="23.1" customHeight="1" x14ac:dyDescent="0.25">
      <c r="B100" s="25" t="s">
        <v>140</v>
      </c>
      <c r="C100" s="49">
        <f>'Avg Week Gaba-Munyonyo'!C100+'Avg Week Munyonyo-Gaba'!C100</f>
        <v>10</v>
      </c>
      <c r="D100" s="49">
        <f>'Avg Week Gaba-Munyonyo'!D100+'Avg Week Munyonyo-Gaba'!D100</f>
        <v>3.5</v>
      </c>
      <c r="E100" s="49">
        <f>'Avg Week Gaba-Munyonyo'!E100+'Avg Week Munyonyo-Gaba'!E100</f>
        <v>0.5</v>
      </c>
      <c r="F100" s="49">
        <f>'Avg Week Gaba-Munyonyo'!F100+'Avg Week Munyonyo-Gaba'!F100</f>
        <v>6.5</v>
      </c>
      <c r="G100" s="49">
        <f>'Avg Week Gaba-Munyonyo'!G100+'Avg Week Munyonyo-Gaba'!G100</f>
        <v>0</v>
      </c>
      <c r="H100" s="49">
        <f>'Avg Week Gaba-Munyonyo'!H100+'Avg Week Munyonyo-Gaba'!H100</f>
        <v>0</v>
      </c>
      <c r="I100" s="49">
        <f>'Avg Week Gaba-Munyonyo'!I100+'Avg Week Munyonyo-Gaba'!I100</f>
        <v>1.5</v>
      </c>
      <c r="J100" s="49">
        <f>'Avg Week Gaba-Munyonyo'!J100+'Avg Week Munyonyo-Gaba'!J100</f>
        <v>0</v>
      </c>
      <c r="K100" s="49">
        <f>'Avg Week Gaba-Munyonyo'!K100+'Avg Week Munyonyo-Gaba'!K100</f>
        <v>0</v>
      </c>
      <c r="L100" s="49">
        <f>'Avg Week Gaba-Munyonyo'!L100+'Avg Week Munyonyo-Gaba'!L100</f>
        <v>0</v>
      </c>
      <c r="M100" s="49">
        <f>'Avg Week Gaba-Munyonyo'!M100+'Avg Week Munyonyo-Gaba'!M100</f>
        <v>13.5</v>
      </c>
      <c r="N100" s="49">
        <f>'Avg Week Gaba-Munyonyo'!N100+'Avg Week Munyonyo-Gaba'!N100</f>
        <v>0</v>
      </c>
      <c r="O100" s="15">
        <f t="shared" si="35"/>
        <v>22</v>
      </c>
      <c r="P100" s="15">
        <f t="shared" si="36"/>
        <v>35.5</v>
      </c>
      <c r="R100" s="8"/>
      <c r="T100"/>
    </row>
    <row r="101" spans="2:20" ht="23.1" customHeight="1" x14ac:dyDescent="0.25">
      <c r="B101" s="23" t="s">
        <v>141</v>
      </c>
      <c r="C101" s="49">
        <f>'Avg Week Gaba-Munyonyo'!C101+'Avg Week Munyonyo-Gaba'!C101</f>
        <v>24</v>
      </c>
      <c r="D101" s="49">
        <f>'Avg Week Gaba-Munyonyo'!D101+'Avg Week Munyonyo-Gaba'!D101</f>
        <v>5.5</v>
      </c>
      <c r="E101" s="49">
        <f>'Avg Week Gaba-Munyonyo'!E101+'Avg Week Munyonyo-Gaba'!E101</f>
        <v>2</v>
      </c>
      <c r="F101" s="49">
        <f>'Avg Week Gaba-Munyonyo'!F101+'Avg Week Munyonyo-Gaba'!F101</f>
        <v>6</v>
      </c>
      <c r="G101" s="49">
        <f>'Avg Week Gaba-Munyonyo'!G101+'Avg Week Munyonyo-Gaba'!G101</f>
        <v>0</v>
      </c>
      <c r="H101" s="49">
        <f>'Avg Week Gaba-Munyonyo'!H101+'Avg Week Munyonyo-Gaba'!H101</f>
        <v>0.5</v>
      </c>
      <c r="I101" s="49">
        <f>'Avg Week Gaba-Munyonyo'!I101+'Avg Week Munyonyo-Gaba'!I101</f>
        <v>0.5</v>
      </c>
      <c r="J101" s="49">
        <f>'Avg Week Gaba-Munyonyo'!J101+'Avg Week Munyonyo-Gaba'!J101</f>
        <v>0.5</v>
      </c>
      <c r="K101" s="49">
        <f>'Avg Week Gaba-Munyonyo'!K101+'Avg Week Munyonyo-Gaba'!K101</f>
        <v>0</v>
      </c>
      <c r="L101" s="49">
        <f>'Avg Week Gaba-Munyonyo'!L101+'Avg Week Munyonyo-Gaba'!L101</f>
        <v>0</v>
      </c>
      <c r="M101" s="49">
        <f>'Avg Week Gaba-Munyonyo'!M101+'Avg Week Munyonyo-Gaba'!M101</f>
        <v>20</v>
      </c>
      <c r="N101" s="49">
        <f>'Avg Week Gaba-Munyonyo'!N101+'Avg Week Munyonyo-Gaba'!N101</f>
        <v>0</v>
      </c>
      <c r="O101" s="15">
        <f t="shared" si="35"/>
        <v>39</v>
      </c>
      <c r="P101" s="15">
        <f t="shared" si="36"/>
        <v>59</v>
      </c>
      <c r="R101" s="8"/>
      <c r="T101"/>
    </row>
    <row r="102" spans="2:20" ht="23.1" customHeight="1" x14ac:dyDescent="0.25">
      <c r="B102" s="24" t="s">
        <v>142</v>
      </c>
      <c r="C102" s="49">
        <f>'Avg Week Gaba-Munyonyo'!C102+'Avg Week Munyonyo-Gaba'!C102</f>
        <v>25</v>
      </c>
      <c r="D102" s="49">
        <f>'Avg Week Gaba-Munyonyo'!D102+'Avg Week Munyonyo-Gaba'!D102</f>
        <v>8</v>
      </c>
      <c r="E102" s="49">
        <f>'Avg Week Gaba-Munyonyo'!E102+'Avg Week Munyonyo-Gaba'!E102</f>
        <v>3.5</v>
      </c>
      <c r="F102" s="49">
        <f>'Avg Week Gaba-Munyonyo'!F102+'Avg Week Munyonyo-Gaba'!F102</f>
        <v>5</v>
      </c>
      <c r="G102" s="49">
        <f>'Avg Week Gaba-Munyonyo'!G102+'Avg Week Munyonyo-Gaba'!G102</f>
        <v>0</v>
      </c>
      <c r="H102" s="49">
        <f>'Avg Week Gaba-Munyonyo'!H102+'Avg Week Munyonyo-Gaba'!H102</f>
        <v>0</v>
      </c>
      <c r="I102" s="49">
        <f>'Avg Week Gaba-Munyonyo'!I102+'Avg Week Munyonyo-Gaba'!I102</f>
        <v>2.5</v>
      </c>
      <c r="J102" s="49">
        <f>'Avg Week Gaba-Munyonyo'!J102+'Avg Week Munyonyo-Gaba'!J102</f>
        <v>0.5</v>
      </c>
      <c r="K102" s="49">
        <f>'Avg Week Gaba-Munyonyo'!K102+'Avg Week Munyonyo-Gaba'!K102</f>
        <v>0</v>
      </c>
      <c r="L102" s="49">
        <f>'Avg Week Gaba-Munyonyo'!L102+'Avg Week Munyonyo-Gaba'!L102</f>
        <v>0</v>
      </c>
      <c r="M102" s="49">
        <f>'Avg Week Gaba-Munyonyo'!M102+'Avg Week Munyonyo-Gaba'!M102</f>
        <v>16</v>
      </c>
      <c r="N102" s="49">
        <f>'Avg Week Gaba-Munyonyo'!N102+'Avg Week Munyonyo-Gaba'!N102</f>
        <v>0</v>
      </c>
      <c r="O102" s="15">
        <f t="shared" si="35"/>
        <v>44.5</v>
      </c>
      <c r="P102" s="15">
        <f t="shared" si="36"/>
        <v>60.5</v>
      </c>
      <c r="R102" s="8"/>
      <c r="T102"/>
    </row>
    <row r="103" spans="2:20" ht="23.1" customHeight="1" x14ac:dyDescent="0.25">
      <c r="B103" s="23" t="s">
        <v>143</v>
      </c>
      <c r="C103" s="49">
        <f>'Avg Week Gaba-Munyonyo'!C103+'Avg Week Munyonyo-Gaba'!C103</f>
        <v>52</v>
      </c>
      <c r="D103" s="49">
        <f>'Avg Week Gaba-Munyonyo'!D103+'Avg Week Munyonyo-Gaba'!D103</f>
        <v>18</v>
      </c>
      <c r="E103" s="49">
        <f>'Avg Week Gaba-Munyonyo'!E103+'Avg Week Munyonyo-Gaba'!E103</f>
        <v>5.5</v>
      </c>
      <c r="F103" s="49">
        <f>'Avg Week Gaba-Munyonyo'!F103+'Avg Week Munyonyo-Gaba'!F103</f>
        <v>17</v>
      </c>
      <c r="G103" s="49">
        <f>'Avg Week Gaba-Munyonyo'!G103+'Avg Week Munyonyo-Gaba'!G103</f>
        <v>0</v>
      </c>
      <c r="H103" s="49">
        <f>'Avg Week Gaba-Munyonyo'!H103+'Avg Week Munyonyo-Gaba'!H103</f>
        <v>0.5</v>
      </c>
      <c r="I103" s="49">
        <f>'Avg Week Gaba-Munyonyo'!I103+'Avg Week Munyonyo-Gaba'!I103</f>
        <v>1.5</v>
      </c>
      <c r="J103" s="49">
        <f>'Avg Week Gaba-Munyonyo'!J103+'Avg Week Munyonyo-Gaba'!J103</f>
        <v>0</v>
      </c>
      <c r="K103" s="49">
        <f>'Avg Week Gaba-Munyonyo'!K103+'Avg Week Munyonyo-Gaba'!K103</f>
        <v>0</v>
      </c>
      <c r="L103" s="49">
        <f>'Avg Week Gaba-Munyonyo'!L103+'Avg Week Munyonyo-Gaba'!L103</f>
        <v>0</v>
      </c>
      <c r="M103" s="49">
        <f>'Avg Week Gaba-Munyonyo'!M103+'Avg Week Munyonyo-Gaba'!M103</f>
        <v>25.5</v>
      </c>
      <c r="N103" s="49">
        <f>'Avg Week Gaba-Munyonyo'!N103+'Avg Week Munyonyo-Gaba'!N103</f>
        <v>0</v>
      </c>
      <c r="O103" s="15">
        <f t="shared" si="35"/>
        <v>94.5</v>
      </c>
      <c r="P103" s="15">
        <f t="shared" si="36"/>
        <v>120</v>
      </c>
      <c r="R103" s="8"/>
      <c r="T103"/>
    </row>
    <row r="104" spans="2:20" ht="23.1" customHeight="1" x14ac:dyDescent="0.25">
      <c r="B104" s="25" t="s">
        <v>144</v>
      </c>
      <c r="C104" s="49">
        <f>'Avg Week Gaba-Munyonyo'!C104+'Avg Week Munyonyo-Gaba'!C104</f>
        <v>47</v>
      </c>
      <c r="D104" s="49">
        <f>'Avg Week Gaba-Munyonyo'!D104+'Avg Week Munyonyo-Gaba'!D104</f>
        <v>15</v>
      </c>
      <c r="E104" s="49">
        <f>'Avg Week Gaba-Munyonyo'!E104+'Avg Week Munyonyo-Gaba'!E104</f>
        <v>6</v>
      </c>
      <c r="F104" s="49">
        <f>'Avg Week Gaba-Munyonyo'!F104+'Avg Week Munyonyo-Gaba'!F104</f>
        <v>19</v>
      </c>
      <c r="G104" s="49">
        <f>'Avg Week Gaba-Munyonyo'!G104+'Avg Week Munyonyo-Gaba'!G104</f>
        <v>0.5</v>
      </c>
      <c r="H104" s="49">
        <f>'Avg Week Gaba-Munyonyo'!H104+'Avg Week Munyonyo-Gaba'!H104</f>
        <v>0</v>
      </c>
      <c r="I104" s="49">
        <f>'Avg Week Gaba-Munyonyo'!I104+'Avg Week Munyonyo-Gaba'!I104</f>
        <v>1.5</v>
      </c>
      <c r="J104" s="49">
        <f>'Avg Week Gaba-Munyonyo'!J104+'Avg Week Munyonyo-Gaba'!J104</f>
        <v>0</v>
      </c>
      <c r="K104" s="49">
        <f>'Avg Week Gaba-Munyonyo'!K104+'Avg Week Munyonyo-Gaba'!K104</f>
        <v>0</v>
      </c>
      <c r="L104" s="49">
        <f>'Avg Week Gaba-Munyonyo'!L104+'Avg Week Munyonyo-Gaba'!L104</f>
        <v>0</v>
      </c>
      <c r="M104" s="49">
        <f>'Avg Week Gaba-Munyonyo'!M104+'Avg Week Munyonyo-Gaba'!M104</f>
        <v>34.5</v>
      </c>
      <c r="N104" s="49">
        <f>'Avg Week Gaba-Munyonyo'!N104+'Avg Week Munyonyo-Gaba'!N104</f>
        <v>0</v>
      </c>
      <c r="O104" s="15">
        <f t="shared" si="35"/>
        <v>89</v>
      </c>
      <c r="P104" s="15">
        <f t="shared" si="36"/>
        <v>123.5</v>
      </c>
      <c r="R104" s="8"/>
      <c r="T104"/>
    </row>
    <row r="105" spans="2:20" ht="23.1" customHeight="1" x14ac:dyDescent="0.25">
      <c r="B105" s="23" t="s">
        <v>145</v>
      </c>
      <c r="C105" s="49">
        <f>'Avg Week Gaba-Munyonyo'!C105+'Avg Week Munyonyo-Gaba'!C105</f>
        <v>54.5</v>
      </c>
      <c r="D105" s="49">
        <f>'Avg Week Gaba-Munyonyo'!D105+'Avg Week Munyonyo-Gaba'!D105</f>
        <v>15</v>
      </c>
      <c r="E105" s="49">
        <f>'Avg Week Gaba-Munyonyo'!E105+'Avg Week Munyonyo-Gaba'!E105</f>
        <v>4</v>
      </c>
      <c r="F105" s="49">
        <f>'Avg Week Gaba-Munyonyo'!F105+'Avg Week Munyonyo-Gaba'!F105</f>
        <v>19</v>
      </c>
      <c r="G105" s="49">
        <f>'Avg Week Gaba-Munyonyo'!G105+'Avg Week Munyonyo-Gaba'!G105</f>
        <v>0.5</v>
      </c>
      <c r="H105" s="49">
        <f>'Avg Week Gaba-Munyonyo'!H105+'Avg Week Munyonyo-Gaba'!H105</f>
        <v>0</v>
      </c>
      <c r="I105" s="49">
        <f>'Avg Week Gaba-Munyonyo'!I105+'Avg Week Munyonyo-Gaba'!I105</f>
        <v>2</v>
      </c>
      <c r="J105" s="49">
        <f>'Avg Week Gaba-Munyonyo'!J105+'Avg Week Munyonyo-Gaba'!J105</f>
        <v>0</v>
      </c>
      <c r="K105" s="49">
        <f>'Avg Week Gaba-Munyonyo'!K105+'Avg Week Munyonyo-Gaba'!K105</f>
        <v>0</v>
      </c>
      <c r="L105" s="49">
        <f>'Avg Week Gaba-Munyonyo'!L105+'Avg Week Munyonyo-Gaba'!L105</f>
        <v>0</v>
      </c>
      <c r="M105" s="49">
        <f>'Avg Week Gaba-Munyonyo'!M105+'Avg Week Munyonyo-Gaba'!M105</f>
        <v>47.5</v>
      </c>
      <c r="N105" s="49">
        <f>'Avg Week Gaba-Munyonyo'!N105+'Avg Week Munyonyo-Gaba'!N105</f>
        <v>0</v>
      </c>
      <c r="O105" s="15">
        <f t="shared" si="35"/>
        <v>95</v>
      </c>
      <c r="P105" s="15">
        <f t="shared" si="36"/>
        <v>142.5</v>
      </c>
      <c r="R105" s="8"/>
      <c r="T105"/>
    </row>
    <row r="106" spans="2:20" ht="23.1" customHeight="1" x14ac:dyDescent="0.25">
      <c r="B106" s="59" t="s">
        <v>18</v>
      </c>
      <c r="C106" s="16">
        <f t="shared" ref="C106:P106" si="37">SUM(C12:C105)</f>
        <v>4478.7142857142862</v>
      </c>
      <c r="D106" s="16">
        <f t="shared" si="37"/>
        <v>2352.1428571428573</v>
      </c>
      <c r="E106" s="16">
        <f t="shared" si="37"/>
        <v>712.92857142857133</v>
      </c>
      <c r="F106" s="16">
        <f t="shared" si="37"/>
        <v>1634.3571428571427</v>
      </c>
      <c r="G106" s="16">
        <f t="shared" si="37"/>
        <v>86.928571428571416</v>
      </c>
      <c r="H106" s="16">
        <f t="shared" si="37"/>
        <v>14.285714285714286</v>
      </c>
      <c r="I106" s="16">
        <f t="shared" si="37"/>
        <v>300.64285714285711</v>
      </c>
      <c r="J106" s="16">
        <f t="shared" si="37"/>
        <v>143.28571428571425</v>
      </c>
      <c r="K106" s="16">
        <f t="shared" si="37"/>
        <v>18.666666666666664</v>
      </c>
      <c r="L106" s="16">
        <f t="shared" si="37"/>
        <v>3.2857142857142851</v>
      </c>
      <c r="M106" s="16">
        <f t="shared" si="37"/>
        <v>6257.9285714285725</v>
      </c>
      <c r="N106" s="16">
        <f t="shared" si="37"/>
        <v>0.42857142857142855</v>
      </c>
      <c r="O106" s="16">
        <f t="shared" si="37"/>
        <v>9745.6666666666679</v>
      </c>
      <c r="P106" s="16">
        <f t="shared" si="37"/>
        <v>16003.595238095239</v>
      </c>
      <c r="R106" s="19"/>
      <c r="S106" s="19"/>
      <c r="T106"/>
    </row>
    <row r="107" spans="2:20" ht="23.1" customHeight="1" x14ac:dyDescent="0.25">
      <c r="B107" s="26" t="s">
        <v>93</v>
      </c>
      <c r="C107" s="43">
        <f t="shared" ref="C107:N107" si="38">C106/$P$106</f>
        <v>0.27985675837720991</v>
      </c>
      <c r="D107" s="43">
        <f t="shared" si="38"/>
        <v>0.14697590273614114</v>
      </c>
      <c r="E107" s="43">
        <f t="shared" si="38"/>
        <v>4.4548025666851634E-2</v>
      </c>
      <c r="F107" s="43">
        <f t="shared" si="38"/>
        <v>0.10212437383861661</v>
      </c>
      <c r="G107" s="43">
        <f t="shared" si="38"/>
        <v>5.4318151724835635E-3</v>
      </c>
      <c r="H107" s="43">
        <f t="shared" si="38"/>
        <v>8.9265656080255774E-4</v>
      </c>
      <c r="I107" s="43">
        <f t="shared" si="38"/>
        <v>1.8785957322089826E-2</v>
      </c>
      <c r="J107" s="43">
        <f t="shared" si="38"/>
        <v>8.9533453048496522E-3</v>
      </c>
      <c r="K107" s="43">
        <f t="shared" si="38"/>
        <v>1.1664045727820087E-3</v>
      </c>
      <c r="L107" s="43">
        <f t="shared" si="38"/>
        <v>2.0531100898458823E-4</v>
      </c>
      <c r="M107" s="43">
        <f t="shared" si="38"/>
        <v>0.3910326697423645</v>
      </c>
      <c r="N107" s="43">
        <f t="shared" si="38"/>
        <v>2.6779696824076731E-5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0.45955956004866633</v>
      </c>
      <c r="D108" s="44">
        <f t="shared" ref="D108:N108" si="39">D106/$O$106</f>
        <v>0.24135268910724667</v>
      </c>
      <c r="E108" s="44">
        <f t="shared" si="39"/>
        <v>7.315339173942996E-2</v>
      </c>
      <c r="F108" s="44">
        <f t="shared" si="39"/>
        <v>0.16770090736297935</v>
      </c>
      <c r="G108" s="44">
        <f t="shared" si="39"/>
        <v>8.9197152336325282E-3</v>
      </c>
      <c r="H108" s="44">
        <f t="shared" si="39"/>
        <v>1.4658529554038668E-3</v>
      </c>
      <c r="I108" s="44">
        <f t="shared" si="39"/>
        <v>3.0848875446474373E-2</v>
      </c>
      <c r="J108" s="44">
        <f t="shared" si="39"/>
        <v>1.4702505142700779E-2</v>
      </c>
      <c r="K108" s="44">
        <f t="shared" si="39"/>
        <v>1.9153811950610522E-3</v>
      </c>
      <c r="L108" s="44">
        <f t="shared" si="39"/>
        <v>3.3714617974288927E-4</v>
      </c>
      <c r="M108" s="44"/>
      <c r="N108" s="44">
        <f t="shared" si="39"/>
        <v>4.3975588662115999E-5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23.09.19 Gaba -Munyonyo</vt:lpstr>
      <vt:lpstr>23.09.19 Munyonyo -Gaba</vt:lpstr>
      <vt:lpstr>24.09 Gaba-Munyonyo</vt:lpstr>
      <vt:lpstr>24.09 Munyonyo-Gaba</vt:lpstr>
      <vt:lpstr>25.09 Gaba-Munyonyo</vt:lpstr>
      <vt:lpstr>25.09 Munyonyo-Gaba</vt:lpstr>
      <vt:lpstr>26.09 Gaba-Munyonyo-24Hrs</vt:lpstr>
      <vt:lpstr>26.09 Munyonyo-Gaba-24Hrs</vt:lpstr>
      <vt:lpstr>27.09 Gaba-Munyonyo</vt:lpstr>
      <vt:lpstr>27.09 Munyonyo-Gaba</vt:lpstr>
      <vt:lpstr>28.09 Gaba-Munyonyo-24h</vt:lpstr>
      <vt:lpstr>28.09 Muynyonyo-Gaba-24h</vt:lpstr>
      <vt:lpstr>29.09 Gaba-Munyonyo</vt:lpstr>
      <vt:lpstr>29.09 Munyonyo-Gaba</vt:lpstr>
      <vt:lpstr>Avg Week Gaba-Munyonyo</vt:lpstr>
      <vt:lpstr>Avg Week Munyonyo-Gaba</vt:lpstr>
      <vt:lpstr>Avg Week Gaba-Munyonyo-2Dir</vt:lpstr>
      <vt:lpstr>'23.09.19 Gaba -Munyonyo'!Print_Area</vt:lpstr>
      <vt:lpstr>'23.09.19 Munyonyo -Gaba'!Print_Area</vt:lpstr>
      <vt:lpstr>'24.09 Gaba-Munyonyo'!Print_Area</vt:lpstr>
      <vt:lpstr>'24.09 Munyonyo-Gaba'!Print_Area</vt:lpstr>
      <vt:lpstr>'25.09 Gaba-Munyonyo'!Print_Area</vt:lpstr>
      <vt:lpstr>'25.09 Munyonyo-Gaba'!Print_Area</vt:lpstr>
      <vt:lpstr>'26.09 Gaba-Munyonyo-24Hrs'!Print_Area</vt:lpstr>
      <vt:lpstr>'26.09 Munyonyo-Gaba-24Hrs'!Print_Area</vt:lpstr>
      <vt:lpstr>'27.09 Gaba-Munyonyo'!Print_Area</vt:lpstr>
      <vt:lpstr>'27.09 Munyonyo-Gaba'!Print_Area</vt:lpstr>
      <vt:lpstr>'28.09 Gaba-Munyonyo-24h'!Print_Area</vt:lpstr>
      <vt:lpstr>'28.09 Muynyonyo-Gaba-24h'!Print_Area</vt:lpstr>
      <vt:lpstr>'29.09 Gaba-Munyonyo'!Print_Area</vt:lpstr>
      <vt:lpstr>'29.09 Munyonyo-Gaba'!Print_Area</vt:lpstr>
      <vt:lpstr>'Avg Week Gaba-Munyonyo'!Print_Area</vt:lpstr>
      <vt:lpstr>'Avg Week Gaba-Munyonyo-2Dir'!Print_Area</vt:lpstr>
      <vt:lpstr>'Avg Week Munyonyo-Gaba'!Print_Area</vt:lpstr>
      <vt:lpstr>'23.09.19 Gaba -Munyonyo'!Print_Titles</vt:lpstr>
      <vt:lpstr>'23.09.19 Munyonyo -Gaba'!Print_Titles</vt:lpstr>
      <vt:lpstr>'24.09 Gaba-Munyonyo'!Print_Titles</vt:lpstr>
      <vt:lpstr>'24.09 Munyonyo-Gaba'!Print_Titles</vt:lpstr>
      <vt:lpstr>'25.09 Gaba-Munyonyo'!Print_Titles</vt:lpstr>
      <vt:lpstr>'25.09 Munyonyo-Gaba'!Print_Titles</vt:lpstr>
      <vt:lpstr>'26.09 Gaba-Munyonyo-24Hrs'!Print_Titles</vt:lpstr>
      <vt:lpstr>'26.09 Munyonyo-Gaba-24Hrs'!Print_Titles</vt:lpstr>
      <vt:lpstr>'27.09 Gaba-Munyonyo'!Print_Titles</vt:lpstr>
      <vt:lpstr>'27.09 Munyonyo-Gaba'!Print_Titles</vt:lpstr>
      <vt:lpstr>'28.09 Gaba-Munyonyo-24h'!Print_Titles</vt:lpstr>
      <vt:lpstr>'28.09 Muynyonyo-Gaba-24h'!Print_Titles</vt:lpstr>
      <vt:lpstr>'29.09 Gaba-Munyonyo'!Print_Titles</vt:lpstr>
      <vt:lpstr>'29.09 Munyonyo-Gaba'!Print_Titles</vt:lpstr>
      <vt:lpstr>'Avg Week Gaba-Munyonyo'!Print_Titles</vt:lpstr>
      <vt:lpstr>'Avg Week Gaba-Munyonyo-2Dir'!Print_Titles</vt:lpstr>
      <vt:lpstr>'Avg Week Munyonyo-Gaba'!Print_Titles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CLINT</cp:lastModifiedBy>
  <cp:lastPrinted>2019-07-25T18:18:41Z</cp:lastPrinted>
  <dcterms:created xsi:type="dcterms:W3CDTF">2010-07-06T07:39:49Z</dcterms:created>
  <dcterms:modified xsi:type="dcterms:W3CDTF">2020-01-16T11:11:35Z</dcterms:modified>
</cp:coreProperties>
</file>