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3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5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6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7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drawings/drawing8.xml" ContentType="application/vnd.openxmlformats-officedocument.drawing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9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0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1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drawings/drawing12.xml" ContentType="application/vnd.openxmlformats-officedocument.drawing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drawings/drawing13.xml" ContentType="application/vnd.openxmlformats-officedocument.drawing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drawings/drawing14.xml" ContentType="application/vnd.openxmlformats-officedocument.drawing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drawings/drawing15.xml" ContentType="application/vnd.openxmlformats-officedocument.drawing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drawings/drawing16.xml" ContentType="application/vnd.openxmlformats-officedocument.drawing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drawings/drawing17.xml" ContentType="application/vnd.openxmlformats-officedocument.drawing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84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8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1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LINT\Desktop\C-2 Analysis Complete-Clinton\C2-STN 63-BULOBA-BUKASA ROAD\MCC\"/>
    </mc:Choice>
  </mc:AlternateContent>
  <xr:revisionPtr revIDLastSave="0" documentId="13_ncr:1_{80DC8EF9-491B-4D84-AA48-45B17BA0F34A}" xr6:coauthVersionLast="45" xr6:coauthVersionMax="45" xr10:uidLastSave="{00000000-0000-0000-0000-000000000000}"/>
  <bookViews>
    <workbookView xWindow="-120" yWindow="-120" windowWidth="20730" windowHeight="11160" tabRatio="940" firstSheet="11" activeTab="16" xr2:uid="{00000000-000D-0000-FFFF-FFFF00000000}"/>
  </bookViews>
  <sheets>
    <sheet name="23.09 Bukasa-Buloba" sheetId="93" r:id="rId1"/>
    <sheet name="23.09 Buloba-Bukasa" sheetId="94" r:id="rId2"/>
    <sheet name="24.09 Bukasa-Buloba" sheetId="95" r:id="rId3"/>
    <sheet name="24.09 Buloba-Bukasa" sheetId="96" r:id="rId4"/>
    <sheet name="25.09 Bukasa-Buloba" sheetId="97" r:id="rId5"/>
    <sheet name="25.09 Buloba-Bukasa" sheetId="98" r:id="rId6"/>
    <sheet name="26.09 Bukasa-Buloba" sheetId="101" r:id="rId7"/>
    <sheet name="26.09 Buloba-Bukasa" sheetId="109" r:id="rId8"/>
    <sheet name="27.09 Bukasa-Buloba" sheetId="99" r:id="rId9"/>
    <sheet name="27.09 Buloba-Bukasa" sheetId="100" r:id="rId10"/>
    <sheet name="28.07 Bukasa-Buloba-24h" sheetId="105" r:id="rId11"/>
    <sheet name="28.09 Buloba-Bukasa-24h" sheetId="110" r:id="rId12"/>
    <sheet name="29.09 Bukasa-Buloba" sheetId="103" r:id="rId13"/>
    <sheet name="29.09 Buloba-Bukasa" sheetId="104" r:id="rId14"/>
    <sheet name="Avg Week Bukasa-Buloba" sheetId="107" r:id="rId15"/>
    <sheet name="Avg Week Buloba-Bukasa" sheetId="108" r:id="rId16"/>
    <sheet name="Avg Week Bukasa-Buloba-2Dir" sheetId="111" r:id="rId17"/>
  </sheets>
  <externalReferences>
    <externalReference r:id="rId18"/>
    <externalReference r:id="rId19"/>
    <externalReference r:id="rId20"/>
    <externalReference r:id="rId21"/>
  </externalReferences>
  <definedNames>
    <definedName name="_xlnm.Print_Area" localSheetId="0">'23.09 Bukasa-Buloba'!$A$1:$AF$60</definedName>
    <definedName name="_xlnm.Print_Area" localSheetId="1">'23.09 Buloba-Bukasa'!$A$1:$AF$60</definedName>
    <definedName name="_xlnm.Print_Area" localSheetId="2">'24.09 Bukasa-Buloba'!$A$1:$AF$60</definedName>
    <definedName name="_xlnm.Print_Area" localSheetId="3">'24.09 Buloba-Bukasa'!$A$1:$AF$60</definedName>
    <definedName name="_xlnm.Print_Area" localSheetId="4">'25.09 Bukasa-Buloba'!$A$1:$AF$60</definedName>
    <definedName name="_xlnm.Print_Area" localSheetId="5">'25.09 Buloba-Bukasa'!$A$1:$AF$60</definedName>
    <definedName name="_xlnm.Print_Area" localSheetId="6">'26.09 Bukasa-Buloba'!$A$1:$AF$108</definedName>
    <definedName name="_xlnm.Print_Area" localSheetId="7">'26.09 Buloba-Bukasa'!$A$1:$AF$108</definedName>
    <definedName name="_xlnm.Print_Area" localSheetId="8">'27.09 Bukasa-Buloba'!$A$1:$AF$60</definedName>
    <definedName name="_xlnm.Print_Area" localSheetId="9">'27.09 Buloba-Bukasa'!$A$1:$AF$60</definedName>
    <definedName name="_xlnm.Print_Area" localSheetId="10">'28.07 Bukasa-Buloba-24h'!$A$1:$AF$108</definedName>
    <definedName name="_xlnm.Print_Area" localSheetId="11">'28.09 Buloba-Bukasa-24h'!$A$1:$AF$108</definedName>
    <definedName name="_xlnm.Print_Area" localSheetId="12">'29.09 Bukasa-Buloba'!$A$1:$AF$60</definedName>
    <definedName name="_xlnm.Print_Area" localSheetId="13">'29.09 Buloba-Bukasa'!$A$1:$AF$60</definedName>
    <definedName name="_xlnm.Print_Area" localSheetId="14">'Avg Week Bukasa-Buloba'!$A$1:$AF$108</definedName>
    <definedName name="_xlnm.Print_Area" localSheetId="16">'Avg Week Bukasa-Buloba-2Dir'!$A$1:$AF$108</definedName>
    <definedName name="_xlnm.Print_Area" localSheetId="15">'Avg Week Buloba-Bukasa'!$A$1:$AF$108</definedName>
    <definedName name="_xlnm.Print_Titles" localSheetId="0">'23.09 Bukasa-Buloba'!$1:$8</definedName>
    <definedName name="_xlnm.Print_Titles" localSheetId="1">'23.09 Buloba-Bukasa'!$1:$8</definedName>
    <definedName name="_xlnm.Print_Titles" localSheetId="2">'24.09 Bukasa-Buloba'!$1:$8</definedName>
    <definedName name="_xlnm.Print_Titles" localSheetId="3">'24.09 Buloba-Bukasa'!$1:$8</definedName>
    <definedName name="_xlnm.Print_Titles" localSheetId="4">'25.09 Bukasa-Buloba'!$1:$8</definedName>
    <definedName name="_xlnm.Print_Titles" localSheetId="5">'25.09 Buloba-Bukasa'!$1:$8</definedName>
    <definedName name="_xlnm.Print_Titles" localSheetId="6">'26.09 Bukasa-Buloba'!$1:$8</definedName>
    <definedName name="_xlnm.Print_Titles" localSheetId="7">'26.09 Buloba-Bukasa'!$1:$8</definedName>
    <definedName name="_xlnm.Print_Titles" localSheetId="8">'27.09 Bukasa-Buloba'!$1:$8</definedName>
    <definedName name="_xlnm.Print_Titles" localSheetId="9">'27.09 Buloba-Bukasa'!$1:$8</definedName>
    <definedName name="_xlnm.Print_Titles" localSheetId="10">'28.07 Bukasa-Buloba-24h'!$1:$8</definedName>
    <definedName name="_xlnm.Print_Titles" localSheetId="11">'28.09 Buloba-Bukasa-24h'!$1:$8</definedName>
    <definedName name="_xlnm.Print_Titles" localSheetId="12">'29.09 Bukasa-Buloba'!$1:$8</definedName>
    <definedName name="_xlnm.Print_Titles" localSheetId="13">'29.09 Buloba-Bukasa'!$1:$8</definedName>
    <definedName name="_xlnm.Print_Titles" localSheetId="14">'Avg Week Bukasa-Buloba'!$1:$8</definedName>
    <definedName name="_xlnm.Print_Titles" localSheetId="16">'Avg Week Bukasa-Buloba-2Dir'!$1:$8</definedName>
    <definedName name="_xlnm.Print_Titles" localSheetId="15">'Avg Week Buloba-Bukasa'!$1:$8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58" i="108" l="1"/>
  <c r="E58" i="108"/>
  <c r="F58" i="108"/>
  <c r="G58" i="108"/>
  <c r="H58" i="108"/>
  <c r="I58" i="108"/>
  <c r="J58" i="108"/>
  <c r="K58" i="108"/>
  <c r="AA25" i="108" s="1"/>
  <c r="L58" i="108"/>
  <c r="M58" i="108"/>
  <c r="N58" i="108"/>
  <c r="D59" i="108"/>
  <c r="T26" i="108" s="1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U27" i="108" s="1"/>
  <c r="F60" i="108"/>
  <c r="G60" i="108"/>
  <c r="H60" i="108"/>
  <c r="I60" i="108"/>
  <c r="J60" i="108"/>
  <c r="K60" i="108"/>
  <c r="L60" i="108"/>
  <c r="M60" i="108"/>
  <c r="AC27" i="108" s="1"/>
  <c r="N60" i="108"/>
  <c r="D61" i="108"/>
  <c r="E61" i="108"/>
  <c r="F61" i="108"/>
  <c r="G61" i="108"/>
  <c r="H61" i="108"/>
  <c r="I61" i="108"/>
  <c r="J61" i="108"/>
  <c r="Z28" i="108" s="1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AA29" i="108" s="1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AC31" i="108" s="1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AD32" i="108" s="1"/>
  <c r="D66" i="108"/>
  <c r="E66" i="108"/>
  <c r="F66" i="108"/>
  <c r="G66" i="108"/>
  <c r="H66" i="108"/>
  <c r="I66" i="108"/>
  <c r="J66" i="108"/>
  <c r="K66" i="108"/>
  <c r="AA33" i="108" s="1"/>
  <c r="L66" i="108"/>
  <c r="M66" i="108"/>
  <c r="N66" i="108"/>
  <c r="D67" i="108"/>
  <c r="D67" i="111" s="1"/>
  <c r="E67" i="108"/>
  <c r="F67" i="108"/>
  <c r="G67" i="108"/>
  <c r="H67" i="108"/>
  <c r="I67" i="108"/>
  <c r="J67" i="108"/>
  <c r="K67" i="108"/>
  <c r="L67" i="108"/>
  <c r="L67" i="111" s="1"/>
  <c r="M67" i="108"/>
  <c r="N67" i="108"/>
  <c r="D68" i="108"/>
  <c r="E68" i="108"/>
  <c r="F68" i="108"/>
  <c r="G68" i="108"/>
  <c r="H68" i="108"/>
  <c r="I68" i="108"/>
  <c r="I68" i="111" s="1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N69" i="111" s="1"/>
  <c r="D70" i="108"/>
  <c r="E70" i="108"/>
  <c r="F70" i="108"/>
  <c r="G70" i="108"/>
  <c r="H70" i="108"/>
  <c r="I70" i="108"/>
  <c r="J70" i="108"/>
  <c r="K70" i="108"/>
  <c r="K70" i="111" s="1"/>
  <c r="L70" i="108"/>
  <c r="M70" i="108"/>
  <c r="N70" i="108"/>
  <c r="D71" i="108"/>
  <c r="E71" i="108"/>
  <c r="F71" i="108"/>
  <c r="G71" i="108"/>
  <c r="H71" i="108"/>
  <c r="H71" i="111" s="1"/>
  <c r="I71" i="108"/>
  <c r="J71" i="108"/>
  <c r="K71" i="108"/>
  <c r="L71" i="108"/>
  <c r="M71" i="108"/>
  <c r="N71" i="108"/>
  <c r="D72" i="108"/>
  <c r="D72" i="111" s="1"/>
  <c r="E72" i="108"/>
  <c r="E72" i="111" s="1"/>
  <c r="F72" i="108"/>
  <c r="G72" i="108"/>
  <c r="H72" i="108"/>
  <c r="I72" i="108"/>
  <c r="J72" i="108"/>
  <c r="K72" i="108"/>
  <c r="L72" i="108"/>
  <c r="M72" i="108"/>
  <c r="M72" i="111" s="1"/>
  <c r="N72" i="108"/>
  <c r="D73" i="108"/>
  <c r="E73" i="108"/>
  <c r="F73" i="108"/>
  <c r="G73" i="108"/>
  <c r="H73" i="108"/>
  <c r="I73" i="108"/>
  <c r="J73" i="108"/>
  <c r="J73" i="111" s="1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D75" i="111" s="1"/>
  <c r="E75" i="108"/>
  <c r="F75" i="108"/>
  <c r="G75" i="108"/>
  <c r="H75" i="108"/>
  <c r="I75" i="108"/>
  <c r="J75" i="108"/>
  <c r="K75" i="108"/>
  <c r="L75" i="108"/>
  <c r="L75" i="111" s="1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M77" i="111" s="1"/>
  <c r="N77" i="108"/>
  <c r="N77" i="111" s="1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H79" i="111" s="1"/>
  <c r="I79" i="108"/>
  <c r="J79" i="108"/>
  <c r="K79" i="108"/>
  <c r="L79" i="108"/>
  <c r="M79" i="108"/>
  <c r="N79" i="108"/>
  <c r="D80" i="108"/>
  <c r="E80" i="108"/>
  <c r="E80" i="111" s="1"/>
  <c r="F80" i="108"/>
  <c r="G80" i="108"/>
  <c r="H80" i="108"/>
  <c r="I80" i="108"/>
  <c r="J80" i="108"/>
  <c r="K80" i="108"/>
  <c r="L80" i="108"/>
  <c r="M80" i="108"/>
  <c r="M80" i="111" s="1"/>
  <c r="N80" i="108"/>
  <c r="D81" i="108"/>
  <c r="E81" i="108"/>
  <c r="F81" i="108"/>
  <c r="G81" i="108"/>
  <c r="H81" i="108"/>
  <c r="I81" i="108"/>
  <c r="J81" i="108"/>
  <c r="J81" i="111" s="1"/>
  <c r="K81" i="108"/>
  <c r="L81" i="108"/>
  <c r="M81" i="108"/>
  <c r="N81" i="108"/>
  <c r="D82" i="108"/>
  <c r="E82" i="108"/>
  <c r="F82" i="108"/>
  <c r="G82" i="108"/>
  <c r="G82" i="111" s="1"/>
  <c r="H82" i="108"/>
  <c r="I82" i="108"/>
  <c r="J82" i="108"/>
  <c r="K82" i="108"/>
  <c r="L82" i="108"/>
  <c r="M82" i="108"/>
  <c r="N82" i="108"/>
  <c r="D83" i="108"/>
  <c r="D83" i="111" s="1"/>
  <c r="E83" i="108"/>
  <c r="F83" i="108"/>
  <c r="G83" i="108"/>
  <c r="H83" i="108"/>
  <c r="I83" i="108"/>
  <c r="J83" i="108"/>
  <c r="K83" i="108"/>
  <c r="K83" i="111" s="1"/>
  <c r="L83" i="108"/>
  <c r="L83" i="111" s="1"/>
  <c r="M83" i="108"/>
  <c r="N83" i="108"/>
  <c r="D84" i="108"/>
  <c r="E84" i="108"/>
  <c r="F84" i="108"/>
  <c r="G84" i="108"/>
  <c r="H84" i="108"/>
  <c r="I84" i="108"/>
  <c r="I84" i="111" s="1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N85" i="111" s="1"/>
  <c r="D86" i="108"/>
  <c r="E86" i="108"/>
  <c r="F86" i="108"/>
  <c r="G86" i="108"/>
  <c r="H86" i="108"/>
  <c r="I86" i="108"/>
  <c r="J86" i="108"/>
  <c r="K86" i="108"/>
  <c r="K86" i="111" s="1"/>
  <c r="L86" i="108"/>
  <c r="M86" i="108"/>
  <c r="N86" i="108"/>
  <c r="D87" i="108"/>
  <c r="E87" i="108"/>
  <c r="F87" i="108"/>
  <c r="G87" i="108"/>
  <c r="H87" i="108"/>
  <c r="H87" i="111" s="1"/>
  <c r="I87" i="108"/>
  <c r="J87" i="108"/>
  <c r="K87" i="108"/>
  <c r="L87" i="108"/>
  <c r="M87" i="108"/>
  <c r="N87" i="108"/>
  <c r="D88" i="108"/>
  <c r="E88" i="108"/>
  <c r="E88" i="111" s="1"/>
  <c r="F88" i="108"/>
  <c r="G88" i="108"/>
  <c r="H88" i="108"/>
  <c r="I88" i="108"/>
  <c r="J88" i="108"/>
  <c r="K88" i="108"/>
  <c r="L88" i="108"/>
  <c r="M88" i="108"/>
  <c r="M88" i="111" s="1"/>
  <c r="N88" i="108"/>
  <c r="D89" i="108"/>
  <c r="E89" i="108"/>
  <c r="F89" i="108"/>
  <c r="G89" i="108"/>
  <c r="H89" i="108"/>
  <c r="I89" i="108"/>
  <c r="I89" i="111" s="1"/>
  <c r="J89" i="108"/>
  <c r="J89" i="111" s="1"/>
  <c r="K89" i="108"/>
  <c r="L89" i="108"/>
  <c r="M89" i="108"/>
  <c r="N89" i="108"/>
  <c r="D90" i="108"/>
  <c r="E90" i="108"/>
  <c r="F90" i="108"/>
  <c r="G90" i="108"/>
  <c r="G90" i="111" s="1"/>
  <c r="H90" i="108"/>
  <c r="I90" i="108"/>
  <c r="J90" i="108"/>
  <c r="K90" i="108"/>
  <c r="L90" i="108"/>
  <c r="M90" i="108"/>
  <c r="N90" i="108"/>
  <c r="D91" i="108"/>
  <c r="D91" i="111" s="1"/>
  <c r="E91" i="108"/>
  <c r="F91" i="108"/>
  <c r="G91" i="108"/>
  <c r="H91" i="108"/>
  <c r="I91" i="108"/>
  <c r="J91" i="108"/>
  <c r="K91" i="108"/>
  <c r="L91" i="108"/>
  <c r="L91" i="111" s="1"/>
  <c r="M91" i="108"/>
  <c r="N91" i="108"/>
  <c r="D92" i="108"/>
  <c r="E92" i="108"/>
  <c r="F92" i="108"/>
  <c r="G92" i="108"/>
  <c r="H92" i="108"/>
  <c r="I92" i="108"/>
  <c r="I92" i="111" s="1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N93" i="111" s="1"/>
  <c r="D94" i="108"/>
  <c r="E94" i="108"/>
  <c r="F94" i="108"/>
  <c r="G94" i="108"/>
  <c r="H94" i="108"/>
  <c r="I94" i="108"/>
  <c r="J94" i="108"/>
  <c r="K94" i="108"/>
  <c r="K94" i="111" s="1"/>
  <c r="L94" i="108"/>
  <c r="M94" i="108"/>
  <c r="N94" i="108"/>
  <c r="D95" i="108"/>
  <c r="E95" i="108"/>
  <c r="F95" i="108"/>
  <c r="G95" i="108"/>
  <c r="H95" i="108"/>
  <c r="H95" i="111" s="1"/>
  <c r="I95" i="108"/>
  <c r="J95" i="108"/>
  <c r="K95" i="108"/>
  <c r="L95" i="108"/>
  <c r="M95" i="108"/>
  <c r="N95" i="108"/>
  <c r="D96" i="108"/>
  <c r="E96" i="108"/>
  <c r="E96" i="111" s="1"/>
  <c r="F96" i="108"/>
  <c r="G96" i="108"/>
  <c r="H96" i="108"/>
  <c r="I96" i="108"/>
  <c r="J96" i="108"/>
  <c r="K96" i="108"/>
  <c r="L96" i="108"/>
  <c r="M96" i="108"/>
  <c r="M96" i="111" s="1"/>
  <c r="N96" i="108"/>
  <c r="D97" i="108"/>
  <c r="E97" i="108"/>
  <c r="F97" i="108"/>
  <c r="P97" i="108" s="1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G98" i="111" s="1"/>
  <c r="H98" i="108"/>
  <c r="I98" i="108"/>
  <c r="J98" i="108"/>
  <c r="K98" i="108"/>
  <c r="L98" i="108"/>
  <c r="M98" i="108"/>
  <c r="N98" i="108"/>
  <c r="D99" i="108"/>
  <c r="D99" i="111" s="1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I100" i="111" s="1"/>
  <c r="J100" i="108"/>
  <c r="K100" i="108"/>
  <c r="L100" i="108"/>
  <c r="M100" i="108"/>
  <c r="N100" i="108"/>
  <c r="D101" i="108"/>
  <c r="E101" i="108"/>
  <c r="F101" i="108"/>
  <c r="O101" i="108" s="1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K102" i="111" s="1"/>
  <c r="L102" i="108"/>
  <c r="M102" i="108"/>
  <c r="N102" i="108"/>
  <c r="D103" i="108"/>
  <c r="E103" i="108"/>
  <c r="F103" i="108"/>
  <c r="G103" i="108"/>
  <c r="H103" i="108"/>
  <c r="H103" i="111" s="1"/>
  <c r="I103" i="108"/>
  <c r="J103" i="108"/>
  <c r="K103" i="108"/>
  <c r="L103" i="108"/>
  <c r="M103" i="108"/>
  <c r="N103" i="108"/>
  <c r="D104" i="108"/>
  <c r="E104" i="108"/>
  <c r="E104" i="111" s="1"/>
  <c r="F104" i="108"/>
  <c r="G104" i="108"/>
  <c r="H104" i="108"/>
  <c r="I104" i="108"/>
  <c r="J104" i="108"/>
  <c r="K104" i="108"/>
  <c r="L104" i="108"/>
  <c r="M104" i="108"/>
  <c r="M104" i="111" s="1"/>
  <c r="N104" i="108"/>
  <c r="D105" i="108"/>
  <c r="E105" i="108"/>
  <c r="F105" i="108"/>
  <c r="G105" i="108"/>
  <c r="H105" i="108"/>
  <c r="I105" i="108"/>
  <c r="J105" i="108"/>
  <c r="J105" i="111" s="1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89" i="111" s="1"/>
  <c r="C90" i="108"/>
  <c r="C91" i="108"/>
  <c r="C92" i="108"/>
  <c r="C93" i="108"/>
  <c r="C93" i="111" s="1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C58" i="111" s="1"/>
  <c r="P67" i="107"/>
  <c r="P71" i="107"/>
  <c r="P83" i="107"/>
  <c r="P87" i="107"/>
  <c r="P99" i="107"/>
  <c r="P103" i="107"/>
  <c r="O67" i="107"/>
  <c r="O71" i="107"/>
  <c r="O83" i="107"/>
  <c r="O87" i="107"/>
  <c r="O99" i="107"/>
  <c r="O103" i="107"/>
  <c r="D58" i="107"/>
  <c r="E58" i="107"/>
  <c r="U25" i="107" s="1"/>
  <c r="F58" i="107"/>
  <c r="G58" i="107"/>
  <c r="H58" i="107"/>
  <c r="I58" i="107"/>
  <c r="Y25" i="107" s="1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Z26" i="107" s="1"/>
  <c r="K59" i="107"/>
  <c r="L59" i="107"/>
  <c r="M59" i="107"/>
  <c r="N59" i="107"/>
  <c r="AD26" i="107" s="1"/>
  <c r="D60" i="107"/>
  <c r="E60" i="107"/>
  <c r="F60" i="107"/>
  <c r="G60" i="107"/>
  <c r="H60" i="107"/>
  <c r="I60" i="107"/>
  <c r="J60" i="107"/>
  <c r="K60" i="107"/>
  <c r="AA27" i="107" s="1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AB28" i="107" s="1"/>
  <c r="M61" i="107"/>
  <c r="N61" i="107"/>
  <c r="D62" i="107"/>
  <c r="E62" i="107"/>
  <c r="U29" i="107" s="1"/>
  <c r="F62" i="107"/>
  <c r="G62" i="107"/>
  <c r="H62" i="107"/>
  <c r="I62" i="107"/>
  <c r="J62" i="107"/>
  <c r="K62" i="107"/>
  <c r="L62" i="107"/>
  <c r="M62" i="107"/>
  <c r="AC29" i="107" s="1"/>
  <c r="N62" i="107"/>
  <c r="D63" i="107"/>
  <c r="E63" i="107"/>
  <c r="F63" i="107"/>
  <c r="G63" i="107"/>
  <c r="H63" i="107"/>
  <c r="I63" i="107"/>
  <c r="I63" i="111" s="1"/>
  <c r="J63" i="107"/>
  <c r="Z30" i="107" s="1"/>
  <c r="K63" i="107"/>
  <c r="L63" i="107"/>
  <c r="M63" i="107"/>
  <c r="N63" i="107"/>
  <c r="AD30" i="107" s="1"/>
  <c r="D64" i="107"/>
  <c r="E64" i="107"/>
  <c r="F64" i="107"/>
  <c r="G64" i="107"/>
  <c r="W31" i="107" s="1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X32" i="107" s="1"/>
  <c r="I65" i="107"/>
  <c r="J65" i="107"/>
  <c r="K65" i="107"/>
  <c r="L65" i="107"/>
  <c r="AB32" i="107" s="1"/>
  <c r="M65" i="107"/>
  <c r="N65" i="107"/>
  <c r="D66" i="107"/>
  <c r="E66" i="107"/>
  <c r="F66" i="107"/>
  <c r="G66" i="107"/>
  <c r="H66" i="107"/>
  <c r="I66" i="107"/>
  <c r="Y33" i="107" s="1"/>
  <c r="J66" i="107"/>
  <c r="K66" i="107"/>
  <c r="L66" i="107"/>
  <c r="M66" i="107"/>
  <c r="N66" i="107"/>
  <c r="D67" i="107"/>
  <c r="E67" i="107"/>
  <c r="E67" i="111" s="1"/>
  <c r="F67" i="107"/>
  <c r="F67" i="111" s="1"/>
  <c r="G67" i="107"/>
  <c r="H67" i="107"/>
  <c r="I67" i="107"/>
  <c r="J67" i="107"/>
  <c r="K67" i="107"/>
  <c r="L67" i="107"/>
  <c r="M67" i="107"/>
  <c r="N67" i="107"/>
  <c r="D68" i="107"/>
  <c r="E68" i="107"/>
  <c r="F68" i="107"/>
  <c r="F68" i="111" s="1"/>
  <c r="G68" i="107"/>
  <c r="G68" i="111" s="1"/>
  <c r="H68" i="107"/>
  <c r="I68" i="107"/>
  <c r="J68" i="107"/>
  <c r="J68" i="111" s="1"/>
  <c r="K68" i="107"/>
  <c r="L68" i="107"/>
  <c r="M68" i="107"/>
  <c r="N68" i="107"/>
  <c r="N68" i="111" s="1"/>
  <c r="D69" i="107"/>
  <c r="D69" i="111" s="1"/>
  <c r="E69" i="107"/>
  <c r="F69" i="107"/>
  <c r="G69" i="107"/>
  <c r="G69" i="111" s="1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H70" i="111" s="1"/>
  <c r="I70" i="107"/>
  <c r="I70" i="111" s="1"/>
  <c r="J70" i="107"/>
  <c r="K70" i="107"/>
  <c r="L70" i="107"/>
  <c r="L70" i="111" s="1"/>
  <c r="M70" i="107"/>
  <c r="M70" i="111" s="1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N71" i="111" s="1"/>
  <c r="D72" i="107"/>
  <c r="E72" i="107"/>
  <c r="F72" i="107"/>
  <c r="G72" i="107"/>
  <c r="H72" i="107"/>
  <c r="I72" i="107"/>
  <c r="J72" i="107"/>
  <c r="J72" i="111" s="1"/>
  <c r="K72" i="107"/>
  <c r="K72" i="111" s="1"/>
  <c r="L72" i="107"/>
  <c r="M72" i="107"/>
  <c r="N72" i="107"/>
  <c r="N72" i="111" s="1"/>
  <c r="D73" i="107"/>
  <c r="D73" i="111" s="1"/>
  <c r="E73" i="107"/>
  <c r="F73" i="107"/>
  <c r="G73" i="107"/>
  <c r="H73" i="107"/>
  <c r="I73" i="107"/>
  <c r="J73" i="107"/>
  <c r="K73" i="107"/>
  <c r="L73" i="107"/>
  <c r="M73" i="107"/>
  <c r="N73" i="107"/>
  <c r="D74" i="107"/>
  <c r="D74" i="111" s="1"/>
  <c r="E74" i="107"/>
  <c r="E74" i="111" s="1"/>
  <c r="F74" i="107"/>
  <c r="G74" i="107"/>
  <c r="H74" i="107"/>
  <c r="H74" i="111" s="1"/>
  <c r="I74" i="107"/>
  <c r="J74" i="107"/>
  <c r="K74" i="107"/>
  <c r="L74" i="107"/>
  <c r="L74" i="111" s="1"/>
  <c r="M74" i="107"/>
  <c r="M74" i="111" s="1"/>
  <c r="N74" i="107"/>
  <c r="D75" i="107"/>
  <c r="E75" i="107"/>
  <c r="E75" i="111" s="1"/>
  <c r="F75" i="107"/>
  <c r="P75" i="107" s="1"/>
  <c r="G75" i="107"/>
  <c r="H75" i="107"/>
  <c r="I75" i="107"/>
  <c r="J75" i="107"/>
  <c r="K75" i="107"/>
  <c r="L75" i="107"/>
  <c r="M75" i="107"/>
  <c r="N75" i="107"/>
  <c r="D76" i="107"/>
  <c r="E76" i="107"/>
  <c r="F76" i="107"/>
  <c r="F76" i="111" s="1"/>
  <c r="G76" i="107"/>
  <c r="G76" i="111" s="1"/>
  <c r="H76" i="107"/>
  <c r="I76" i="107"/>
  <c r="J76" i="107"/>
  <c r="J76" i="111" s="1"/>
  <c r="K76" i="107"/>
  <c r="K76" i="111" s="1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L77" i="111" s="1"/>
  <c r="M77" i="107"/>
  <c r="N77" i="107"/>
  <c r="D78" i="107"/>
  <c r="E78" i="107"/>
  <c r="F78" i="107"/>
  <c r="G78" i="107"/>
  <c r="H78" i="107"/>
  <c r="H78" i="111" s="1"/>
  <c r="I78" i="107"/>
  <c r="I78" i="111" s="1"/>
  <c r="J78" i="107"/>
  <c r="K78" i="107"/>
  <c r="L78" i="107"/>
  <c r="L78" i="111" s="1"/>
  <c r="M78" i="107"/>
  <c r="M78" i="111" s="1"/>
  <c r="N78" i="107"/>
  <c r="D79" i="107"/>
  <c r="E79" i="107"/>
  <c r="F79" i="107"/>
  <c r="P79" i="107" s="1"/>
  <c r="G79" i="107"/>
  <c r="H79" i="107"/>
  <c r="I79" i="107"/>
  <c r="J79" i="107"/>
  <c r="J79" i="111" s="1"/>
  <c r="K79" i="107"/>
  <c r="L79" i="107"/>
  <c r="M79" i="107"/>
  <c r="M79" i="111" s="1"/>
  <c r="N79" i="107"/>
  <c r="N79" i="111" s="1"/>
  <c r="D80" i="107"/>
  <c r="E80" i="107"/>
  <c r="F80" i="107"/>
  <c r="F80" i="111" s="1"/>
  <c r="G80" i="107"/>
  <c r="H80" i="107"/>
  <c r="I80" i="107"/>
  <c r="J80" i="107"/>
  <c r="J80" i="111" s="1"/>
  <c r="K80" i="107"/>
  <c r="K80" i="111" s="1"/>
  <c r="L80" i="107"/>
  <c r="M80" i="107"/>
  <c r="N80" i="107"/>
  <c r="N80" i="111" s="1"/>
  <c r="D81" i="107"/>
  <c r="E81" i="107"/>
  <c r="F81" i="107"/>
  <c r="G81" i="107"/>
  <c r="H81" i="107"/>
  <c r="I81" i="107"/>
  <c r="J81" i="107"/>
  <c r="K81" i="107"/>
  <c r="L81" i="107"/>
  <c r="L81" i="111" s="1"/>
  <c r="M81" i="107"/>
  <c r="N81" i="107"/>
  <c r="D82" i="107"/>
  <c r="D82" i="111" s="1"/>
  <c r="E82" i="107"/>
  <c r="E82" i="111" s="1"/>
  <c r="F82" i="107"/>
  <c r="G82" i="107"/>
  <c r="H82" i="107"/>
  <c r="H82" i="111" s="1"/>
  <c r="I82" i="107"/>
  <c r="I82" i="111" s="1"/>
  <c r="J82" i="107"/>
  <c r="K82" i="107"/>
  <c r="L82" i="107"/>
  <c r="M82" i="107"/>
  <c r="M82" i="111" s="1"/>
  <c r="N82" i="107"/>
  <c r="D83" i="107"/>
  <c r="E83" i="107"/>
  <c r="F83" i="107"/>
  <c r="G83" i="107"/>
  <c r="H83" i="107"/>
  <c r="I83" i="107"/>
  <c r="J83" i="107"/>
  <c r="J83" i="111" s="1"/>
  <c r="K83" i="107"/>
  <c r="L83" i="107"/>
  <c r="M83" i="107"/>
  <c r="N83" i="107"/>
  <c r="D84" i="107"/>
  <c r="E84" i="107"/>
  <c r="F84" i="107"/>
  <c r="F84" i="111" s="1"/>
  <c r="G84" i="107"/>
  <c r="G84" i="111" s="1"/>
  <c r="H84" i="107"/>
  <c r="I84" i="107"/>
  <c r="J84" i="107"/>
  <c r="J84" i="111" s="1"/>
  <c r="K84" i="107"/>
  <c r="K84" i="111" s="1"/>
  <c r="L84" i="107"/>
  <c r="M84" i="107"/>
  <c r="N84" i="107"/>
  <c r="D85" i="107"/>
  <c r="D85" i="111" s="1"/>
  <c r="E85" i="107"/>
  <c r="F85" i="107"/>
  <c r="G85" i="107"/>
  <c r="H85" i="107"/>
  <c r="I85" i="107"/>
  <c r="J85" i="107"/>
  <c r="K85" i="107"/>
  <c r="K85" i="111" s="1"/>
  <c r="L85" i="107"/>
  <c r="L85" i="111" s="1"/>
  <c r="M85" i="107"/>
  <c r="N85" i="107"/>
  <c r="D86" i="107"/>
  <c r="D86" i="111" s="1"/>
  <c r="E86" i="107"/>
  <c r="F86" i="107"/>
  <c r="G86" i="107"/>
  <c r="H86" i="107"/>
  <c r="H86" i="111" s="1"/>
  <c r="I86" i="107"/>
  <c r="I86" i="111" s="1"/>
  <c r="J86" i="107"/>
  <c r="K86" i="107"/>
  <c r="L86" i="107"/>
  <c r="L86" i="111" s="1"/>
  <c r="M86" i="107"/>
  <c r="N86" i="107"/>
  <c r="D87" i="107"/>
  <c r="E87" i="107"/>
  <c r="F87" i="107"/>
  <c r="F87" i="111" s="1"/>
  <c r="G87" i="107"/>
  <c r="H87" i="107"/>
  <c r="I87" i="107"/>
  <c r="J87" i="107"/>
  <c r="K87" i="107"/>
  <c r="L87" i="107"/>
  <c r="M87" i="107"/>
  <c r="M87" i="111" s="1"/>
  <c r="N87" i="107"/>
  <c r="N87" i="111" s="1"/>
  <c r="D88" i="107"/>
  <c r="E88" i="107"/>
  <c r="F88" i="107"/>
  <c r="F88" i="111" s="1"/>
  <c r="G88" i="107"/>
  <c r="G88" i="111" s="1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H89" i="111" s="1"/>
  <c r="I89" i="107"/>
  <c r="J89" i="107"/>
  <c r="K89" i="107"/>
  <c r="L89" i="107"/>
  <c r="M89" i="107"/>
  <c r="N89" i="107"/>
  <c r="D90" i="107"/>
  <c r="D90" i="111" s="1"/>
  <c r="E90" i="107"/>
  <c r="E90" i="111" s="1"/>
  <c r="F90" i="107"/>
  <c r="G90" i="107"/>
  <c r="H90" i="107"/>
  <c r="H90" i="111" s="1"/>
  <c r="I90" i="107"/>
  <c r="I90" i="111" s="1"/>
  <c r="J90" i="107"/>
  <c r="K90" i="107"/>
  <c r="L90" i="107"/>
  <c r="M90" i="107"/>
  <c r="N90" i="107"/>
  <c r="D91" i="107"/>
  <c r="E91" i="107"/>
  <c r="F91" i="107"/>
  <c r="P91" i="107" s="1"/>
  <c r="G91" i="107"/>
  <c r="H91" i="107"/>
  <c r="I91" i="107"/>
  <c r="I91" i="111" s="1"/>
  <c r="J91" i="107"/>
  <c r="J91" i="111" s="1"/>
  <c r="K91" i="107"/>
  <c r="L91" i="107"/>
  <c r="M91" i="107"/>
  <c r="M91" i="111" s="1"/>
  <c r="N91" i="107"/>
  <c r="D92" i="107"/>
  <c r="E92" i="107"/>
  <c r="F92" i="107"/>
  <c r="F92" i="111" s="1"/>
  <c r="G92" i="107"/>
  <c r="G92" i="111" s="1"/>
  <c r="H92" i="107"/>
  <c r="I92" i="107"/>
  <c r="J92" i="107"/>
  <c r="J92" i="111" s="1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K93" i="111" s="1"/>
  <c r="L93" i="107"/>
  <c r="L93" i="111" s="1"/>
  <c r="M93" i="107"/>
  <c r="N93" i="107"/>
  <c r="D94" i="107"/>
  <c r="D94" i="111" s="1"/>
  <c r="E94" i="107"/>
  <c r="E94" i="111" s="1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F95" i="111" s="1"/>
  <c r="G95" i="107"/>
  <c r="G95" i="111" s="1"/>
  <c r="H95" i="107"/>
  <c r="I95" i="107"/>
  <c r="J95" i="107"/>
  <c r="K95" i="107"/>
  <c r="L95" i="107"/>
  <c r="M95" i="107"/>
  <c r="M95" i="111" s="1"/>
  <c r="N95" i="107"/>
  <c r="N95" i="111" s="1"/>
  <c r="D96" i="107"/>
  <c r="E96" i="107"/>
  <c r="F96" i="107"/>
  <c r="F96" i="111" s="1"/>
  <c r="G96" i="107"/>
  <c r="G96" i="111" s="1"/>
  <c r="H96" i="107"/>
  <c r="I96" i="107"/>
  <c r="J96" i="107"/>
  <c r="K96" i="107"/>
  <c r="L96" i="107"/>
  <c r="M96" i="107"/>
  <c r="N96" i="107"/>
  <c r="D97" i="107"/>
  <c r="E97" i="107"/>
  <c r="F97" i="107"/>
  <c r="G97" i="107"/>
  <c r="G97" i="111" s="1"/>
  <c r="H97" i="107"/>
  <c r="H97" i="111" s="1"/>
  <c r="I97" i="107"/>
  <c r="J97" i="107"/>
  <c r="K97" i="107"/>
  <c r="K97" i="111" s="1"/>
  <c r="L97" i="107"/>
  <c r="M97" i="107"/>
  <c r="N97" i="107"/>
  <c r="D98" i="107"/>
  <c r="E98" i="107"/>
  <c r="E98" i="111" s="1"/>
  <c r="F98" i="107"/>
  <c r="G98" i="107"/>
  <c r="H98" i="107"/>
  <c r="H98" i="111" s="1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I99" i="111" s="1"/>
  <c r="J99" i="107"/>
  <c r="J99" i="111" s="1"/>
  <c r="K99" i="107"/>
  <c r="L99" i="107"/>
  <c r="M99" i="107"/>
  <c r="M99" i="111" s="1"/>
  <c r="N99" i="107"/>
  <c r="N99" i="111" s="1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D101" i="111" s="1"/>
  <c r="E101" i="107"/>
  <c r="E101" i="111" s="1"/>
  <c r="F101" i="107"/>
  <c r="G101" i="107"/>
  <c r="H101" i="107"/>
  <c r="I101" i="107"/>
  <c r="J101" i="107"/>
  <c r="K101" i="107"/>
  <c r="K101" i="111" s="1"/>
  <c r="L101" i="107"/>
  <c r="L101" i="111" s="1"/>
  <c r="M101" i="107"/>
  <c r="N101" i="107"/>
  <c r="D102" i="107"/>
  <c r="D102" i="111" s="1"/>
  <c r="E102" i="107"/>
  <c r="E102" i="111" s="1"/>
  <c r="F102" i="107"/>
  <c r="G102" i="107"/>
  <c r="H102" i="107"/>
  <c r="I102" i="107"/>
  <c r="J102" i="107"/>
  <c r="K102" i="107"/>
  <c r="L102" i="107"/>
  <c r="M102" i="107"/>
  <c r="M102" i="111" s="1"/>
  <c r="N102" i="107"/>
  <c r="D103" i="107"/>
  <c r="E103" i="107"/>
  <c r="E103" i="111" s="1"/>
  <c r="F103" i="107"/>
  <c r="F103" i="111" s="1"/>
  <c r="G103" i="107"/>
  <c r="H103" i="107"/>
  <c r="I103" i="107"/>
  <c r="I103" i="111" s="1"/>
  <c r="J103" i="107"/>
  <c r="K103" i="107"/>
  <c r="L103" i="107"/>
  <c r="M103" i="107"/>
  <c r="M103" i="111" s="1"/>
  <c r="N103" i="107"/>
  <c r="N103" i="111" s="1"/>
  <c r="D104" i="107"/>
  <c r="E104" i="107"/>
  <c r="F104" i="107"/>
  <c r="F104" i="111" s="1"/>
  <c r="G104" i="107"/>
  <c r="H104" i="107"/>
  <c r="I104" i="107"/>
  <c r="J104" i="107"/>
  <c r="K104" i="107"/>
  <c r="L104" i="107"/>
  <c r="M104" i="107"/>
  <c r="N104" i="107"/>
  <c r="D105" i="107"/>
  <c r="D105" i="111" s="1"/>
  <c r="E105" i="107"/>
  <c r="F105" i="107"/>
  <c r="G105" i="107"/>
  <c r="G105" i="111" s="1"/>
  <c r="H105" i="107"/>
  <c r="H105" i="111" s="1"/>
  <c r="I105" i="107"/>
  <c r="J105" i="107"/>
  <c r="K105" i="107"/>
  <c r="K105" i="111" s="1"/>
  <c r="L105" i="107"/>
  <c r="L105" i="111" s="1"/>
  <c r="M105" i="107"/>
  <c r="N105" i="107"/>
  <c r="C59" i="107"/>
  <c r="C60" i="107"/>
  <c r="C61" i="107"/>
  <c r="P61" i="107" s="1"/>
  <c r="C62" i="107"/>
  <c r="C63" i="107"/>
  <c r="C64" i="107"/>
  <c r="C65" i="107"/>
  <c r="P65" i="107" s="1"/>
  <c r="C66" i="107"/>
  <c r="C67" i="107"/>
  <c r="C67" i="111" s="1"/>
  <c r="C68" i="107"/>
  <c r="C69" i="107"/>
  <c r="P69" i="107" s="1"/>
  <c r="C70" i="107"/>
  <c r="C71" i="107"/>
  <c r="C71" i="111" s="1"/>
  <c r="C72" i="107"/>
  <c r="C73" i="107"/>
  <c r="P73" i="107" s="1"/>
  <c r="C74" i="107"/>
  <c r="C75" i="107"/>
  <c r="C75" i="111" s="1"/>
  <c r="C76" i="107"/>
  <c r="C77" i="107"/>
  <c r="P77" i="107" s="1"/>
  <c r="C78" i="107"/>
  <c r="C79" i="107"/>
  <c r="C79" i="111" s="1"/>
  <c r="C80" i="107"/>
  <c r="C81" i="107"/>
  <c r="P81" i="107" s="1"/>
  <c r="C82" i="107"/>
  <c r="C83" i="107"/>
  <c r="C84" i="107"/>
  <c r="C85" i="107"/>
  <c r="P85" i="107" s="1"/>
  <c r="C86" i="107"/>
  <c r="C87" i="107"/>
  <c r="C88" i="107"/>
  <c r="C89" i="107"/>
  <c r="P89" i="107" s="1"/>
  <c r="C90" i="107"/>
  <c r="C91" i="107"/>
  <c r="C92" i="107"/>
  <c r="C93" i="107"/>
  <c r="P93" i="107" s="1"/>
  <c r="C94" i="107"/>
  <c r="C95" i="107"/>
  <c r="C96" i="107"/>
  <c r="C97" i="107"/>
  <c r="P97" i="107" s="1"/>
  <c r="C98" i="107"/>
  <c r="C99" i="107"/>
  <c r="C99" i="111" s="1"/>
  <c r="C100" i="107"/>
  <c r="C101" i="107"/>
  <c r="P101" i="107" s="1"/>
  <c r="C102" i="107"/>
  <c r="C103" i="107"/>
  <c r="C103" i="111" s="1"/>
  <c r="C104" i="107"/>
  <c r="C105" i="107"/>
  <c r="P105" i="107" s="1"/>
  <c r="C58" i="107"/>
  <c r="D58" i="111"/>
  <c r="E58" i="111"/>
  <c r="F58" i="111"/>
  <c r="H58" i="111"/>
  <c r="N58" i="111"/>
  <c r="I59" i="111"/>
  <c r="K59" i="111"/>
  <c r="M59" i="111"/>
  <c r="F60" i="111"/>
  <c r="J60" i="111"/>
  <c r="E61" i="111"/>
  <c r="K61" i="111"/>
  <c r="M61" i="111"/>
  <c r="D62" i="111"/>
  <c r="E62" i="111"/>
  <c r="J62" i="111"/>
  <c r="G63" i="111"/>
  <c r="M63" i="111"/>
  <c r="D64" i="111"/>
  <c r="F64" i="111"/>
  <c r="G64" i="111"/>
  <c r="L64" i="111"/>
  <c r="G65" i="111"/>
  <c r="H65" i="111"/>
  <c r="I65" i="111"/>
  <c r="K65" i="111"/>
  <c r="D66" i="111"/>
  <c r="H66" i="111"/>
  <c r="N66" i="111"/>
  <c r="I67" i="111"/>
  <c r="J67" i="111"/>
  <c r="K67" i="111"/>
  <c r="M67" i="111"/>
  <c r="N67" i="111"/>
  <c r="H68" i="111"/>
  <c r="E69" i="111"/>
  <c r="K69" i="111"/>
  <c r="L69" i="111"/>
  <c r="M69" i="111"/>
  <c r="D70" i="111"/>
  <c r="E70" i="111"/>
  <c r="J70" i="111"/>
  <c r="E71" i="111"/>
  <c r="F71" i="111"/>
  <c r="G71" i="111"/>
  <c r="I71" i="111"/>
  <c r="M71" i="111"/>
  <c r="F72" i="111"/>
  <c r="L72" i="111"/>
  <c r="G73" i="111"/>
  <c r="H73" i="111"/>
  <c r="I73" i="111"/>
  <c r="K73" i="111"/>
  <c r="L73" i="111"/>
  <c r="F74" i="111"/>
  <c r="G74" i="111"/>
  <c r="N74" i="111"/>
  <c r="I75" i="111"/>
  <c r="J75" i="111"/>
  <c r="K75" i="111"/>
  <c r="M75" i="111"/>
  <c r="N75" i="111"/>
  <c r="H76" i="111"/>
  <c r="I76" i="111"/>
  <c r="N76" i="111"/>
  <c r="D77" i="111"/>
  <c r="E77" i="111"/>
  <c r="G77" i="111"/>
  <c r="K77" i="111"/>
  <c r="D78" i="111"/>
  <c r="J78" i="111"/>
  <c r="K78" i="111"/>
  <c r="E79" i="111"/>
  <c r="F79" i="111"/>
  <c r="G79" i="111"/>
  <c r="I79" i="111"/>
  <c r="D80" i="111"/>
  <c r="L80" i="111"/>
  <c r="G81" i="111"/>
  <c r="H81" i="111"/>
  <c r="I81" i="111"/>
  <c r="K81" i="111"/>
  <c r="F82" i="111"/>
  <c r="L82" i="111"/>
  <c r="N82" i="111"/>
  <c r="E83" i="111"/>
  <c r="I83" i="111"/>
  <c r="M83" i="111"/>
  <c r="H84" i="111"/>
  <c r="N84" i="111"/>
  <c r="E85" i="111"/>
  <c r="G85" i="111"/>
  <c r="H85" i="111"/>
  <c r="M85" i="111"/>
  <c r="J86" i="111"/>
  <c r="E87" i="111"/>
  <c r="G87" i="111"/>
  <c r="I87" i="111"/>
  <c r="J87" i="111"/>
  <c r="D88" i="111"/>
  <c r="J88" i="111"/>
  <c r="K88" i="111"/>
  <c r="L88" i="111"/>
  <c r="N88" i="111"/>
  <c r="G89" i="111"/>
  <c r="K89" i="111"/>
  <c r="F90" i="111"/>
  <c r="L90" i="111"/>
  <c r="M90" i="111"/>
  <c r="N90" i="111"/>
  <c r="E91" i="111"/>
  <c r="F91" i="111"/>
  <c r="K91" i="111"/>
  <c r="H92" i="111"/>
  <c r="N92" i="111"/>
  <c r="D93" i="111"/>
  <c r="E93" i="111"/>
  <c r="G93" i="111"/>
  <c r="H93" i="111"/>
  <c r="M93" i="111"/>
  <c r="H94" i="111"/>
  <c r="I94" i="111"/>
  <c r="J94" i="111"/>
  <c r="L94" i="111"/>
  <c r="E95" i="111"/>
  <c r="I95" i="111"/>
  <c r="D96" i="111"/>
  <c r="J96" i="111"/>
  <c r="K96" i="111"/>
  <c r="L96" i="111"/>
  <c r="N96" i="111"/>
  <c r="D97" i="111"/>
  <c r="I97" i="111"/>
  <c r="J97" i="111"/>
  <c r="F98" i="111"/>
  <c r="L98" i="111"/>
  <c r="M98" i="111"/>
  <c r="N98" i="111"/>
  <c r="E99" i="111"/>
  <c r="F99" i="111"/>
  <c r="K99" i="111"/>
  <c r="L99" i="111"/>
  <c r="F100" i="111"/>
  <c r="G100" i="111"/>
  <c r="H100" i="111"/>
  <c r="J100" i="111"/>
  <c r="N100" i="111"/>
  <c r="G101" i="111"/>
  <c r="M101" i="111"/>
  <c r="N101" i="111"/>
  <c r="H102" i="111"/>
  <c r="I102" i="111"/>
  <c r="J102" i="111"/>
  <c r="L102" i="111"/>
  <c r="G103" i="111"/>
  <c r="D104" i="111"/>
  <c r="J104" i="111"/>
  <c r="K104" i="111"/>
  <c r="L104" i="111"/>
  <c r="N104" i="111"/>
  <c r="I105" i="111"/>
  <c r="C59" i="111"/>
  <c r="C61" i="111"/>
  <c r="C63" i="111"/>
  <c r="C65" i="111"/>
  <c r="C69" i="111"/>
  <c r="C73" i="111"/>
  <c r="C77" i="111"/>
  <c r="C83" i="111"/>
  <c r="C87" i="111"/>
  <c r="C91" i="111"/>
  <c r="C95" i="111"/>
  <c r="C97" i="111"/>
  <c r="C101" i="111"/>
  <c r="C105" i="111"/>
  <c r="W31" i="111" l="1"/>
  <c r="V27" i="111"/>
  <c r="P102" i="108"/>
  <c r="O102" i="108"/>
  <c r="C102" i="111"/>
  <c r="P102" i="111" s="1"/>
  <c r="P98" i="108"/>
  <c r="O98" i="108"/>
  <c r="C98" i="111"/>
  <c r="P90" i="108"/>
  <c r="O90" i="108"/>
  <c r="C90" i="111"/>
  <c r="P86" i="108"/>
  <c r="O86" i="108"/>
  <c r="C86" i="111"/>
  <c r="P86" i="111" s="1"/>
  <c r="P82" i="108"/>
  <c r="O82" i="108"/>
  <c r="C82" i="111"/>
  <c r="P82" i="111" s="1"/>
  <c r="P74" i="108"/>
  <c r="O74" i="108"/>
  <c r="P70" i="108"/>
  <c r="O70" i="108"/>
  <c r="C70" i="111"/>
  <c r="P70" i="111" s="1"/>
  <c r="S29" i="108"/>
  <c r="P62" i="108"/>
  <c r="O62" i="108"/>
  <c r="C62" i="111"/>
  <c r="P105" i="108"/>
  <c r="P93" i="108"/>
  <c r="F93" i="111"/>
  <c r="O89" i="108"/>
  <c r="P89" i="108"/>
  <c r="P85" i="108"/>
  <c r="F85" i="111"/>
  <c r="O85" i="108"/>
  <c r="P81" i="108"/>
  <c r="O81" i="108"/>
  <c r="P73" i="108"/>
  <c r="O73" i="108"/>
  <c r="F69" i="111"/>
  <c r="O69" i="108"/>
  <c r="P69" i="108"/>
  <c r="Z32" i="108"/>
  <c r="J65" i="111"/>
  <c r="Y31" i="108"/>
  <c r="U31" i="108"/>
  <c r="E64" i="111"/>
  <c r="X30" i="108"/>
  <c r="H63" i="111"/>
  <c r="X30" i="111" s="1"/>
  <c r="T30" i="108"/>
  <c r="W29" i="108"/>
  <c r="AD28" i="108"/>
  <c r="N61" i="111"/>
  <c r="V28" i="108"/>
  <c r="P61" i="108"/>
  <c r="O61" i="108"/>
  <c r="AB26" i="108"/>
  <c r="L59" i="111"/>
  <c r="X26" i="108"/>
  <c r="W25" i="108"/>
  <c r="G58" i="111"/>
  <c r="O58" i="111" s="1"/>
  <c r="C74" i="111"/>
  <c r="F61" i="111"/>
  <c r="D59" i="111"/>
  <c r="P104" i="108"/>
  <c r="P100" i="108"/>
  <c r="P92" i="108"/>
  <c r="P88" i="108"/>
  <c r="P80" i="108"/>
  <c r="P68" i="108"/>
  <c r="P100" i="107"/>
  <c r="O100" i="107"/>
  <c r="C100" i="111"/>
  <c r="P92" i="107"/>
  <c r="O92" i="107"/>
  <c r="P84" i="107"/>
  <c r="O84" i="107"/>
  <c r="C84" i="111"/>
  <c r="P84" i="111" s="1"/>
  <c r="P76" i="107"/>
  <c r="O76" i="107"/>
  <c r="C76" i="111"/>
  <c r="P72" i="107"/>
  <c r="O72" i="107"/>
  <c r="S31" i="107"/>
  <c r="P64" i="107"/>
  <c r="O64" i="107"/>
  <c r="AE31" i="107" s="1"/>
  <c r="S27" i="107"/>
  <c r="P60" i="107"/>
  <c r="O60" i="107"/>
  <c r="X33" i="111"/>
  <c r="S25" i="108"/>
  <c r="P58" i="108"/>
  <c r="O58" i="108"/>
  <c r="P94" i="108"/>
  <c r="O94" i="108"/>
  <c r="C94" i="111"/>
  <c r="O94" i="111" s="1"/>
  <c r="P78" i="108"/>
  <c r="O78" i="108"/>
  <c r="S33" i="108"/>
  <c r="P66" i="108"/>
  <c r="O66" i="108"/>
  <c r="AE33" i="108" s="1"/>
  <c r="C66" i="111"/>
  <c r="F101" i="111"/>
  <c r="P101" i="108"/>
  <c r="O77" i="108"/>
  <c r="F77" i="111"/>
  <c r="P77" i="108"/>
  <c r="W33" i="108"/>
  <c r="G66" i="111"/>
  <c r="V32" i="108"/>
  <c r="O65" i="108"/>
  <c r="P65" i="108"/>
  <c r="AF32" i="108" s="1"/>
  <c r="AB30" i="108"/>
  <c r="Y27" i="108"/>
  <c r="I60" i="111"/>
  <c r="O105" i="108"/>
  <c r="AF32" i="107"/>
  <c r="P96" i="108"/>
  <c r="P84" i="108"/>
  <c r="P76" i="108"/>
  <c r="M64" i="111"/>
  <c r="AC30" i="111" s="1"/>
  <c r="K62" i="111"/>
  <c r="P104" i="107"/>
  <c r="O104" i="107"/>
  <c r="P96" i="107"/>
  <c r="O96" i="107"/>
  <c r="P88" i="107"/>
  <c r="O88" i="107"/>
  <c r="P80" i="107"/>
  <c r="O80" i="107"/>
  <c r="P68" i="107"/>
  <c r="O68" i="107"/>
  <c r="C68" i="111"/>
  <c r="O68" i="111" s="1"/>
  <c r="AC33" i="107"/>
  <c r="M66" i="111"/>
  <c r="U33" i="107"/>
  <c r="E66" i="111"/>
  <c r="U33" i="111" s="1"/>
  <c r="T32" i="107"/>
  <c r="D65" i="111"/>
  <c r="AA31" i="107"/>
  <c r="K64" i="111"/>
  <c r="V30" i="107"/>
  <c r="F63" i="111"/>
  <c r="Y29" i="107"/>
  <c r="I62" i="111"/>
  <c r="X28" i="107"/>
  <c r="H61" i="111"/>
  <c r="T28" i="107"/>
  <c r="D61" i="111"/>
  <c r="T28" i="111" s="1"/>
  <c r="W27" i="107"/>
  <c r="G60" i="111"/>
  <c r="V26" i="107"/>
  <c r="F59" i="111"/>
  <c r="V26" i="111" s="1"/>
  <c r="AC25" i="107"/>
  <c r="M58" i="111"/>
  <c r="O95" i="107"/>
  <c r="O79" i="107"/>
  <c r="O63" i="107"/>
  <c r="P95" i="107"/>
  <c r="P63" i="107"/>
  <c r="O97" i="108"/>
  <c r="C92" i="111"/>
  <c r="O92" i="111" s="1"/>
  <c r="C78" i="111"/>
  <c r="C60" i="111"/>
  <c r="N63" i="111"/>
  <c r="L61" i="111"/>
  <c r="J59" i="111"/>
  <c r="I58" i="111"/>
  <c r="O98" i="107"/>
  <c r="P78" i="107"/>
  <c r="P70" i="107"/>
  <c r="P62" i="107"/>
  <c r="AF29" i="107" s="1"/>
  <c r="P58" i="107"/>
  <c r="O91" i="107"/>
  <c r="O75" i="107"/>
  <c r="O59" i="107"/>
  <c r="AE26" i="107" s="1"/>
  <c r="P59" i="107"/>
  <c r="P103" i="108"/>
  <c r="P99" i="108"/>
  <c r="P95" i="108"/>
  <c r="P91" i="108"/>
  <c r="P87" i="108"/>
  <c r="P83" i="108"/>
  <c r="P79" i="108"/>
  <c r="P75" i="108"/>
  <c r="P71" i="108"/>
  <c r="P67" i="108"/>
  <c r="P63" i="108"/>
  <c r="AF30" i="108" s="1"/>
  <c r="P59" i="108"/>
  <c r="O93" i="108"/>
  <c r="T29" i="111"/>
  <c r="U28" i="111"/>
  <c r="S30" i="107"/>
  <c r="AB33" i="107"/>
  <c r="T33" i="107"/>
  <c r="W32" i="107"/>
  <c r="Z31" i="107"/>
  <c r="AC30" i="107"/>
  <c r="U30" i="107"/>
  <c r="X29" i="107"/>
  <c r="W28" i="107"/>
  <c r="Z27" i="107"/>
  <c r="AC26" i="107"/>
  <c r="U26" i="107"/>
  <c r="X25" i="107"/>
  <c r="O102" i="107"/>
  <c r="O94" i="107"/>
  <c r="O86" i="107"/>
  <c r="O78" i="107"/>
  <c r="O70" i="107"/>
  <c r="O66" i="107"/>
  <c r="O58" i="107"/>
  <c r="P102" i="107"/>
  <c r="P98" i="107"/>
  <c r="P94" i="107"/>
  <c r="P90" i="107"/>
  <c r="P86" i="107"/>
  <c r="P82" i="107"/>
  <c r="P74" i="107"/>
  <c r="P66" i="107"/>
  <c r="AF33" i="107" s="1"/>
  <c r="S32" i="108"/>
  <c r="S28" i="108"/>
  <c r="AD33" i="108"/>
  <c r="Z33" i="108"/>
  <c r="V33" i="108"/>
  <c r="AC32" i="108"/>
  <c r="Y32" i="108"/>
  <c r="U32" i="108"/>
  <c r="AB31" i="108"/>
  <c r="X31" i="108"/>
  <c r="T31" i="108"/>
  <c r="AA30" i="108"/>
  <c r="W30" i="108"/>
  <c r="AD29" i="108"/>
  <c r="Z29" i="108"/>
  <c r="V29" i="108"/>
  <c r="AC28" i="108"/>
  <c r="Y28" i="108"/>
  <c r="U28" i="108"/>
  <c r="AB27" i="108"/>
  <c r="X27" i="108"/>
  <c r="T27" i="108"/>
  <c r="AA26" i="108"/>
  <c r="W26" i="108"/>
  <c r="AD25" i="108"/>
  <c r="Z25" i="108"/>
  <c r="V25" i="108"/>
  <c r="O104" i="108"/>
  <c r="O100" i="108"/>
  <c r="O96" i="108"/>
  <c r="O92" i="108"/>
  <c r="O88" i="108"/>
  <c r="O84" i="108"/>
  <c r="O80" i="108"/>
  <c r="O76" i="108"/>
  <c r="O72" i="108"/>
  <c r="O68" i="108"/>
  <c r="O64" i="108"/>
  <c r="O60" i="108"/>
  <c r="P72" i="108"/>
  <c r="P64" i="108"/>
  <c r="P60" i="108"/>
  <c r="AF27" i="108" s="1"/>
  <c r="C85" i="111"/>
  <c r="C81" i="111"/>
  <c r="D98" i="111"/>
  <c r="F66" i="111"/>
  <c r="V33" i="111" s="1"/>
  <c r="E63" i="111"/>
  <c r="H60" i="111"/>
  <c r="S25" i="107"/>
  <c r="S33" i="107"/>
  <c r="S29" i="107"/>
  <c r="AA33" i="107"/>
  <c r="W33" i="107"/>
  <c r="AD32" i="107"/>
  <c r="Z32" i="107"/>
  <c r="V32" i="107"/>
  <c r="AC31" i="107"/>
  <c r="Y31" i="107"/>
  <c r="U31" i="107"/>
  <c r="AB30" i="107"/>
  <c r="X30" i="107"/>
  <c r="T30" i="107"/>
  <c r="AA29" i="107"/>
  <c r="W29" i="107"/>
  <c r="AD28" i="107"/>
  <c r="Z28" i="107"/>
  <c r="V28" i="107"/>
  <c r="AC27" i="107"/>
  <c r="Y27" i="107"/>
  <c r="U27" i="107"/>
  <c r="AB26" i="107"/>
  <c r="X26" i="107"/>
  <c r="T26" i="107"/>
  <c r="AA25" i="107"/>
  <c r="W25" i="107"/>
  <c r="O105" i="107"/>
  <c r="O101" i="107"/>
  <c r="O97" i="107"/>
  <c r="O93" i="107"/>
  <c r="O89" i="107"/>
  <c r="O85" i="107"/>
  <c r="O81" i="107"/>
  <c r="O77" i="107"/>
  <c r="O73" i="107"/>
  <c r="O69" i="107"/>
  <c r="O65" i="107"/>
  <c r="AE32" i="107" s="1"/>
  <c r="O61" i="107"/>
  <c r="C104" i="111"/>
  <c r="C96" i="111"/>
  <c r="O96" i="111" s="1"/>
  <c r="C88" i="111"/>
  <c r="C80" i="111"/>
  <c r="C72" i="111"/>
  <c r="P72" i="111" s="1"/>
  <c r="C64" i="111"/>
  <c r="S31" i="111" s="1"/>
  <c r="S31" i="108"/>
  <c r="S27" i="108"/>
  <c r="G104" i="111"/>
  <c r="J103" i="111"/>
  <c r="P103" i="111" s="1"/>
  <c r="H101" i="111"/>
  <c r="K100" i="111"/>
  <c r="I98" i="111"/>
  <c r="L97" i="111"/>
  <c r="O97" i="111" s="1"/>
  <c r="J95" i="111"/>
  <c r="M94" i="111"/>
  <c r="K92" i="111"/>
  <c r="N91" i="111"/>
  <c r="O91" i="111" s="1"/>
  <c r="L89" i="111"/>
  <c r="D89" i="111"/>
  <c r="M86" i="111"/>
  <c r="E86" i="111"/>
  <c r="N83" i="111"/>
  <c r="F83" i="111"/>
  <c r="D81" i="111"/>
  <c r="G80" i="111"/>
  <c r="P80" i="111" s="1"/>
  <c r="E78" i="111"/>
  <c r="H77" i="111"/>
  <c r="F75" i="111"/>
  <c r="I74" i="111"/>
  <c r="G72" i="111"/>
  <c r="J71" i="111"/>
  <c r="H69" i="111"/>
  <c r="K68" i="111"/>
  <c r="P68" i="111" s="1"/>
  <c r="AC33" i="108"/>
  <c r="I66" i="111"/>
  <c r="Y33" i="108"/>
  <c r="U33" i="108"/>
  <c r="L65" i="111"/>
  <c r="AB32" i="108"/>
  <c r="X32" i="108"/>
  <c r="T32" i="108"/>
  <c r="AA31" i="108"/>
  <c r="W31" i="108"/>
  <c r="AD30" i="108"/>
  <c r="Z30" i="108"/>
  <c r="V30" i="108"/>
  <c r="M62" i="111"/>
  <c r="AC29" i="108"/>
  <c r="Y29" i="108"/>
  <c r="U29" i="108"/>
  <c r="AB28" i="108"/>
  <c r="X28" i="108"/>
  <c r="T28" i="108"/>
  <c r="K60" i="111"/>
  <c r="AA27" i="108"/>
  <c r="W27" i="108"/>
  <c r="N59" i="111"/>
  <c r="AD26" i="108"/>
  <c r="Z26" i="108"/>
  <c r="V26" i="108"/>
  <c r="AC25" i="108"/>
  <c r="Y25" i="108"/>
  <c r="U25" i="108"/>
  <c r="O103" i="108"/>
  <c r="O99" i="108"/>
  <c r="O95" i="108"/>
  <c r="O91" i="108"/>
  <c r="O87" i="108"/>
  <c r="O83" i="108"/>
  <c r="O79" i="108"/>
  <c r="O75" i="108"/>
  <c r="O71" i="108"/>
  <c r="O67" i="108"/>
  <c r="O63" i="108"/>
  <c r="O59" i="108"/>
  <c r="AE26" i="108" s="1"/>
  <c r="AD33" i="111"/>
  <c r="W32" i="111"/>
  <c r="V31" i="111"/>
  <c r="AD25" i="111"/>
  <c r="S26" i="107"/>
  <c r="X33" i="107"/>
  <c r="AA32" i="107"/>
  <c r="AD31" i="107"/>
  <c r="V31" i="107"/>
  <c r="Y30" i="107"/>
  <c r="AB29" i="107"/>
  <c r="T29" i="107"/>
  <c r="AA28" i="107"/>
  <c r="AD27" i="107"/>
  <c r="V27" i="107"/>
  <c r="Y26" i="107"/>
  <c r="AB25" i="107"/>
  <c r="T25" i="107"/>
  <c r="O90" i="107"/>
  <c r="O82" i="107"/>
  <c r="O74" i="107"/>
  <c r="O62" i="107"/>
  <c r="S28" i="111"/>
  <c r="L66" i="111"/>
  <c r="Y32" i="111"/>
  <c r="N64" i="111"/>
  <c r="AD31" i="111" s="1"/>
  <c r="J64" i="111"/>
  <c r="T31" i="111"/>
  <c r="L62" i="111"/>
  <c r="H62" i="111"/>
  <c r="AC28" i="111"/>
  <c r="G61" i="111"/>
  <c r="N60" i="111"/>
  <c r="E59" i="111"/>
  <c r="U26" i="111" s="1"/>
  <c r="L58" i="111"/>
  <c r="S32" i="107"/>
  <c r="S28" i="107"/>
  <c r="M105" i="111"/>
  <c r="E105" i="111"/>
  <c r="H104" i="111"/>
  <c r="K103" i="111"/>
  <c r="N102" i="111"/>
  <c r="F102" i="111"/>
  <c r="I101" i="111"/>
  <c r="L100" i="111"/>
  <c r="O100" i="111" s="1"/>
  <c r="D100" i="111"/>
  <c r="G99" i="111"/>
  <c r="J98" i="111"/>
  <c r="M97" i="111"/>
  <c r="E97" i="111"/>
  <c r="H96" i="111"/>
  <c r="K95" i="111"/>
  <c r="P95" i="111" s="1"/>
  <c r="N94" i="111"/>
  <c r="F94" i="111"/>
  <c r="I93" i="111"/>
  <c r="L92" i="111"/>
  <c r="D92" i="111"/>
  <c r="G91" i="111"/>
  <c r="J90" i="111"/>
  <c r="M89" i="111"/>
  <c r="E89" i="111"/>
  <c r="H88" i="111"/>
  <c r="K87" i="111"/>
  <c r="N86" i="111"/>
  <c r="F86" i="111"/>
  <c r="I85" i="111"/>
  <c r="L84" i="111"/>
  <c r="D84" i="111"/>
  <c r="G83" i="111"/>
  <c r="P83" i="111" s="1"/>
  <c r="J82" i="111"/>
  <c r="M81" i="111"/>
  <c r="E81" i="111"/>
  <c r="H80" i="111"/>
  <c r="K79" i="111"/>
  <c r="N78" i="111"/>
  <c r="F78" i="111"/>
  <c r="I77" i="111"/>
  <c r="O77" i="111" s="1"/>
  <c r="L76" i="111"/>
  <c r="D76" i="111"/>
  <c r="G75" i="111"/>
  <c r="J74" i="111"/>
  <c r="M73" i="111"/>
  <c r="E73" i="111"/>
  <c r="H72" i="111"/>
  <c r="K71" i="111"/>
  <c r="O71" i="111" s="1"/>
  <c r="N70" i="111"/>
  <c r="F70" i="111"/>
  <c r="I69" i="111"/>
  <c r="L68" i="111"/>
  <c r="D68" i="111"/>
  <c r="T33" i="111" s="1"/>
  <c r="G67" i="111"/>
  <c r="AD33" i="107"/>
  <c r="J66" i="111"/>
  <c r="Z33" i="107"/>
  <c r="V33" i="107"/>
  <c r="M65" i="111"/>
  <c r="AC32" i="111" s="1"/>
  <c r="AC32" i="107"/>
  <c r="Y32" i="107"/>
  <c r="E65" i="111"/>
  <c r="U32" i="107"/>
  <c r="AB31" i="107"/>
  <c r="H64" i="111"/>
  <c r="X31" i="107"/>
  <c r="T31" i="107"/>
  <c r="K63" i="111"/>
  <c r="AA30" i="107"/>
  <c r="W30" i="107"/>
  <c r="N62" i="111"/>
  <c r="AD29" i="111" s="1"/>
  <c r="AD29" i="107"/>
  <c r="Z29" i="107"/>
  <c r="F62" i="111"/>
  <c r="V29" i="107"/>
  <c r="AC28" i="107"/>
  <c r="Y28" i="107"/>
  <c r="U28" i="107"/>
  <c r="AB27" i="107"/>
  <c r="X27" i="107"/>
  <c r="T27" i="107"/>
  <c r="AA26" i="107"/>
  <c r="G59" i="111"/>
  <c r="W26" i="111" s="1"/>
  <c r="W26" i="107"/>
  <c r="AD25" i="107"/>
  <c r="J58" i="111"/>
  <c r="Z25" i="107"/>
  <c r="V25" i="107"/>
  <c r="S30" i="108"/>
  <c r="S26" i="108"/>
  <c r="AB33" i="108"/>
  <c r="X33" i="108"/>
  <c r="T33" i="108"/>
  <c r="AA32" i="108"/>
  <c r="W32" i="108"/>
  <c r="AD31" i="108"/>
  <c r="Z31" i="108"/>
  <c r="V31" i="108"/>
  <c r="AC30" i="108"/>
  <c r="Y30" i="108"/>
  <c r="U30" i="108"/>
  <c r="AB29" i="108"/>
  <c r="X29" i="108"/>
  <c r="T29" i="108"/>
  <c r="AA28" i="108"/>
  <c r="W28" i="108"/>
  <c r="AD27" i="108"/>
  <c r="Z27" i="108"/>
  <c r="V27" i="108"/>
  <c r="AC26" i="108"/>
  <c r="Y26" i="108"/>
  <c r="U26" i="108"/>
  <c r="AB25" i="108"/>
  <c r="X25" i="108"/>
  <c r="T25" i="108"/>
  <c r="J63" i="111"/>
  <c r="N105" i="111"/>
  <c r="F105" i="111"/>
  <c r="O105" i="111" s="1"/>
  <c r="I104" i="111"/>
  <c r="O104" i="111" s="1"/>
  <c r="L103" i="111"/>
  <c r="D103" i="111"/>
  <c r="G102" i="111"/>
  <c r="J101" i="111"/>
  <c r="O101" i="111" s="1"/>
  <c r="M100" i="111"/>
  <c r="E100" i="111"/>
  <c r="H99" i="111"/>
  <c r="P99" i="111" s="1"/>
  <c r="K98" i="111"/>
  <c r="P98" i="111" s="1"/>
  <c r="N97" i="111"/>
  <c r="F97" i="111"/>
  <c r="I96" i="111"/>
  <c r="L95" i="111"/>
  <c r="D95" i="111"/>
  <c r="G94" i="111"/>
  <c r="J93" i="111"/>
  <c r="M92" i="111"/>
  <c r="P92" i="111" s="1"/>
  <c r="E92" i="111"/>
  <c r="H91" i="111"/>
  <c r="K90" i="111"/>
  <c r="O90" i="111" s="1"/>
  <c r="N89" i="111"/>
  <c r="F89" i="111"/>
  <c r="I88" i="111"/>
  <c r="L87" i="111"/>
  <c r="D87" i="111"/>
  <c r="P87" i="111" s="1"/>
  <c r="G86" i="111"/>
  <c r="J85" i="111"/>
  <c r="M84" i="111"/>
  <c r="E84" i="111"/>
  <c r="O84" i="111" s="1"/>
  <c r="H83" i="111"/>
  <c r="K82" i="111"/>
  <c r="N81" i="111"/>
  <c r="F81" i="111"/>
  <c r="O81" i="111" s="1"/>
  <c r="I80" i="111"/>
  <c r="L79" i="111"/>
  <c r="D79" i="111"/>
  <c r="O79" i="111" s="1"/>
  <c r="G78" i="111"/>
  <c r="O78" i="111" s="1"/>
  <c r="J77" i="111"/>
  <c r="M76" i="111"/>
  <c r="E76" i="111"/>
  <c r="P76" i="111" s="1"/>
  <c r="H75" i="111"/>
  <c r="O75" i="111" s="1"/>
  <c r="K74" i="111"/>
  <c r="N73" i="111"/>
  <c r="F73" i="111"/>
  <c r="O73" i="111" s="1"/>
  <c r="I72" i="111"/>
  <c r="L71" i="111"/>
  <c r="D71" i="111"/>
  <c r="G70" i="111"/>
  <c r="J69" i="111"/>
  <c r="M68" i="111"/>
  <c r="E68" i="111"/>
  <c r="H67" i="111"/>
  <c r="X32" i="111" s="1"/>
  <c r="K66" i="111"/>
  <c r="AA33" i="111" s="1"/>
  <c r="N65" i="111"/>
  <c r="AD32" i="111" s="1"/>
  <c r="F65" i="111"/>
  <c r="I64" i="111"/>
  <c r="L63" i="111"/>
  <c r="D63" i="111"/>
  <c r="T30" i="111" s="1"/>
  <c r="G62" i="111"/>
  <c r="J61" i="111"/>
  <c r="O89" i="111"/>
  <c r="P65" i="111"/>
  <c r="I61" i="111"/>
  <c r="Y28" i="111" s="1"/>
  <c r="L60" i="111"/>
  <c r="D60" i="111"/>
  <c r="T27" i="111" s="1"/>
  <c r="M60" i="111"/>
  <c r="AC27" i="111" s="1"/>
  <c r="H59" i="111"/>
  <c r="X25" i="111" s="1"/>
  <c r="O85" i="111"/>
  <c r="P73" i="111"/>
  <c r="K58" i="111"/>
  <c r="AA25" i="111" s="1"/>
  <c r="P78" i="111"/>
  <c r="O69" i="111"/>
  <c r="O65" i="111"/>
  <c r="E60" i="111"/>
  <c r="U27" i="111" s="1"/>
  <c r="P79" i="111"/>
  <c r="P90" i="111"/>
  <c r="P74" i="111"/>
  <c r="P100" i="111"/>
  <c r="P91" i="111"/>
  <c r="P101" i="111"/>
  <c r="P88" i="111"/>
  <c r="O88" i="111"/>
  <c r="O103" i="111"/>
  <c r="O102" i="111"/>
  <c r="O62" i="111"/>
  <c r="O76" i="111"/>
  <c r="O67" i="111"/>
  <c r="O82" i="111"/>
  <c r="O74" i="111"/>
  <c r="O63" i="111" l="1"/>
  <c r="AB30" i="111"/>
  <c r="Z33" i="111"/>
  <c r="Z31" i="111"/>
  <c r="AE31" i="108"/>
  <c r="AA29" i="111"/>
  <c r="Y27" i="111"/>
  <c r="AF28" i="107"/>
  <c r="O83" i="111"/>
  <c r="O64" i="111"/>
  <c r="P96" i="111"/>
  <c r="P59" i="111"/>
  <c r="P77" i="111"/>
  <c r="Z28" i="111"/>
  <c r="O70" i="111"/>
  <c r="AA26" i="111"/>
  <c r="AE30" i="108"/>
  <c r="AF31" i="108"/>
  <c r="Y25" i="111"/>
  <c r="Y29" i="111"/>
  <c r="AF25" i="108"/>
  <c r="S32" i="111"/>
  <c r="T26" i="111"/>
  <c r="AB26" i="111"/>
  <c r="AE29" i="108"/>
  <c r="O86" i="111"/>
  <c r="O72" i="111"/>
  <c r="P66" i="111"/>
  <c r="P67" i="111"/>
  <c r="P71" i="111"/>
  <c r="P94" i="111"/>
  <c r="P61" i="111"/>
  <c r="O60" i="111"/>
  <c r="AE27" i="111" s="1"/>
  <c r="AB27" i="111"/>
  <c r="W29" i="111"/>
  <c r="V32" i="111"/>
  <c r="P85" i="111"/>
  <c r="Z25" i="111"/>
  <c r="V29" i="111"/>
  <c r="U32" i="111"/>
  <c r="V25" i="111"/>
  <c r="AD27" i="111"/>
  <c r="AB29" i="111"/>
  <c r="AA28" i="111"/>
  <c r="AA27" i="111"/>
  <c r="Y33" i="111"/>
  <c r="AE28" i="107"/>
  <c r="X27" i="111"/>
  <c r="AE25" i="107"/>
  <c r="Z26" i="111"/>
  <c r="S27" i="111"/>
  <c r="AF30" i="107"/>
  <c r="AE27" i="107"/>
  <c r="AF31" i="107"/>
  <c r="V28" i="111"/>
  <c r="AD28" i="111"/>
  <c r="U31" i="111"/>
  <c r="Z32" i="111"/>
  <c r="AF29" i="108"/>
  <c r="AE29" i="111"/>
  <c r="AA30" i="111"/>
  <c r="AA32" i="111"/>
  <c r="AB28" i="111"/>
  <c r="AE30" i="107"/>
  <c r="AE25" i="108"/>
  <c r="AF28" i="108"/>
  <c r="S29" i="111"/>
  <c r="P62" i="111"/>
  <c r="AF29" i="111" s="1"/>
  <c r="P64" i="111"/>
  <c r="Y31" i="111"/>
  <c r="O93" i="111"/>
  <c r="X29" i="111"/>
  <c r="AE29" i="107"/>
  <c r="AC26" i="111"/>
  <c r="AC29" i="111"/>
  <c r="S26" i="111"/>
  <c r="Y30" i="111"/>
  <c r="AD30" i="111"/>
  <c r="AA31" i="111"/>
  <c r="AC31" i="111"/>
  <c r="AE32" i="108"/>
  <c r="AF33" i="108"/>
  <c r="U25" i="111"/>
  <c r="W25" i="111"/>
  <c r="O66" i="111"/>
  <c r="AE33" i="111" s="1"/>
  <c r="O95" i="111"/>
  <c r="O80" i="111"/>
  <c r="P97" i="111"/>
  <c r="AE32" i="111"/>
  <c r="X26" i="111"/>
  <c r="P89" i="111"/>
  <c r="Z30" i="111"/>
  <c r="X31" i="111"/>
  <c r="AB25" i="111"/>
  <c r="W28" i="111"/>
  <c r="AB33" i="111"/>
  <c r="T25" i="111"/>
  <c r="Z29" i="111"/>
  <c r="S30" i="111"/>
  <c r="AD26" i="111"/>
  <c r="AB32" i="111"/>
  <c r="U30" i="111"/>
  <c r="AE27" i="108"/>
  <c r="AE33" i="107"/>
  <c r="Y26" i="111"/>
  <c r="AB31" i="111"/>
  <c r="AF26" i="108"/>
  <c r="AF26" i="107"/>
  <c r="AF25" i="107"/>
  <c r="Z27" i="111"/>
  <c r="AC25" i="111"/>
  <c r="W27" i="111"/>
  <c r="X28" i="111"/>
  <c r="V30" i="111"/>
  <c r="T32" i="111"/>
  <c r="AC33" i="111"/>
  <c r="W33" i="111"/>
  <c r="S33" i="111"/>
  <c r="U29" i="111"/>
  <c r="AF27" i="107"/>
  <c r="W30" i="111"/>
  <c r="AE28" i="108"/>
  <c r="S25" i="111"/>
  <c r="O87" i="111"/>
  <c r="P69" i="111"/>
  <c r="P105" i="111"/>
  <c r="P93" i="111"/>
  <c r="O98" i="111"/>
  <c r="P63" i="111"/>
  <c r="P75" i="111"/>
  <c r="P104" i="111"/>
  <c r="P81" i="111"/>
  <c r="O99" i="111"/>
  <c r="P60" i="111"/>
  <c r="P58" i="111"/>
  <c r="AF25" i="111" s="1"/>
  <c r="O59" i="111"/>
  <c r="O61" i="111"/>
  <c r="AF28" i="111" l="1"/>
  <c r="AF30" i="111"/>
  <c r="AF31" i="111"/>
  <c r="AE30" i="111"/>
  <c r="AF27" i="111"/>
  <c r="AF33" i="111"/>
  <c r="AF26" i="111"/>
  <c r="AE28" i="111"/>
  <c r="AE26" i="111"/>
  <c r="AF32" i="111"/>
  <c r="AE31" i="111"/>
  <c r="AE25" i="111"/>
  <c r="O28" i="99" l="1"/>
  <c r="K5" i="100"/>
  <c r="K5" i="101"/>
  <c r="N58" i="104" l="1"/>
  <c r="M58" i="104"/>
  <c r="L58" i="104"/>
  <c r="K58" i="104"/>
  <c r="J58" i="104"/>
  <c r="I58" i="104"/>
  <c r="H58" i="104"/>
  <c r="G58" i="104"/>
  <c r="F58" i="104"/>
  <c r="E58" i="104"/>
  <c r="D58" i="104"/>
  <c r="C58" i="104"/>
  <c r="P57" i="104"/>
  <c r="O57" i="104"/>
  <c r="P56" i="104"/>
  <c r="O56" i="104"/>
  <c r="P55" i="104"/>
  <c r="O55" i="104"/>
  <c r="P54" i="104"/>
  <c r="AF21" i="104" s="1"/>
  <c r="O54" i="104"/>
  <c r="AE21" i="104" s="1"/>
  <c r="P53" i="104"/>
  <c r="O53" i="104"/>
  <c r="P52" i="104"/>
  <c r="O52" i="104"/>
  <c r="P51" i="104"/>
  <c r="O51" i="104"/>
  <c r="P50" i="104"/>
  <c r="AF20" i="104" s="1"/>
  <c r="O50" i="104"/>
  <c r="AE20" i="104" s="1"/>
  <c r="P49" i="104"/>
  <c r="O49" i="104"/>
  <c r="P48" i="104"/>
  <c r="O48" i="104"/>
  <c r="P47" i="104"/>
  <c r="O47" i="104"/>
  <c r="P46" i="104"/>
  <c r="AF19" i="104" s="1"/>
  <c r="AF27" i="104" s="1"/>
  <c r="O46" i="104"/>
  <c r="AE19" i="104" s="1"/>
  <c r="AE27" i="104" s="1"/>
  <c r="P45" i="104"/>
  <c r="O45" i="104"/>
  <c r="P44" i="104"/>
  <c r="O44" i="104"/>
  <c r="P43" i="104"/>
  <c r="O43" i="104"/>
  <c r="P42" i="104"/>
  <c r="AF18" i="104" s="1"/>
  <c r="O42" i="104"/>
  <c r="AE18" i="104" s="1"/>
  <c r="P41" i="104"/>
  <c r="O41" i="104"/>
  <c r="P40" i="104"/>
  <c r="O40" i="104"/>
  <c r="P39" i="104"/>
  <c r="O39" i="104"/>
  <c r="P38" i="104"/>
  <c r="AF17" i="104" s="1"/>
  <c r="O38" i="104"/>
  <c r="AE17" i="104" s="1"/>
  <c r="P37" i="104"/>
  <c r="O37" i="104"/>
  <c r="P36" i="104"/>
  <c r="O36" i="104"/>
  <c r="P35" i="104"/>
  <c r="O35" i="104"/>
  <c r="P34" i="104"/>
  <c r="O34" i="104"/>
  <c r="AE16" i="104" s="1"/>
  <c r="P33" i="104"/>
  <c r="O33" i="104"/>
  <c r="P32" i="104"/>
  <c r="O32" i="104"/>
  <c r="P31" i="104"/>
  <c r="O31" i="104"/>
  <c r="P30" i="104"/>
  <c r="AF15" i="104" s="1"/>
  <c r="O30" i="104"/>
  <c r="AE15" i="104" s="1"/>
  <c r="P29" i="104"/>
  <c r="O29" i="104"/>
  <c r="P28" i="104"/>
  <c r="O28" i="104"/>
  <c r="P27" i="104"/>
  <c r="O27" i="104"/>
  <c r="P26" i="104"/>
  <c r="AF14" i="104" s="1"/>
  <c r="O26" i="104"/>
  <c r="AE14" i="104" s="1"/>
  <c r="P25" i="104"/>
  <c r="O25" i="104"/>
  <c r="P24" i="104"/>
  <c r="O24" i="104"/>
  <c r="P23" i="104"/>
  <c r="O23" i="104"/>
  <c r="P22" i="104"/>
  <c r="O22" i="104"/>
  <c r="AE13" i="104" s="1"/>
  <c r="AE26" i="104" s="1"/>
  <c r="AD21" i="104"/>
  <c r="AC21" i="104"/>
  <c r="AB21" i="104"/>
  <c r="AA21" i="104"/>
  <c r="Z21" i="104"/>
  <c r="Y21" i="104"/>
  <c r="X21" i="104"/>
  <c r="W21" i="104"/>
  <c r="V21" i="104"/>
  <c r="U21" i="104"/>
  <c r="T21" i="104"/>
  <c r="S21" i="104"/>
  <c r="P21" i="104"/>
  <c r="O21" i="104"/>
  <c r="AD20" i="104"/>
  <c r="AC20" i="104"/>
  <c r="AB20" i="104"/>
  <c r="AA20" i="104"/>
  <c r="Z20" i="104"/>
  <c r="Y20" i="104"/>
  <c r="X20" i="104"/>
  <c r="W20" i="104"/>
  <c r="V20" i="104"/>
  <c r="U20" i="104"/>
  <c r="T20" i="104"/>
  <c r="S20" i="104"/>
  <c r="P20" i="104"/>
  <c r="O20" i="104"/>
  <c r="AD19" i="104"/>
  <c r="AC19" i="104"/>
  <c r="AB19" i="104"/>
  <c r="AB27" i="104" s="1"/>
  <c r="AA19" i="104"/>
  <c r="AA27" i="104" s="1"/>
  <c r="Z19" i="104"/>
  <c r="Y19" i="104"/>
  <c r="X19" i="104"/>
  <c r="X27" i="104" s="1"/>
  <c r="W19" i="104"/>
  <c r="W27" i="104" s="1"/>
  <c r="V19" i="104"/>
  <c r="U19" i="104"/>
  <c r="T19" i="104"/>
  <c r="T27" i="104" s="1"/>
  <c r="S19" i="104"/>
  <c r="S27" i="104" s="1"/>
  <c r="P19" i="104"/>
  <c r="O19" i="104"/>
  <c r="AD18" i="104"/>
  <c r="AC18" i="104"/>
  <c r="AB18" i="104"/>
  <c r="AA18" i="104"/>
  <c r="Z18" i="104"/>
  <c r="Y18" i="104"/>
  <c r="X18" i="104"/>
  <c r="W18" i="104"/>
  <c r="V18" i="104"/>
  <c r="U18" i="104"/>
  <c r="T18" i="104"/>
  <c r="S18" i="104"/>
  <c r="P18" i="104"/>
  <c r="O18" i="104"/>
  <c r="AE12" i="104" s="1"/>
  <c r="AD17" i="104"/>
  <c r="AC17" i="104"/>
  <c r="AB17" i="104"/>
  <c r="AA17" i="104"/>
  <c r="Z17" i="104"/>
  <c r="Y17" i="104"/>
  <c r="X17" i="104"/>
  <c r="W17" i="104"/>
  <c r="V17" i="104"/>
  <c r="U17" i="104"/>
  <c r="T17" i="104"/>
  <c r="S17" i="104"/>
  <c r="P17" i="104"/>
  <c r="O17" i="104"/>
  <c r="AF16" i="104"/>
  <c r="AD16" i="104"/>
  <c r="AC16" i="104"/>
  <c r="AB16" i="104"/>
  <c r="AA16" i="104"/>
  <c r="Z16" i="104"/>
  <c r="Y16" i="104"/>
  <c r="X16" i="104"/>
  <c r="W16" i="104"/>
  <c r="V16" i="104"/>
  <c r="U16" i="104"/>
  <c r="T16" i="104"/>
  <c r="S16" i="104"/>
  <c r="P16" i="104"/>
  <c r="O16" i="104"/>
  <c r="AD15" i="104"/>
  <c r="AC15" i="104"/>
  <c r="AB15" i="104"/>
  <c r="AA15" i="104"/>
  <c r="Z15" i="104"/>
  <c r="Y15" i="104"/>
  <c r="X15" i="104"/>
  <c r="W15" i="104"/>
  <c r="V15" i="104"/>
  <c r="U15" i="104"/>
  <c r="T15" i="104"/>
  <c r="S15" i="104"/>
  <c r="P15" i="104"/>
  <c r="O15" i="104"/>
  <c r="AD14" i="104"/>
  <c r="AC14" i="104"/>
  <c r="AB14" i="104"/>
  <c r="AA14" i="104"/>
  <c r="Z14" i="104"/>
  <c r="Y14" i="104"/>
  <c r="X14" i="104"/>
  <c r="W14" i="104"/>
  <c r="V14" i="104"/>
  <c r="U14" i="104"/>
  <c r="T14" i="104"/>
  <c r="S14" i="104"/>
  <c r="P14" i="104"/>
  <c r="O14" i="104"/>
  <c r="AF13" i="104"/>
  <c r="AD13" i="104"/>
  <c r="AC13" i="104"/>
  <c r="AB13" i="104"/>
  <c r="AA13" i="104"/>
  <c r="AA26" i="104" s="1"/>
  <c r="Z13" i="104"/>
  <c r="Y13" i="104"/>
  <c r="X13" i="104"/>
  <c r="W13" i="104"/>
  <c r="W26" i="104" s="1"/>
  <c r="V13" i="104"/>
  <c r="U13" i="104"/>
  <c r="T13" i="104"/>
  <c r="S13" i="104"/>
  <c r="S26" i="104" s="1"/>
  <c r="P13" i="104"/>
  <c r="O13" i="104"/>
  <c r="AF12" i="104"/>
  <c r="AD12" i="104"/>
  <c r="AC12" i="104"/>
  <c r="AB12" i="104"/>
  <c r="AA12" i="104"/>
  <c r="Z12" i="104"/>
  <c r="Y12" i="104"/>
  <c r="X12" i="104"/>
  <c r="W12" i="104"/>
  <c r="V12" i="104"/>
  <c r="U12" i="104"/>
  <c r="T12" i="104"/>
  <c r="S12" i="104"/>
  <c r="P12" i="104"/>
  <c r="O12" i="104"/>
  <c r="AD11" i="104"/>
  <c r="AC11" i="104"/>
  <c r="AB11" i="104"/>
  <c r="AA11" i="104"/>
  <c r="Z11" i="104"/>
  <c r="Y11" i="104"/>
  <c r="X11" i="104"/>
  <c r="W11" i="104"/>
  <c r="V11" i="104"/>
  <c r="U11" i="104"/>
  <c r="T11" i="104"/>
  <c r="S11" i="104"/>
  <c r="P11" i="104"/>
  <c r="O11" i="104"/>
  <c r="AF10" i="104"/>
  <c r="AD10" i="104"/>
  <c r="AC10" i="104"/>
  <c r="AB10" i="104"/>
  <c r="AA10" i="104"/>
  <c r="AA28" i="104" s="1"/>
  <c r="Z10" i="104"/>
  <c r="Y10" i="104"/>
  <c r="X10" i="104"/>
  <c r="W10" i="104"/>
  <c r="W28" i="104" s="1"/>
  <c r="V10" i="104"/>
  <c r="U10" i="104"/>
  <c r="T10" i="104"/>
  <c r="S10" i="104"/>
  <c r="S28" i="104" s="1"/>
  <c r="P10" i="104"/>
  <c r="O10" i="104"/>
  <c r="K6" i="104"/>
  <c r="G6" i="104"/>
  <c r="D6" i="104"/>
  <c r="G5" i="104"/>
  <c r="D5" i="104"/>
  <c r="C3" i="104"/>
  <c r="N58" i="103"/>
  <c r="M58" i="103"/>
  <c r="L58" i="103"/>
  <c r="K58" i="103"/>
  <c r="J58" i="103"/>
  <c r="I58" i="103"/>
  <c r="H58" i="103"/>
  <c r="G58" i="103"/>
  <c r="F58" i="103"/>
  <c r="E58" i="103"/>
  <c r="D58" i="103"/>
  <c r="C58" i="103"/>
  <c r="P57" i="103"/>
  <c r="O57" i="103"/>
  <c r="P56" i="103"/>
  <c r="O56" i="103"/>
  <c r="P55" i="103"/>
  <c r="O55" i="103"/>
  <c r="P54" i="103"/>
  <c r="AF21" i="103" s="1"/>
  <c r="O54" i="103"/>
  <c r="P53" i="103"/>
  <c r="O53" i="103"/>
  <c r="P52" i="103"/>
  <c r="O52" i="103"/>
  <c r="P51" i="103"/>
  <c r="O51" i="103"/>
  <c r="P50" i="103"/>
  <c r="O50" i="103"/>
  <c r="P49" i="103"/>
  <c r="O49" i="103"/>
  <c r="P48" i="103"/>
  <c r="O48" i="103"/>
  <c r="P47" i="103"/>
  <c r="O47" i="103"/>
  <c r="P46" i="103"/>
  <c r="O46" i="103"/>
  <c r="P45" i="103"/>
  <c r="O45" i="103"/>
  <c r="P44" i="103"/>
  <c r="O44" i="103"/>
  <c r="P43" i="103"/>
  <c r="O43" i="103"/>
  <c r="P42" i="103"/>
  <c r="AF18" i="103" s="1"/>
  <c r="O42" i="103"/>
  <c r="P41" i="103"/>
  <c r="O41" i="103"/>
  <c r="P40" i="103"/>
  <c r="O40" i="103"/>
  <c r="P39" i="103"/>
  <c r="O39" i="103"/>
  <c r="P38" i="103"/>
  <c r="AF17" i="103" s="1"/>
  <c r="O38" i="103"/>
  <c r="P37" i="103"/>
  <c r="O37" i="103"/>
  <c r="P36" i="103"/>
  <c r="O36" i="103"/>
  <c r="P35" i="103"/>
  <c r="O35" i="103"/>
  <c r="P34" i="103"/>
  <c r="O34" i="103"/>
  <c r="P33" i="103"/>
  <c r="O33" i="103"/>
  <c r="P32" i="103"/>
  <c r="O32" i="103"/>
  <c r="P31" i="103"/>
  <c r="O31" i="103"/>
  <c r="P30" i="103"/>
  <c r="O30" i="103"/>
  <c r="P29" i="103"/>
  <c r="O29" i="103"/>
  <c r="P28" i="103"/>
  <c r="O28" i="103"/>
  <c r="P27" i="103"/>
  <c r="O27" i="103"/>
  <c r="P26" i="103"/>
  <c r="AF14" i="103" s="1"/>
  <c r="O26" i="103"/>
  <c r="P25" i="103"/>
  <c r="O25" i="103"/>
  <c r="P24" i="103"/>
  <c r="O24" i="103"/>
  <c r="P23" i="103"/>
  <c r="O23" i="103"/>
  <c r="P22" i="103"/>
  <c r="AF13" i="103" s="1"/>
  <c r="O22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P21" i="103"/>
  <c r="O21" i="103"/>
  <c r="AF20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P20" i="103"/>
  <c r="O20" i="103"/>
  <c r="AF19" i="103"/>
  <c r="AD19" i="103"/>
  <c r="AD27" i="103" s="1"/>
  <c r="AC19" i="103"/>
  <c r="AB19" i="103"/>
  <c r="AA19" i="103"/>
  <c r="Z19" i="103"/>
  <c r="Z27" i="103" s="1"/>
  <c r="Y19" i="103"/>
  <c r="X19" i="103"/>
  <c r="W19" i="103"/>
  <c r="V19" i="103"/>
  <c r="V27" i="103" s="1"/>
  <c r="U19" i="103"/>
  <c r="T19" i="103"/>
  <c r="S19" i="103"/>
  <c r="P19" i="103"/>
  <c r="O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P18" i="103"/>
  <c r="O18" i="103"/>
  <c r="AE12" i="103" s="1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P17" i="103"/>
  <c r="O17" i="103"/>
  <c r="AF16" i="103"/>
  <c r="AD16" i="103"/>
  <c r="AC16" i="103"/>
  <c r="AB16" i="103"/>
  <c r="AA16" i="103"/>
  <c r="Z16" i="103"/>
  <c r="Y16" i="103"/>
  <c r="X16" i="103"/>
  <c r="W16" i="103"/>
  <c r="V16" i="103"/>
  <c r="U16" i="103"/>
  <c r="T16" i="103"/>
  <c r="S16" i="103"/>
  <c r="P16" i="103"/>
  <c r="O16" i="103"/>
  <c r="AF15" i="103"/>
  <c r="AD15" i="103"/>
  <c r="AC15" i="103"/>
  <c r="AB15" i="103"/>
  <c r="AA15" i="103"/>
  <c r="Z15" i="103"/>
  <c r="Y15" i="103"/>
  <c r="X15" i="103"/>
  <c r="W15" i="103"/>
  <c r="V15" i="103"/>
  <c r="U15" i="103"/>
  <c r="T15" i="103"/>
  <c r="S15" i="103"/>
  <c r="P15" i="103"/>
  <c r="AF11" i="103" s="1"/>
  <c r="O15" i="103"/>
  <c r="AD14" i="103"/>
  <c r="AC14" i="103"/>
  <c r="AB14" i="103"/>
  <c r="AA14" i="103"/>
  <c r="Z14" i="103"/>
  <c r="Y14" i="103"/>
  <c r="X14" i="103"/>
  <c r="W14" i="103"/>
  <c r="V14" i="103"/>
  <c r="U14" i="103"/>
  <c r="T14" i="103"/>
  <c r="S14" i="103"/>
  <c r="P14" i="103"/>
  <c r="O14" i="103"/>
  <c r="AE11" i="103" s="1"/>
  <c r="AD13" i="103"/>
  <c r="AC13" i="103"/>
  <c r="AB13" i="103"/>
  <c r="AB26" i="103" s="1"/>
  <c r="AA13" i="103"/>
  <c r="Z13" i="103"/>
  <c r="Y13" i="103"/>
  <c r="X13" i="103"/>
  <c r="X23" i="103" s="1"/>
  <c r="W13" i="103"/>
  <c r="V13" i="103"/>
  <c r="U13" i="103"/>
  <c r="T13" i="103"/>
  <c r="T26" i="103" s="1"/>
  <c r="S13" i="103"/>
  <c r="P13" i="103"/>
  <c r="O13" i="103"/>
  <c r="AF12" i="103"/>
  <c r="AD12" i="103"/>
  <c r="AC12" i="103"/>
  <c r="AB12" i="103"/>
  <c r="AA12" i="103"/>
  <c r="Z12" i="103"/>
  <c r="Y12" i="103"/>
  <c r="X12" i="103"/>
  <c r="W12" i="103"/>
  <c r="V12" i="103"/>
  <c r="U12" i="103"/>
  <c r="T12" i="103"/>
  <c r="S12" i="103"/>
  <c r="P12" i="103"/>
  <c r="O12" i="103"/>
  <c r="AD11" i="103"/>
  <c r="AC11" i="103"/>
  <c r="AB11" i="103"/>
  <c r="AA11" i="103"/>
  <c r="Z11" i="103"/>
  <c r="Y11" i="103"/>
  <c r="X11" i="103"/>
  <c r="W11" i="103"/>
  <c r="V11" i="103"/>
  <c r="U11" i="103"/>
  <c r="T11" i="103"/>
  <c r="S11" i="103"/>
  <c r="P11" i="103"/>
  <c r="AF10" i="103" s="1"/>
  <c r="O11" i="103"/>
  <c r="AD10" i="103"/>
  <c r="AC10" i="103"/>
  <c r="AB10" i="103"/>
  <c r="AA10" i="103"/>
  <c r="Z10" i="103"/>
  <c r="Y10" i="103"/>
  <c r="X10" i="103"/>
  <c r="W10" i="103"/>
  <c r="V10" i="103"/>
  <c r="U10" i="103"/>
  <c r="T10" i="103"/>
  <c r="S10" i="103"/>
  <c r="P10" i="103"/>
  <c r="O10" i="103"/>
  <c r="K6" i="103"/>
  <c r="G6" i="103"/>
  <c r="D6" i="103"/>
  <c r="K5" i="103"/>
  <c r="G5" i="103"/>
  <c r="C3" i="103"/>
  <c r="N106" i="110"/>
  <c r="M106" i="110"/>
  <c r="L106" i="110"/>
  <c r="K106" i="110"/>
  <c r="J106" i="110"/>
  <c r="I106" i="110"/>
  <c r="H106" i="110"/>
  <c r="G106" i="110"/>
  <c r="F106" i="110"/>
  <c r="E106" i="110"/>
  <c r="D106" i="110"/>
  <c r="C106" i="110"/>
  <c r="P105" i="110"/>
  <c r="O105" i="110"/>
  <c r="P104" i="110"/>
  <c r="O104" i="110"/>
  <c r="P103" i="110"/>
  <c r="O103" i="110"/>
  <c r="P102" i="110"/>
  <c r="AF33" i="110" s="1"/>
  <c r="O102" i="110"/>
  <c r="AE33" i="110" s="1"/>
  <c r="P101" i="110"/>
  <c r="O101" i="110"/>
  <c r="P100" i="110"/>
  <c r="O100" i="110"/>
  <c r="P99" i="110"/>
  <c r="O99" i="110"/>
  <c r="P98" i="110"/>
  <c r="AF32" i="110" s="1"/>
  <c r="O98" i="110"/>
  <c r="AE32" i="110" s="1"/>
  <c r="P97" i="110"/>
  <c r="O97" i="110"/>
  <c r="P96" i="110"/>
  <c r="O96" i="110"/>
  <c r="P95" i="110"/>
  <c r="O95" i="110"/>
  <c r="P94" i="110"/>
  <c r="AF31" i="110" s="1"/>
  <c r="O94" i="110"/>
  <c r="AE31" i="110" s="1"/>
  <c r="P93" i="110"/>
  <c r="O93" i="110"/>
  <c r="P92" i="110"/>
  <c r="O92" i="110"/>
  <c r="P91" i="110"/>
  <c r="O91" i="110"/>
  <c r="P90" i="110"/>
  <c r="AF30" i="110" s="1"/>
  <c r="O90" i="110"/>
  <c r="AE30" i="110" s="1"/>
  <c r="P89" i="110"/>
  <c r="O89" i="110"/>
  <c r="P88" i="110"/>
  <c r="O88" i="110"/>
  <c r="P87" i="110"/>
  <c r="O87" i="110"/>
  <c r="P86" i="110"/>
  <c r="AF29" i="110" s="1"/>
  <c r="O86" i="110"/>
  <c r="AE29" i="110" s="1"/>
  <c r="P85" i="110"/>
  <c r="O85" i="110"/>
  <c r="P84" i="110"/>
  <c r="O84" i="110"/>
  <c r="P83" i="110"/>
  <c r="O83" i="110"/>
  <c r="P82" i="110"/>
  <c r="AF28" i="110" s="1"/>
  <c r="O82" i="110"/>
  <c r="AE28" i="110" s="1"/>
  <c r="P81" i="110"/>
  <c r="O81" i="110"/>
  <c r="P80" i="110"/>
  <c r="O80" i="110"/>
  <c r="P79" i="110"/>
  <c r="O79" i="110"/>
  <c r="P78" i="110"/>
  <c r="AF27" i="110" s="1"/>
  <c r="O78" i="110"/>
  <c r="AE27" i="110" s="1"/>
  <c r="P77" i="110"/>
  <c r="O77" i="110"/>
  <c r="P76" i="110"/>
  <c r="O76" i="110"/>
  <c r="P75" i="110"/>
  <c r="O75" i="110"/>
  <c r="P74" i="110"/>
  <c r="AF26" i="110" s="1"/>
  <c r="O74" i="110"/>
  <c r="AE26" i="110" s="1"/>
  <c r="P73" i="110"/>
  <c r="O73" i="110"/>
  <c r="P72" i="110"/>
  <c r="O72" i="110"/>
  <c r="P71" i="110"/>
  <c r="O71" i="110"/>
  <c r="P70" i="110"/>
  <c r="AF25" i="110" s="1"/>
  <c r="O70" i="110"/>
  <c r="AE25" i="110" s="1"/>
  <c r="P69" i="110"/>
  <c r="O69" i="110"/>
  <c r="P68" i="110"/>
  <c r="O68" i="110"/>
  <c r="P67" i="110"/>
  <c r="O67" i="110"/>
  <c r="P66" i="110"/>
  <c r="AF24" i="110" s="1"/>
  <c r="O66" i="110"/>
  <c r="AE24" i="110" s="1"/>
  <c r="P65" i="110"/>
  <c r="O65" i="110"/>
  <c r="P64" i="110"/>
  <c r="O64" i="110"/>
  <c r="P63" i="110"/>
  <c r="O63" i="110"/>
  <c r="P62" i="110"/>
  <c r="AF23" i="110" s="1"/>
  <c r="O62" i="110"/>
  <c r="AE23" i="110" s="1"/>
  <c r="P61" i="110"/>
  <c r="O61" i="110"/>
  <c r="P60" i="110"/>
  <c r="O60" i="110"/>
  <c r="P59" i="110"/>
  <c r="O59" i="110"/>
  <c r="P58" i="110"/>
  <c r="AF22" i="110" s="1"/>
  <c r="O58" i="110"/>
  <c r="AE22" i="110" s="1"/>
  <c r="P57" i="110"/>
  <c r="O57" i="110"/>
  <c r="P56" i="110"/>
  <c r="O56" i="110"/>
  <c r="P55" i="110"/>
  <c r="O55" i="110"/>
  <c r="P54" i="110"/>
  <c r="AF21" i="110" s="1"/>
  <c r="O54" i="110"/>
  <c r="AE21" i="110" s="1"/>
  <c r="P53" i="110"/>
  <c r="O53" i="110"/>
  <c r="P52" i="110"/>
  <c r="O52" i="110"/>
  <c r="P51" i="110"/>
  <c r="O51" i="110"/>
  <c r="P50" i="110"/>
  <c r="AF20" i="110" s="1"/>
  <c r="O50" i="110"/>
  <c r="AE20" i="110" s="1"/>
  <c r="P49" i="110"/>
  <c r="O49" i="110"/>
  <c r="P48" i="110"/>
  <c r="O48" i="110"/>
  <c r="P47" i="110"/>
  <c r="O47" i="110"/>
  <c r="P46" i="110"/>
  <c r="AF19" i="110" s="1"/>
  <c r="AF39" i="110" s="1"/>
  <c r="O46" i="110"/>
  <c r="AE19" i="110" s="1"/>
  <c r="AE39" i="110" s="1"/>
  <c r="P45" i="110"/>
  <c r="O45" i="110"/>
  <c r="P44" i="110"/>
  <c r="O44" i="110"/>
  <c r="P43" i="110"/>
  <c r="O43" i="110"/>
  <c r="P42" i="110"/>
  <c r="AF18" i="110" s="1"/>
  <c r="O42" i="110"/>
  <c r="AE18" i="110" s="1"/>
  <c r="P41" i="110"/>
  <c r="O41" i="110"/>
  <c r="P40" i="110"/>
  <c r="O40" i="110"/>
  <c r="P39" i="110"/>
  <c r="O39" i="110"/>
  <c r="P38" i="110"/>
  <c r="AF17" i="110" s="1"/>
  <c r="O38" i="110"/>
  <c r="AE17" i="110" s="1"/>
  <c r="P37" i="110"/>
  <c r="O37" i="110"/>
  <c r="P36" i="110"/>
  <c r="O36" i="110"/>
  <c r="P35" i="110"/>
  <c r="O35" i="110"/>
  <c r="P34" i="110"/>
  <c r="AF16" i="110" s="1"/>
  <c r="O34" i="110"/>
  <c r="AE16" i="110" s="1"/>
  <c r="AD33" i="110"/>
  <c r="AC33" i="110"/>
  <c r="AB33" i="110"/>
  <c r="AA33" i="110"/>
  <c r="Z33" i="110"/>
  <c r="Y33" i="110"/>
  <c r="X33" i="110"/>
  <c r="W33" i="110"/>
  <c r="V33" i="110"/>
  <c r="U33" i="110"/>
  <c r="T33" i="110"/>
  <c r="S33" i="110"/>
  <c r="P33" i="110"/>
  <c r="O33" i="110"/>
  <c r="AD32" i="110"/>
  <c r="AC32" i="110"/>
  <c r="AB32" i="110"/>
  <c r="AA32" i="110"/>
  <c r="Z32" i="110"/>
  <c r="Y32" i="110"/>
  <c r="X32" i="110"/>
  <c r="W32" i="110"/>
  <c r="V32" i="110"/>
  <c r="U32" i="110"/>
  <c r="T32" i="110"/>
  <c r="S32" i="110"/>
  <c r="P32" i="110"/>
  <c r="O32" i="110"/>
  <c r="AD31" i="110"/>
  <c r="AC31" i="110"/>
  <c r="AB31" i="110"/>
  <c r="AA31" i="110"/>
  <c r="Z31" i="110"/>
  <c r="Y31" i="110"/>
  <c r="X31" i="110"/>
  <c r="W31" i="110"/>
  <c r="V31" i="110"/>
  <c r="U31" i="110"/>
  <c r="T31" i="110"/>
  <c r="S31" i="110"/>
  <c r="P31" i="110"/>
  <c r="O31" i="110"/>
  <c r="AD30" i="110"/>
  <c r="AC30" i="110"/>
  <c r="AB30" i="110"/>
  <c r="AA30" i="110"/>
  <c r="Z30" i="110"/>
  <c r="Y30" i="110"/>
  <c r="X30" i="110"/>
  <c r="W30" i="110"/>
  <c r="V30" i="110"/>
  <c r="U30" i="110"/>
  <c r="T30" i="110"/>
  <c r="S30" i="110"/>
  <c r="P30" i="110"/>
  <c r="AF15" i="110" s="1"/>
  <c r="O30" i="110"/>
  <c r="AE15" i="110" s="1"/>
  <c r="AD29" i="110"/>
  <c r="AC29" i="110"/>
  <c r="AB29" i="110"/>
  <c r="AA29" i="110"/>
  <c r="Z29" i="110"/>
  <c r="Y29" i="110"/>
  <c r="X29" i="110"/>
  <c r="W29" i="110"/>
  <c r="V29" i="110"/>
  <c r="U29" i="110"/>
  <c r="T29" i="110"/>
  <c r="S29" i="110"/>
  <c r="P29" i="110"/>
  <c r="O29" i="110"/>
  <c r="AD28" i="110"/>
  <c r="AC28" i="110"/>
  <c r="AB28" i="110"/>
  <c r="AA28" i="110"/>
  <c r="Z28" i="110"/>
  <c r="Y28" i="110"/>
  <c r="X28" i="110"/>
  <c r="W28" i="110"/>
  <c r="V28" i="110"/>
  <c r="U28" i="110"/>
  <c r="T28" i="110"/>
  <c r="S28" i="110"/>
  <c r="P28" i="110"/>
  <c r="O28" i="110"/>
  <c r="AD27" i="110"/>
  <c r="AC27" i="110"/>
  <c r="AB27" i="110"/>
  <c r="AA27" i="110"/>
  <c r="Z27" i="110"/>
  <c r="Y27" i="110"/>
  <c r="X27" i="110"/>
  <c r="W27" i="110"/>
  <c r="V27" i="110"/>
  <c r="U27" i="110"/>
  <c r="T27" i="110"/>
  <c r="S27" i="110"/>
  <c r="P27" i="110"/>
  <c r="O27" i="110"/>
  <c r="AD26" i="110"/>
  <c r="AC26" i="110"/>
  <c r="AB26" i="110"/>
  <c r="AA26" i="110"/>
  <c r="Z26" i="110"/>
  <c r="Y26" i="110"/>
  <c r="X26" i="110"/>
  <c r="W26" i="110"/>
  <c r="V26" i="110"/>
  <c r="U26" i="110"/>
  <c r="T26" i="110"/>
  <c r="S26" i="110"/>
  <c r="P26" i="110"/>
  <c r="AF14" i="110" s="1"/>
  <c r="O26" i="110"/>
  <c r="AE14" i="110" s="1"/>
  <c r="AD25" i="110"/>
  <c r="AC25" i="110"/>
  <c r="AB25" i="110"/>
  <c r="AA25" i="110"/>
  <c r="Z25" i="110"/>
  <c r="Y25" i="110"/>
  <c r="X25" i="110"/>
  <c r="W25" i="110"/>
  <c r="V25" i="110"/>
  <c r="U25" i="110"/>
  <c r="T25" i="110"/>
  <c r="S25" i="110"/>
  <c r="P25" i="110"/>
  <c r="O25" i="110"/>
  <c r="AD24" i="110"/>
  <c r="AC24" i="110"/>
  <c r="AB24" i="110"/>
  <c r="AA24" i="110"/>
  <c r="Z24" i="110"/>
  <c r="Y24" i="110"/>
  <c r="X24" i="110"/>
  <c r="W24" i="110"/>
  <c r="V24" i="110"/>
  <c r="U24" i="110"/>
  <c r="T24" i="110"/>
  <c r="S24" i="110"/>
  <c r="P24" i="110"/>
  <c r="O24" i="110"/>
  <c r="AD23" i="110"/>
  <c r="AC23" i="110"/>
  <c r="AB23" i="110"/>
  <c r="AA23" i="110"/>
  <c r="Z23" i="110"/>
  <c r="Y23" i="110"/>
  <c r="X23" i="110"/>
  <c r="W23" i="110"/>
  <c r="V23" i="110"/>
  <c r="U23" i="110"/>
  <c r="T23" i="110"/>
  <c r="S23" i="110"/>
  <c r="P23" i="110"/>
  <c r="O23" i="110"/>
  <c r="AD22" i="110"/>
  <c r="AC22" i="110"/>
  <c r="AB22" i="110"/>
  <c r="AA22" i="110"/>
  <c r="Z22" i="110"/>
  <c r="Y22" i="110"/>
  <c r="X22" i="110"/>
  <c r="W22" i="110"/>
  <c r="V22" i="110"/>
  <c r="U22" i="110"/>
  <c r="T22" i="110"/>
  <c r="S22" i="110"/>
  <c r="P22" i="110"/>
  <c r="AF13" i="110" s="1"/>
  <c r="AF35" i="110" s="1"/>
  <c r="O22" i="110"/>
  <c r="AE13" i="110" s="1"/>
  <c r="AE38" i="110" s="1"/>
  <c r="AD21" i="110"/>
  <c r="AC21" i="110"/>
  <c r="AB21" i="110"/>
  <c r="AA21" i="110"/>
  <c r="Z21" i="110"/>
  <c r="Y21" i="110"/>
  <c r="X21" i="110"/>
  <c r="W21" i="110"/>
  <c r="V21" i="110"/>
  <c r="U21" i="110"/>
  <c r="T21" i="110"/>
  <c r="S21" i="110"/>
  <c r="P21" i="110"/>
  <c r="O21" i="110"/>
  <c r="AD20" i="110"/>
  <c r="AC20" i="110"/>
  <c r="AB20" i="110"/>
  <c r="AA20" i="110"/>
  <c r="Z20" i="110"/>
  <c r="Y20" i="110"/>
  <c r="X20" i="110"/>
  <c r="W20" i="110"/>
  <c r="V20" i="110"/>
  <c r="U20" i="110"/>
  <c r="T20" i="110"/>
  <c r="S20" i="110"/>
  <c r="P20" i="110"/>
  <c r="O20" i="110"/>
  <c r="AD19" i="110"/>
  <c r="AD39" i="110" s="1"/>
  <c r="AC19" i="110"/>
  <c r="AC39" i="110" s="1"/>
  <c r="AB19" i="110"/>
  <c r="AB36" i="110" s="1"/>
  <c r="AA19" i="110"/>
  <c r="AA39" i="110" s="1"/>
  <c r="Z19" i="110"/>
  <c r="Z39" i="110" s="1"/>
  <c r="Y19" i="110"/>
  <c r="Y39" i="110" s="1"/>
  <c r="X19" i="110"/>
  <c r="X39" i="110" s="1"/>
  <c r="W19" i="110"/>
  <c r="W39" i="110" s="1"/>
  <c r="V19" i="110"/>
  <c r="V39" i="110" s="1"/>
  <c r="U19" i="110"/>
  <c r="U39" i="110" s="1"/>
  <c r="T19" i="110"/>
  <c r="T39" i="110" s="1"/>
  <c r="S19" i="110"/>
  <c r="S39" i="110" s="1"/>
  <c r="P19" i="110"/>
  <c r="O19" i="110"/>
  <c r="AD18" i="110"/>
  <c r="AC18" i="110"/>
  <c r="AB18" i="110"/>
  <c r="AA18" i="110"/>
  <c r="Z18" i="110"/>
  <c r="Y18" i="110"/>
  <c r="X18" i="110"/>
  <c r="W18" i="110"/>
  <c r="V18" i="110"/>
  <c r="U18" i="110"/>
  <c r="T18" i="110"/>
  <c r="S18" i="110"/>
  <c r="P18" i="110"/>
  <c r="AF12" i="110" s="1"/>
  <c r="O18" i="110"/>
  <c r="AE12" i="110" s="1"/>
  <c r="AD17" i="110"/>
  <c r="AC17" i="110"/>
  <c r="AB17" i="110"/>
  <c r="AA17" i="110"/>
  <c r="Z17" i="110"/>
  <c r="Y17" i="110"/>
  <c r="X17" i="110"/>
  <c r="W17" i="110"/>
  <c r="V17" i="110"/>
  <c r="U17" i="110"/>
  <c r="T17" i="110"/>
  <c r="S17" i="110"/>
  <c r="P17" i="110"/>
  <c r="O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P16" i="110"/>
  <c r="O16" i="110"/>
  <c r="AD15" i="110"/>
  <c r="AC15" i="110"/>
  <c r="AB15" i="110"/>
  <c r="AA15" i="110"/>
  <c r="Z15" i="110"/>
  <c r="Y15" i="110"/>
  <c r="X15" i="110"/>
  <c r="W15" i="110"/>
  <c r="V15" i="110"/>
  <c r="U15" i="110"/>
  <c r="T15" i="110"/>
  <c r="S15" i="110"/>
  <c r="P15" i="110"/>
  <c r="O15" i="110"/>
  <c r="AD14" i="110"/>
  <c r="AC14" i="110"/>
  <c r="AB14" i="110"/>
  <c r="AA14" i="110"/>
  <c r="Z14" i="110"/>
  <c r="Y14" i="110"/>
  <c r="X14" i="110"/>
  <c r="W14" i="110"/>
  <c r="V14" i="110"/>
  <c r="U14" i="110"/>
  <c r="T14" i="110"/>
  <c r="S14" i="110"/>
  <c r="P14" i="110"/>
  <c r="AF11" i="110" s="1"/>
  <c r="O14" i="110"/>
  <c r="AE11" i="110" s="1"/>
  <c r="AD13" i="110"/>
  <c r="AD38" i="110" s="1"/>
  <c r="AC13" i="110"/>
  <c r="AC38" i="110" s="1"/>
  <c r="AB13" i="110"/>
  <c r="AB38" i="110" s="1"/>
  <c r="AA13" i="110"/>
  <c r="AA38" i="110" s="1"/>
  <c r="Z13" i="110"/>
  <c r="Z38" i="110" s="1"/>
  <c r="Y13" i="110"/>
  <c r="Y38" i="110" s="1"/>
  <c r="X13" i="110"/>
  <c r="X38" i="110" s="1"/>
  <c r="W13" i="110"/>
  <c r="W38" i="110" s="1"/>
  <c r="V13" i="110"/>
  <c r="V38" i="110" s="1"/>
  <c r="U13" i="110"/>
  <c r="U38" i="110" s="1"/>
  <c r="T13" i="110"/>
  <c r="T35" i="110" s="1"/>
  <c r="S13" i="110"/>
  <c r="S38" i="110" s="1"/>
  <c r="P13" i="110"/>
  <c r="O13" i="110"/>
  <c r="AD12" i="110"/>
  <c r="AC12" i="110"/>
  <c r="AB12" i="110"/>
  <c r="AA12" i="110"/>
  <c r="Z12" i="110"/>
  <c r="Y12" i="110"/>
  <c r="X12" i="110"/>
  <c r="W12" i="110"/>
  <c r="V12" i="110"/>
  <c r="U12" i="110"/>
  <c r="T12" i="110"/>
  <c r="S12" i="110"/>
  <c r="P12" i="110"/>
  <c r="O12" i="110"/>
  <c r="AD11" i="110"/>
  <c r="AC11" i="110"/>
  <c r="AB11" i="110"/>
  <c r="AA11" i="110"/>
  <c r="Z11" i="110"/>
  <c r="Y11" i="110"/>
  <c r="X11" i="110"/>
  <c r="W11" i="110"/>
  <c r="V11" i="110"/>
  <c r="U11" i="110"/>
  <c r="T11" i="110"/>
  <c r="S11" i="110"/>
  <c r="P11" i="110"/>
  <c r="O11" i="110"/>
  <c r="AD10" i="110"/>
  <c r="AC10" i="110"/>
  <c r="AB10" i="110"/>
  <c r="AA10" i="110"/>
  <c r="Z10" i="110"/>
  <c r="Y10" i="110"/>
  <c r="X10" i="110"/>
  <c r="W10" i="110"/>
  <c r="V10" i="110"/>
  <c r="U10" i="110"/>
  <c r="T10" i="110"/>
  <c r="S10" i="110"/>
  <c r="P10" i="110"/>
  <c r="O10" i="110"/>
  <c r="K6" i="110"/>
  <c r="G6" i="110"/>
  <c r="D6" i="110"/>
  <c r="G5" i="110"/>
  <c r="D5" i="110"/>
  <c r="C3" i="110"/>
  <c r="N106" i="105"/>
  <c r="M106" i="105"/>
  <c r="L106" i="105"/>
  <c r="K106" i="105"/>
  <c r="J106" i="105"/>
  <c r="I106" i="105"/>
  <c r="H106" i="105"/>
  <c r="G106" i="105"/>
  <c r="F106" i="105"/>
  <c r="E106" i="105"/>
  <c r="D106" i="105"/>
  <c r="C106" i="105"/>
  <c r="P105" i="105"/>
  <c r="O105" i="105"/>
  <c r="P104" i="105"/>
  <c r="O104" i="105"/>
  <c r="P103" i="105"/>
  <c r="O103" i="105"/>
  <c r="P102" i="105"/>
  <c r="O102" i="105"/>
  <c r="P101" i="105"/>
  <c r="O101" i="105"/>
  <c r="P100" i="105"/>
  <c r="O100" i="105"/>
  <c r="P99" i="105"/>
  <c r="O99" i="105"/>
  <c r="P98" i="105"/>
  <c r="O98" i="105"/>
  <c r="P97" i="105"/>
  <c r="O97" i="105"/>
  <c r="P96" i="105"/>
  <c r="O96" i="105"/>
  <c r="P95" i="105"/>
  <c r="O95" i="105"/>
  <c r="P94" i="105"/>
  <c r="O94" i="105"/>
  <c r="AE31" i="105" s="1"/>
  <c r="P93" i="105"/>
  <c r="O93" i="105"/>
  <c r="P92" i="105"/>
  <c r="O92" i="105"/>
  <c r="P91" i="105"/>
  <c r="O91" i="105"/>
  <c r="P90" i="105"/>
  <c r="O90" i="105"/>
  <c r="AE30" i="105" s="1"/>
  <c r="P89" i="105"/>
  <c r="O89" i="105"/>
  <c r="P88" i="105"/>
  <c r="O88" i="105"/>
  <c r="P87" i="105"/>
  <c r="O87" i="105"/>
  <c r="P86" i="105"/>
  <c r="O86" i="105"/>
  <c r="P85" i="105"/>
  <c r="O85" i="105"/>
  <c r="P84" i="105"/>
  <c r="O84" i="105"/>
  <c r="P83" i="105"/>
  <c r="O83" i="105"/>
  <c r="P82" i="105"/>
  <c r="O82" i="105"/>
  <c r="P81" i="105"/>
  <c r="O81" i="105"/>
  <c r="P80" i="105"/>
  <c r="O80" i="105"/>
  <c r="P79" i="105"/>
  <c r="O79" i="105"/>
  <c r="P78" i="105"/>
  <c r="O78" i="105"/>
  <c r="AE27" i="105" s="1"/>
  <c r="P77" i="105"/>
  <c r="O77" i="105"/>
  <c r="P76" i="105"/>
  <c r="O76" i="105"/>
  <c r="P75" i="105"/>
  <c r="O75" i="105"/>
  <c r="P74" i="105"/>
  <c r="O74" i="105"/>
  <c r="AE26" i="105" s="1"/>
  <c r="P73" i="105"/>
  <c r="O73" i="105"/>
  <c r="P72" i="105"/>
  <c r="O72" i="105"/>
  <c r="P71" i="105"/>
  <c r="O71" i="105"/>
  <c r="P70" i="105"/>
  <c r="O70" i="105"/>
  <c r="P69" i="105"/>
  <c r="O69" i="105"/>
  <c r="P68" i="105"/>
  <c r="O68" i="105"/>
  <c r="P67" i="105"/>
  <c r="O67" i="105"/>
  <c r="P66" i="105"/>
  <c r="O66" i="105"/>
  <c r="P65" i="105"/>
  <c r="O65" i="105"/>
  <c r="P64" i="105"/>
  <c r="O64" i="105"/>
  <c r="P63" i="105"/>
  <c r="O63" i="105"/>
  <c r="P62" i="105"/>
  <c r="O62" i="105"/>
  <c r="AE23" i="105" s="1"/>
  <c r="P61" i="105"/>
  <c r="O61" i="105"/>
  <c r="P60" i="105"/>
  <c r="O60" i="105"/>
  <c r="P59" i="105"/>
  <c r="O59" i="105"/>
  <c r="P58" i="105"/>
  <c r="O58" i="105"/>
  <c r="AE22" i="105" s="1"/>
  <c r="P57" i="105"/>
  <c r="O57" i="105"/>
  <c r="P56" i="105"/>
  <c r="O56" i="105"/>
  <c r="P55" i="105"/>
  <c r="O55" i="105"/>
  <c r="P54" i="105"/>
  <c r="O54" i="105"/>
  <c r="P53" i="105"/>
  <c r="O53" i="105"/>
  <c r="P52" i="105"/>
  <c r="O52" i="105"/>
  <c r="P51" i="105"/>
  <c r="O51" i="105"/>
  <c r="P50" i="105"/>
  <c r="O50" i="105"/>
  <c r="P49" i="105"/>
  <c r="O49" i="105"/>
  <c r="P48" i="105"/>
  <c r="O48" i="105"/>
  <c r="P47" i="105"/>
  <c r="O47" i="105"/>
  <c r="P46" i="105"/>
  <c r="O46" i="105"/>
  <c r="AE19" i="105" s="1"/>
  <c r="AE39" i="105" s="1"/>
  <c r="P45" i="105"/>
  <c r="O45" i="105"/>
  <c r="P44" i="105"/>
  <c r="O44" i="105"/>
  <c r="P43" i="105"/>
  <c r="O43" i="105"/>
  <c r="P42" i="105"/>
  <c r="O42" i="105"/>
  <c r="AE18" i="105" s="1"/>
  <c r="P41" i="105"/>
  <c r="O41" i="105"/>
  <c r="P40" i="105"/>
  <c r="O40" i="105"/>
  <c r="P39" i="105"/>
  <c r="O39" i="105"/>
  <c r="P38" i="105"/>
  <c r="O38" i="105"/>
  <c r="P37" i="105"/>
  <c r="O37" i="105"/>
  <c r="P36" i="105"/>
  <c r="O36" i="105"/>
  <c r="P35" i="105"/>
  <c r="O35" i="105"/>
  <c r="P34" i="105"/>
  <c r="O34" i="105"/>
  <c r="AE33" i="105"/>
  <c r="AD33" i="105"/>
  <c r="AC33" i="105"/>
  <c r="AB33" i="105"/>
  <c r="AA33" i="105"/>
  <c r="Z33" i="105"/>
  <c r="Y33" i="105"/>
  <c r="X33" i="105"/>
  <c r="W33" i="105"/>
  <c r="V33" i="105"/>
  <c r="U33" i="105"/>
  <c r="T33" i="105"/>
  <c r="S33" i="105"/>
  <c r="P33" i="105"/>
  <c r="O33" i="105"/>
  <c r="AE32" i="105"/>
  <c r="AD32" i="105"/>
  <c r="AC32" i="105"/>
  <c r="AB32" i="105"/>
  <c r="AA32" i="105"/>
  <c r="Z32" i="105"/>
  <c r="Y32" i="105"/>
  <c r="X32" i="105"/>
  <c r="W32" i="105"/>
  <c r="V32" i="105"/>
  <c r="U32" i="105"/>
  <c r="T32" i="105"/>
  <c r="S32" i="105"/>
  <c r="P32" i="105"/>
  <c r="O32" i="105"/>
  <c r="AD31" i="105"/>
  <c r="AC31" i="105"/>
  <c r="AB31" i="105"/>
  <c r="AA31" i="105"/>
  <c r="Z31" i="105"/>
  <c r="Y31" i="105"/>
  <c r="X31" i="105"/>
  <c r="W31" i="105"/>
  <c r="V31" i="105"/>
  <c r="U31" i="105"/>
  <c r="T31" i="105"/>
  <c r="S31" i="105"/>
  <c r="P31" i="105"/>
  <c r="O31" i="105"/>
  <c r="AD30" i="105"/>
  <c r="AC30" i="105"/>
  <c r="AB30" i="105"/>
  <c r="AA30" i="105"/>
  <c r="Z30" i="105"/>
  <c r="Y30" i="105"/>
  <c r="X30" i="105"/>
  <c r="W30" i="105"/>
  <c r="V30" i="105"/>
  <c r="U30" i="105"/>
  <c r="T30" i="105"/>
  <c r="S30" i="105"/>
  <c r="P30" i="105"/>
  <c r="O30" i="105"/>
  <c r="AE15" i="105" s="1"/>
  <c r="AE29" i="105"/>
  <c r="AD29" i="105"/>
  <c r="AC29" i="105"/>
  <c r="AB29" i="105"/>
  <c r="AA29" i="105"/>
  <c r="Z29" i="105"/>
  <c r="Y29" i="105"/>
  <c r="X29" i="105"/>
  <c r="W29" i="105"/>
  <c r="V29" i="105"/>
  <c r="U29" i="105"/>
  <c r="T29" i="105"/>
  <c r="S29" i="105"/>
  <c r="P29" i="105"/>
  <c r="O29" i="105"/>
  <c r="AE28" i="105"/>
  <c r="AD28" i="105"/>
  <c r="AC28" i="105"/>
  <c r="AB28" i="105"/>
  <c r="AA28" i="105"/>
  <c r="Z28" i="105"/>
  <c r="Y28" i="105"/>
  <c r="X28" i="105"/>
  <c r="W28" i="105"/>
  <c r="V28" i="105"/>
  <c r="U28" i="105"/>
  <c r="T28" i="105"/>
  <c r="S28" i="105"/>
  <c r="P28" i="105"/>
  <c r="O28" i="105"/>
  <c r="AD27" i="105"/>
  <c r="AC27" i="105"/>
  <c r="AB27" i="105"/>
  <c r="AA27" i="105"/>
  <c r="Z27" i="105"/>
  <c r="Y27" i="105"/>
  <c r="X27" i="105"/>
  <c r="W27" i="105"/>
  <c r="V27" i="105"/>
  <c r="U27" i="105"/>
  <c r="T27" i="105"/>
  <c r="S27" i="105"/>
  <c r="P27" i="105"/>
  <c r="O27" i="105"/>
  <c r="AD26" i="105"/>
  <c r="AC26" i="105"/>
  <c r="AB26" i="105"/>
  <c r="AA26" i="105"/>
  <c r="Z26" i="105"/>
  <c r="Y26" i="105"/>
  <c r="X26" i="105"/>
  <c r="W26" i="105"/>
  <c r="V26" i="105"/>
  <c r="U26" i="105"/>
  <c r="T26" i="105"/>
  <c r="S26" i="105"/>
  <c r="P26" i="105"/>
  <c r="O26" i="105"/>
  <c r="AE14" i="105" s="1"/>
  <c r="AE25" i="105"/>
  <c r="AD25" i="105"/>
  <c r="AC25" i="105"/>
  <c r="AB25" i="105"/>
  <c r="AA25" i="105"/>
  <c r="Z25" i="105"/>
  <c r="Y25" i="105"/>
  <c r="X25" i="105"/>
  <c r="W25" i="105"/>
  <c r="V25" i="105"/>
  <c r="U25" i="105"/>
  <c r="T25" i="105"/>
  <c r="S25" i="105"/>
  <c r="P25" i="105"/>
  <c r="O25" i="105"/>
  <c r="AE24" i="105"/>
  <c r="AD24" i="105"/>
  <c r="AC24" i="105"/>
  <c r="AB24" i="105"/>
  <c r="AA24" i="105"/>
  <c r="Z24" i="105"/>
  <c r="Y24" i="105"/>
  <c r="X24" i="105"/>
  <c r="W24" i="105"/>
  <c r="V24" i="105"/>
  <c r="U24" i="105"/>
  <c r="T24" i="105"/>
  <c r="S24" i="105"/>
  <c r="P24" i="105"/>
  <c r="O24" i="105"/>
  <c r="AD23" i="105"/>
  <c r="AC23" i="105"/>
  <c r="AB23" i="105"/>
  <c r="AA23" i="105"/>
  <c r="Z23" i="105"/>
  <c r="Y23" i="105"/>
  <c r="X23" i="105"/>
  <c r="W23" i="105"/>
  <c r="V23" i="105"/>
  <c r="U23" i="105"/>
  <c r="T23" i="105"/>
  <c r="S23" i="105"/>
  <c r="P23" i="105"/>
  <c r="O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P22" i="105"/>
  <c r="O22" i="105"/>
  <c r="AE21" i="105"/>
  <c r="AD21" i="105"/>
  <c r="AC21" i="105"/>
  <c r="AB21" i="105"/>
  <c r="AA21" i="105"/>
  <c r="Z21" i="105"/>
  <c r="Y21" i="105"/>
  <c r="X21" i="105"/>
  <c r="W21" i="105"/>
  <c r="V21" i="105"/>
  <c r="U21" i="105"/>
  <c r="T21" i="105"/>
  <c r="S21" i="105"/>
  <c r="P21" i="105"/>
  <c r="O21" i="105"/>
  <c r="AE20" i="105"/>
  <c r="AD20" i="105"/>
  <c r="AC20" i="105"/>
  <c r="AB20" i="105"/>
  <c r="AA20" i="105"/>
  <c r="Z20" i="105"/>
  <c r="Y20" i="105"/>
  <c r="X20" i="105"/>
  <c r="W20" i="105"/>
  <c r="V20" i="105"/>
  <c r="U20" i="105"/>
  <c r="T20" i="105"/>
  <c r="S20" i="105"/>
  <c r="P20" i="105"/>
  <c r="O20" i="105"/>
  <c r="AD19" i="105"/>
  <c r="AC19" i="105"/>
  <c r="AC39" i="105" s="1"/>
  <c r="AB19" i="105"/>
  <c r="AA19" i="105"/>
  <c r="Z19" i="105"/>
  <c r="Y19" i="105"/>
  <c r="Y39" i="105" s="1"/>
  <c r="X19" i="105"/>
  <c r="W19" i="105"/>
  <c r="V19" i="105"/>
  <c r="U19" i="105"/>
  <c r="U39" i="105" s="1"/>
  <c r="T19" i="105"/>
  <c r="S19" i="105"/>
  <c r="P19" i="105"/>
  <c r="O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P18" i="105"/>
  <c r="O18" i="105"/>
  <c r="AE17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P17" i="105"/>
  <c r="O17" i="105"/>
  <c r="AE16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P16" i="105"/>
  <c r="O16" i="105"/>
  <c r="AD15" i="105"/>
  <c r="AC15" i="105"/>
  <c r="AB15" i="105"/>
  <c r="AA15" i="105"/>
  <c r="Z15" i="105"/>
  <c r="Y15" i="105"/>
  <c r="X15" i="105"/>
  <c r="W15" i="105"/>
  <c r="V15" i="105"/>
  <c r="U15" i="105"/>
  <c r="T15" i="105"/>
  <c r="S15" i="105"/>
  <c r="P15" i="105"/>
  <c r="O15" i="105"/>
  <c r="AD14" i="105"/>
  <c r="AC14" i="105"/>
  <c r="AB14" i="105"/>
  <c r="AA14" i="105"/>
  <c r="Z14" i="105"/>
  <c r="Y14" i="105"/>
  <c r="X14" i="105"/>
  <c r="W14" i="105"/>
  <c r="V14" i="105"/>
  <c r="U14" i="105"/>
  <c r="T14" i="105"/>
  <c r="S14" i="105"/>
  <c r="P14" i="105"/>
  <c r="O14" i="105"/>
  <c r="AD13" i="105"/>
  <c r="AC13" i="105"/>
  <c r="AB13" i="105"/>
  <c r="AA13" i="105"/>
  <c r="Z13" i="105"/>
  <c r="Y13" i="105"/>
  <c r="X13" i="105"/>
  <c r="W13" i="105"/>
  <c r="V13" i="105"/>
  <c r="U13" i="105"/>
  <c r="T13" i="105"/>
  <c r="S13" i="105"/>
  <c r="P13" i="105"/>
  <c r="O13" i="105"/>
  <c r="AD12" i="105"/>
  <c r="AC12" i="105"/>
  <c r="AB12" i="105"/>
  <c r="AA12" i="105"/>
  <c r="Z12" i="105"/>
  <c r="Y12" i="105"/>
  <c r="X12" i="105"/>
  <c r="W12" i="105"/>
  <c r="V12" i="105"/>
  <c r="U12" i="105"/>
  <c r="T12" i="105"/>
  <c r="S12" i="105"/>
  <c r="P12" i="105"/>
  <c r="O12" i="105"/>
  <c r="AF11" i="105"/>
  <c r="AD11" i="105"/>
  <c r="AC11" i="105"/>
  <c r="AB11" i="105"/>
  <c r="AA11" i="105"/>
  <c r="Z11" i="105"/>
  <c r="Y11" i="105"/>
  <c r="X11" i="105"/>
  <c r="W11" i="105"/>
  <c r="V11" i="105"/>
  <c r="U11" i="105"/>
  <c r="T11" i="105"/>
  <c r="S11" i="105"/>
  <c r="P11" i="105"/>
  <c r="O11" i="105"/>
  <c r="AD10" i="105"/>
  <c r="AC10" i="105"/>
  <c r="AC41" i="105" s="1"/>
  <c r="AB10" i="105"/>
  <c r="AA10" i="105"/>
  <c r="Z10" i="105"/>
  <c r="Y10" i="105"/>
  <c r="Y41" i="105" s="1"/>
  <c r="X10" i="105"/>
  <c r="W10" i="105"/>
  <c r="V10" i="105"/>
  <c r="U10" i="105"/>
  <c r="U41" i="105" s="1"/>
  <c r="T10" i="105"/>
  <c r="S10" i="105"/>
  <c r="P10" i="105"/>
  <c r="O10" i="105"/>
  <c r="O106" i="105" s="1"/>
  <c r="K6" i="105"/>
  <c r="G6" i="105"/>
  <c r="D6" i="105"/>
  <c r="K5" i="105"/>
  <c r="G5" i="105"/>
  <c r="C3" i="105"/>
  <c r="W38" i="105" l="1"/>
  <c r="AA38" i="105"/>
  <c r="V39" i="105"/>
  <c r="AD39" i="105"/>
  <c r="T26" i="104"/>
  <c r="AE11" i="104"/>
  <c r="X35" i="105"/>
  <c r="S39" i="105"/>
  <c r="AA39" i="105"/>
  <c r="AF15" i="105"/>
  <c r="AF16" i="105"/>
  <c r="AF17" i="105"/>
  <c r="AF18" i="105"/>
  <c r="AF19" i="105"/>
  <c r="AF20" i="105"/>
  <c r="AF36" i="105" s="1"/>
  <c r="AF21" i="105"/>
  <c r="AF22" i="105"/>
  <c r="AF23" i="105"/>
  <c r="AF24" i="105"/>
  <c r="AF25" i="105"/>
  <c r="AF26" i="105"/>
  <c r="AF27" i="105"/>
  <c r="AF28" i="105"/>
  <c r="AF29" i="105"/>
  <c r="AF30" i="105"/>
  <c r="AF31" i="105"/>
  <c r="AF32" i="105"/>
  <c r="AF33" i="105"/>
  <c r="T40" i="110"/>
  <c r="X37" i="110"/>
  <c r="AB41" i="110"/>
  <c r="O58" i="103"/>
  <c r="C60" i="103" s="1"/>
  <c r="U28" i="103"/>
  <c r="Y28" i="103"/>
  <c r="AC22" i="103"/>
  <c r="U26" i="104"/>
  <c r="Y26" i="104"/>
  <c r="AC26" i="104"/>
  <c r="AF11" i="104"/>
  <c r="AF22" i="104" s="1"/>
  <c r="U27" i="104"/>
  <c r="Y27" i="104"/>
  <c r="AC27" i="104"/>
  <c r="S38" i="105"/>
  <c r="AE11" i="105"/>
  <c r="AE12" i="105"/>
  <c r="Z39" i="105"/>
  <c r="AE13" i="105"/>
  <c r="X26" i="104"/>
  <c r="AB23" i="104"/>
  <c r="T38" i="105"/>
  <c r="AB38" i="105"/>
  <c r="AF12" i="105"/>
  <c r="AF34" i="105" s="1"/>
  <c r="W39" i="105"/>
  <c r="AF13" i="105"/>
  <c r="AF14" i="105"/>
  <c r="AF35" i="105" s="1"/>
  <c r="U38" i="105"/>
  <c r="Y38" i="105"/>
  <c r="AC38" i="105"/>
  <c r="T39" i="105"/>
  <c r="X36" i="105"/>
  <c r="AB39" i="105"/>
  <c r="V26" i="104"/>
  <c r="Z26" i="104"/>
  <c r="AD26" i="104"/>
  <c r="V27" i="104"/>
  <c r="Z27" i="104"/>
  <c r="AD27" i="104"/>
  <c r="AF25" i="103"/>
  <c r="AF10" i="105"/>
  <c r="V41" i="105"/>
  <c r="Z41" i="105"/>
  <c r="AD41" i="105"/>
  <c r="V38" i="105"/>
  <c r="V28" i="103"/>
  <c r="Z28" i="103"/>
  <c r="AD28" i="103"/>
  <c r="U23" i="103"/>
  <c r="Y26" i="103"/>
  <c r="S27" i="103"/>
  <c r="W27" i="103"/>
  <c r="T22" i="104"/>
  <c r="X28" i="104"/>
  <c r="AB28" i="104"/>
  <c r="S41" i="105"/>
  <c r="AF10" i="110"/>
  <c r="AF40" i="110" s="1"/>
  <c r="V41" i="110"/>
  <c r="Z41" i="110"/>
  <c r="AD41" i="110"/>
  <c r="S28" i="103"/>
  <c r="W28" i="103"/>
  <c r="AA28" i="103"/>
  <c r="V26" i="103"/>
  <c r="Z23" i="103"/>
  <c r="AD26" i="103"/>
  <c r="T24" i="103"/>
  <c r="X27" i="103"/>
  <c r="AB27" i="103"/>
  <c r="AE15" i="103"/>
  <c r="AE16" i="103"/>
  <c r="AE23" i="103" s="1"/>
  <c r="AE17" i="103"/>
  <c r="AE18" i="103"/>
  <c r="AE19" i="103"/>
  <c r="AE20" i="103"/>
  <c r="T37" i="105"/>
  <c r="X40" i="105"/>
  <c r="AB41" i="105"/>
  <c r="S41" i="110"/>
  <c r="W41" i="110"/>
  <c r="AA41" i="110"/>
  <c r="V28" i="104"/>
  <c r="Z28" i="104"/>
  <c r="AD28" i="104"/>
  <c r="AF26" i="104"/>
  <c r="AC26" i="103"/>
  <c r="AA27" i="103"/>
  <c r="AF27" i="103"/>
  <c r="P58" i="103"/>
  <c r="W41" i="105"/>
  <c r="AA41" i="105"/>
  <c r="Z38" i="105"/>
  <c r="AD38" i="105"/>
  <c r="P106" i="105"/>
  <c r="F107" i="105" s="1"/>
  <c r="AE21" i="103"/>
  <c r="O58" i="104"/>
  <c r="C60" i="104" s="1"/>
  <c r="U28" i="104"/>
  <c r="Y28" i="104"/>
  <c r="AC28" i="104"/>
  <c r="P58" i="104"/>
  <c r="N59" i="104" s="1"/>
  <c r="O106" i="110"/>
  <c r="C108" i="110" s="1"/>
  <c r="U41" i="110"/>
  <c r="Y41" i="110"/>
  <c r="AC41" i="110"/>
  <c r="P106" i="110"/>
  <c r="T25" i="103"/>
  <c r="X25" i="103"/>
  <c r="AB28" i="103"/>
  <c r="S26" i="103"/>
  <c r="W26" i="103"/>
  <c r="AA26" i="103"/>
  <c r="AF26" i="103"/>
  <c r="U27" i="103"/>
  <c r="Y27" i="103"/>
  <c r="AC27" i="103"/>
  <c r="AE13" i="103"/>
  <c r="AE14" i="103"/>
  <c r="F59" i="104"/>
  <c r="J59" i="104"/>
  <c r="D60" i="104"/>
  <c r="L60" i="104"/>
  <c r="E60" i="104"/>
  <c r="I60" i="104"/>
  <c r="M59" i="104"/>
  <c r="F60" i="104"/>
  <c r="J60" i="104"/>
  <c r="H60" i="104"/>
  <c r="N60" i="104"/>
  <c r="X22" i="104"/>
  <c r="X23" i="104"/>
  <c r="T24" i="104"/>
  <c r="AB24" i="104"/>
  <c r="T25" i="104"/>
  <c r="AF25" i="104"/>
  <c r="AB26" i="104"/>
  <c r="T28" i="104"/>
  <c r="AF28" i="104"/>
  <c r="U22" i="104"/>
  <c r="Y22" i="104"/>
  <c r="AC22" i="104"/>
  <c r="U23" i="104"/>
  <c r="Y23" i="104"/>
  <c r="AC23" i="104"/>
  <c r="U24" i="104"/>
  <c r="Y24" i="104"/>
  <c r="AC24" i="104"/>
  <c r="U25" i="104"/>
  <c r="Y25" i="104"/>
  <c r="AC25" i="104"/>
  <c r="C59" i="104"/>
  <c r="G59" i="104"/>
  <c r="K59" i="104"/>
  <c r="X24" i="104"/>
  <c r="X25" i="104"/>
  <c r="V22" i="104"/>
  <c r="Z22" i="104"/>
  <c r="AD22" i="104"/>
  <c r="V23" i="104"/>
  <c r="Z23" i="104"/>
  <c r="AD23" i="104"/>
  <c r="V24" i="104"/>
  <c r="Z24" i="104"/>
  <c r="AD24" i="104"/>
  <c r="V25" i="104"/>
  <c r="Z25" i="104"/>
  <c r="AD25" i="104"/>
  <c r="D59" i="104"/>
  <c r="H59" i="104"/>
  <c r="L59" i="104"/>
  <c r="AB22" i="104"/>
  <c r="T23" i="104"/>
  <c r="AF23" i="104"/>
  <c r="AF24" i="104"/>
  <c r="AB25" i="104"/>
  <c r="AE10" i="104"/>
  <c r="S22" i="104"/>
  <c r="W22" i="104"/>
  <c r="AA22" i="104"/>
  <c r="S23" i="104"/>
  <c r="W23" i="104"/>
  <c r="AA23" i="104"/>
  <c r="AE23" i="104"/>
  <c r="S24" i="104"/>
  <c r="W24" i="104"/>
  <c r="AA24" i="104"/>
  <c r="AE24" i="104"/>
  <c r="S25" i="104"/>
  <c r="W25" i="104"/>
  <c r="AA25" i="104"/>
  <c r="E59" i="104"/>
  <c r="I59" i="104"/>
  <c r="I60" i="103"/>
  <c r="M59" i="103"/>
  <c r="G60" i="103"/>
  <c r="N59" i="103"/>
  <c r="F59" i="103"/>
  <c r="K59" i="103"/>
  <c r="G59" i="103"/>
  <c r="C59" i="103"/>
  <c r="J59" i="103"/>
  <c r="N60" i="103"/>
  <c r="X22" i="103"/>
  <c r="T23" i="103"/>
  <c r="AF23" i="103"/>
  <c r="AF24" i="103"/>
  <c r="AB25" i="103"/>
  <c r="X26" i="103"/>
  <c r="T27" i="103"/>
  <c r="X28" i="103"/>
  <c r="AF28" i="103"/>
  <c r="U22" i="103"/>
  <c r="Y22" i="103"/>
  <c r="Y23" i="103"/>
  <c r="AC23" i="103"/>
  <c r="U24" i="103"/>
  <c r="Y24" i="103"/>
  <c r="AC24" i="103"/>
  <c r="U25" i="103"/>
  <c r="Y25" i="103"/>
  <c r="AC25" i="103"/>
  <c r="U26" i="103"/>
  <c r="AC28" i="103"/>
  <c r="T22" i="103"/>
  <c r="AF22" i="103"/>
  <c r="AB23" i="103"/>
  <c r="AB24" i="103"/>
  <c r="T28" i="103"/>
  <c r="V22" i="103"/>
  <c r="AD22" i="103"/>
  <c r="V23" i="103"/>
  <c r="AD24" i="103"/>
  <c r="V25" i="103"/>
  <c r="AD25" i="103"/>
  <c r="Z26" i="103"/>
  <c r="D59" i="103"/>
  <c r="H59" i="103"/>
  <c r="L59" i="103"/>
  <c r="AB22" i="103"/>
  <c r="X24" i="103"/>
  <c r="Z22" i="103"/>
  <c r="AD23" i="103"/>
  <c r="V24" i="103"/>
  <c r="Z24" i="103"/>
  <c r="Z25" i="103"/>
  <c r="AE10" i="103"/>
  <c r="S22" i="103"/>
  <c r="W22" i="103"/>
  <c r="AA22" i="103"/>
  <c r="S23" i="103"/>
  <c r="W23" i="103"/>
  <c r="AA23" i="103"/>
  <c r="S24" i="103"/>
  <c r="W24" i="103"/>
  <c r="AA24" i="103"/>
  <c r="S25" i="103"/>
  <c r="W25" i="103"/>
  <c r="AA25" i="103"/>
  <c r="E59" i="103"/>
  <c r="I59" i="103"/>
  <c r="F107" i="110"/>
  <c r="N107" i="110"/>
  <c r="J107" i="110"/>
  <c r="D108" i="110"/>
  <c r="H108" i="110"/>
  <c r="L108" i="110"/>
  <c r="E108" i="110"/>
  <c r="I108" i="110"/>
  <c r="M107" i="110"/>
  <c r="J108" i="110"/>
  <c r="F108" i="110"/>
  <c r="N108" i="110"/>
  <c r="T34" i="110"/>
  <c r="AF34" i="110"/>
  <c r="AB35" i="110"/>
  <c r="X36" i="110"/>
  <c r="T37" i="110"/>
  <c r="T38" i="110"/>
  <c r="AF38" i="110"/>
  <c r="AB39" i="110"/>
  <c r="X40" i="110"/>
  <c r="T41" i="110"/>
  <c r="T42" i="110" s="1"/>
  <c r="AF41" i="110"/>
  <c r="AF42" i="110" s="1"/>
  <c r="U34" i="110"/>
  <c r="Y34" i="110"/>
  <c r="AC34" i="110"/>
  <c r="U35" i="110"/>
  <c r="Y35" i="110"/>
  <c r="AC35" i="110"/>
  <c r="U36" i="110"/>
  <c r="Y36" i="110"/>
  <c r="AC36" i="110"/>
  <c r="U37" i="110"/>
  <c r="Y37" i="110"/>
  <c r="AC37" i="110"/>
  <c r="U40" i="110"/>
  <c r="Y40" i="110"/>
  <c r="AC40" i="110"/>
  <c r="AC42" i="110" s="1"/>
  <c r="C107" i="110"/>
  <c r="G107" i="110"/>
  <c r="K107" i="110"/>
  <c r="AB34" i="110"/>
  <c r="X35" i="110"/>
  <c r="T36" i="110"/>
  <c r="AF36" i="110"/>
  <c r="AB37" i="110"/>
  <c r="AB40" i="110"/>
  <c r="X41" i="110"/>
  <c r="V34" i="110"/>
  <c r="Z34" i="110"/>
  <c r="AD34" i="110"/>
  <c r="V35" i="110"/>
  <c r="Z35" i="110"/>
  <c r="AD35" i="110"/>
  <c r="V36" i="110"/>
  <c r="Z36" i="110"/>
  <c r="AD36" i="110"/>
  <c r="V37" i="110"/>
  <c r="Z37" i="110"/>
  <c r="AD37" i="110"/>
  <c r="V40" i="110"/>
  <c r="V42" i="110" s="1"/>
  <c r="Z40" i="110"/>
  <c r="Z42" i="110" s="1"/>
  <c r="AD40" i="110"/>
  <c r="AD42" i="110" s="1"/>
  <c r="D107" i="110"/>
  <c r="H107" i="110"/>
  <c r="L107" i="110"/>
  <c r="X34" i="110"/>
  <c r="AF37" i="110"/>
  <c r="AE10" i="110"/>
  <c r="S34" i="110"/>
  <c r="W34" i="110"/>
  <c r="AA34" i="110"/>
  <c r="S35" i="110"/>
  <c r="W35" i="110"/>
  <c r="AA35" i="110"/>
  <c r="AE35" i="110"/>
  <c r="S36" i="110"/>
  <c r="W36" i="110"/>
  <c r="AA36" i="110"/>
  <c r="AE36" i="110"/>
  <c r="S37" i="110"/>
  <c r="W37" i="110"/>
  <c r="AA37" i="110"/>
  <c r="S40" i="110"/>
  <c r="W40" i="110"/>
  <c r="W42" i="110" s="1"/>
  <c r="AA40" i="110"/>
  <c r="AA42" i="110" s="1"/>
  <c r="E107" i="110"/>
  <c r="I107" i="110"/>
  <c r="J107" i="105"/>
  <c r="C107" i="105"/>
  <c r="D108" i="105"/>
  <c r="H108" i="105"/>
  <c r="L108" i="105"/>
  <c r="E108" i="105"/>
  <c r="I108" i="105"/>
  <c r="J108" i="105"/>
  <c r="F108" i="105"/>
  <c r="K108" i="105"/>
  <c r="G108" i="105"/>
  <c r="C108" i="105"/>
  <c r="AE38" i="105"/>
  <c r="AE35" i="105"/>
  <c r="N108" i="105"/>
  <c r="AB37" i="105"/>
  <c r="X38" i="105"/>
  <c r="X39" i="105"/>
  <c r="T40" i="105"/>
  <c r="X41" i="105"/>
  <c r="X42" i="105" s="1"/>
  <c r="U34" i="105"/>
  <c r="Y34" i="105"/>
  <c r="AC34" i="105"/>
  <c r="U35" i="105"/>
  <c r="Y35" i="105"/>
  <c r="AC35" i="105"/>
  <c r="U36" i="105"/>
  <c r="Y36" i="105"/>
  <c r="AC36" i="105"/>
  <c r="U37" i="105"/>
  <c r="Y37" i="105"/>
  <c r="AC37" i="105"/>
  <c r="U40" i="105"/>
  <c r="U42" i="105" s="1"/>
  <c r="Y40" i="105"/>
  <c r="Y42" i="105" s="1"/>
  <c r="AC40" i="105"/>
  <c r="AC42" i="105" s="1"/>
  <c r="X34" i="105"/>
  <c r="T35" i="105"/>
  <c r="AB35" i="105"/>
  <c r="T36" i="105"/>
  <c r="AB36" i="105"/>
  <c r="X37" i="105"/>
  <c r="T41" i="105"/>
  <c r="T42" i="105" s="1"/>
  <c r="V34" i="105"/>
  <c r="Z34" i="105"/>
  <c r="AD34" i="105"/>
  <c r="V35" i="105"/>
  <c r="Z35" i="105"/>
  <c r="AD35" i="105"/>
  <c r="V36" i="105"/>
  <c r="Z36" i="105"/>
  <c r="AD36" i="105"/>
  <c r="V37" i="105"/>
  <c r="Z37" i="105"/>
  <c r="AD37" i="105"/>
  <c r="V40" i="105"/>
  <c r="Z40" i="105"/>
  <c r="AD40" i="105"/>
  <c r="AD42" i="105" s="1"/>
  <c r="T34" i="105"/>
  <c r="AB34" i="105"/>
  <c r="AB40" i="105"/>
  <c r="AE10" i="105"/>
  <c r="S34" i="105"/>
  <c r="W34" i="105"/>
  <c r="AA34" i="105"/>
  <c r="S35" i="105"/>
  <c r="W35" i="105"/>
  <c r="AA35" i="105"/>
  <c r="S36" i="105"/>
  <c r="W36" i="105"/>
  <c r="AA36" i="105"/>
  <c r="AE36" i="105"/>
  <c r="S37" i="105"/>
  <c r="W37" i="105"/>
  <c r="AA37" i="105"/>
  <c r="S40" i="105"/>
  <c r="S42" i="105" s="1"/>
  <c r="W40" i="105"/>
  <c r="AA40" i="105"/>
  <c r="AF40" i="105" l="1"/>
  <c r="L60" i="103"/>
  <c r="AE27" i="103"/>
  <c r="AA42" i="105"/>
  <c r="AF41" i="105"/>
  <c r="AF42" i="105" s="1"/>
  <c r="Y42" i="110"/>
  <c r="K60" i="103"/>
  <c r="AE26" i="103"/>
  <c r="S42" i="110"/>
  <c r="D60" i="103"/>
  <c r="F60" i="103"/>
  <c r="J60" i="103"/>
  <c r="H60" i="103"/>
  <c r="AF37" i="105"/>
  <c r="AF38" i="105"/>
  <c r="AF39" i="105"/>
  <c r="E60" i="103"/>
  <c r="Z42" i="105"/>
  <c r="AB42" i="110"/>
  <c r="W42" i="105"/>
  <c r="AB42" i="105"/>
  <c r="L107" i="105"/>
  <c r="M107" i="105"/>
  <c r="G107" i="105"/>
  <c r="U42" i="110"/>
  <c r="I107" i="105"/>
  <c r="H107" i="105"/>
  <c r="K107" i="105"/>
  <c r="AE24" i="103"/>
  <c r="V42" i="105"/>
  <c r="E107" i="105"/>
  <c r="D107" i="105"/>
  <c r="N107" i="105"/>
  <c r="K108" i="110"/>
  <c r="K60" i="104"/>
  <c r="G108" i="110"/>
  <c r="G60" i="104"/>
  <c r="AE28" i="104"/>
  <c r="AE25" i="104"/>
  <c r="AE22" i="104"/>
  <c r="AE28" i="103"/>
  <c r="AE25" i="103"/>
  <c r="AE22" i="103"/>
  <c r="AE41" i="110"/>
  <c r="AE40" i="110"/>
  <c r="AE37" i="110"/>
  <c r="AE34" i="110"/>
  <c r="X42" i="110"/>
  <c r="AE41" i="105"/>
  <c r="AE40" i="105"/>
  <c r="AE37" i="105"/>
  <c r="AE34" i="105"/>
  <c r="AE42" i="110" l="1"/>
  <c r="AE42" i="105"/>
  <c r="N58" i="96" l="1"/>
  <c r="M58" i="96"/>
  <c r="L58" i="96"/>
  <c r="K58" i="96"/>
  <c r="J58" i="96"/>
  <c r="I58" i="96"/>
  <c r="H58" i="96"/>
  <c r="G58" i="96"/>
  <c r="F58" i="96"/>
  <c r="E58" i="96"/>
  <c r="D58" i="96"/>
  <c r="P57" i="96"/>
  <c r="O57" i="96"/>
  <c r="P56" i="96"/>
  <c r="O56" i="96"/>
  <c r="P55" i="96"/>
  <c r="O55" i="96"/>
  <c r="P54" i="96"/>
  <c r="O54" i="96"/>
  <c r="P53" i="96"/>
  <c r="O53" i="96"/>
  <c r="P52" i="96"/>
  <c r="O52" i="96"/>
  <c r="P51" i="96"/>
  <c r="AF20" i="96" s="1"/>
  <c r="O51" i="96"/>
  <c r="P50" i="96"/>
  <c r="O50" i="96"/>
  <c r="P49" i="96"/>
  <c r="O49" i="96"/>
  <c r="P48" i="96"/>
  <c r="O48" i="96"/>
  <c r="P47" i="96"/>
  <c r="AF19" i="96" s="1"/>
  <c r="O47" i="96"/>
  <c r="P46" i="96"/>
  <c r="O46" i="96"/>
  <c r="P45" i="96"/>
  <c r="O45" i="96"/>
  <c r="P44" i="96"/>
  <c r="O44" i="96"/>
  <c r="P43" i="96"/>
  <c r="AF18" i="96" s="1"/>
  <c r="O43" i="96"/>
  <c r="P42" i="96"/>
  <c r="O42" i="96"/>
  <c r="P41" i="96"/>
  <c r="O41" i="96"/>
  <c r="P40" i="96"/>
  <c r="O40" i="96"/>
  <c r="P39" i="96"/>
  <c r="AF17" i="96" s="1"/>
  <c r="O39" i="96"/>
  <c r="P38" i="96"/>
  <c r="O38" i="96"/>
  <c r="P37" i="96"/>
  <c r="O37" i="96"/>
  <c r="P36" i="96"/>
  <c r="O36" i="96"/>
  <c r="P35" i="96"/>
  <c r="AF16" i="96" s="1"/>
  <c r="O35" i="96"/>
  <c r="P34" i="96"/>
  <c r="O34" i="96"/>
  <c r="P33" i="96"/>
  <c r="O33" i="96"/>
  <c r="P32" i="96"/>
  <c r="O32" i="96"/>
  <c r="P31" i="96"/>
  <c r="AF15" i="96" s="1"/>
  <c r="O31" i="96"/>
  <c r="P30" i="96"/>
  <c r="O30" i="96"/>
  <c r="P29" i="96"/>
  <c r="O29" i="96"/>
  <c r="P28" i="96"/>
  <c r="O28" i="96"/>
  <c r="P27" i="96"/>
  <c r="AF14" i="96" s="1"/>
  <c r="O27" i="96"/>
  <c r="P26" i="96"/>
  <c r="O26" i="96"/>
  <c r="P25" i="96"/>
  <c r="O25" i="96"/>
  <c r="P24" i="96"/>
  <c r="O24" i="96"/>
  <c r="P23" i="96"/>
  <c r="AF13" i="96" s="1"/>
  <c r="AF26" i="96" s="1"/>
  <c r="O23" i="96"/>
  <c r="P22" i="96"/>
  <c r="O22" i="96"/>
  <c r="AE21" i="96"/>
  <c r="AD21" i="96"/>
  <c r="AC21" i="96"/>
  <c r="AB21" i="96"/>
  <c r="AA21" i="96"/>
  <c r="Z21" i="96"/>
  <c r="Y21" i="96"/>
  <c r="X21" i="96"/>
  <c r="W21" i="96"/>
  <c r="V21" i="96"/>
  <c r="U21" i="96"/>
  <c r="T21" i="96"/>
  <c r="S21" i="96"/>
  <c r="P21" i="96"/>
  <c r="O21" i="96"/>
  <c r="AE20" i="96"/>
  <c r="AD20" i="96"/>
  <c r="AC20" i="96"/>
  <c r="AB20" i="96"/>
  <c r="AA20" i="96"/>
  <c r="Z20" i="96"/>
  <c r="Y20" i="96"/>
  <c r="X20" i="96"/>
  <c r="W20" i="96"/>
  <c r="V20" i="96"/>
  <c r="U20" i="96"/>
  <c r="T20" i="96"/>
  <c r="S20" i="96"/>
  <c r="P20" i="96"/>
  <c r="O20" i="96"/>
  <c r="AE19" i="96"/>
  <c r="AE27" i="96" s="1"/>
  <c r="AD19" i="96"/>
  <c r="AD27" i="96" s="1"/>
  <c r="AC19" i="96"/>
  <c r="AC27" i="96" s="1"/>
  <c r="AB19" i="96"/>
  <c r="AB27" i="96" s="1"/>
  <c r="AA19" i="96"/>
  <c r="AA27" i="96" s="1"/>
  <c r="Z19" i="96"/>
  <c r="Z27" i="96" s="1"/>
  <c r="Y19" i="96"/>
  <c r="Y27" i="96" s="1"/>
  <c r="X19" i="96"/>
  <c r="X27" i="96" s="1"/>
  <c r="W19" i="96"/>
  <c r="W27" i="96" s="1"/>
  <c r="V19" i="96"/>
  <c r="V27" i="96" s="1"/>
  <c r="U19" i="96"/>
  <c r="U27" i="96" s="1"/>
  <c r="T19" i="96"/>
  <c r="T27" i="96" s="1"/>
  <c r="S19" i="96"/>
  <c r="S27" i="96" s="1"/>
  <c r="P19" i="96"/>
  <c r="O19" i="96"/>
  <c r="AE18" i="96"/>
  <c r="AD18" i="96"/>
  <c r="AC18" i="96"/>
  <c r="AB18" i="96"/>
  <c r="AA18" i="96"/>
  <c r="Z18" i="96"/>
  <c r="Y18" i="96"/>
  <c r="X18" i="96"/>
  <c r="W18" i="96"/>
  <c r="V18" i="96"/>
  <c r="U18" i="96"/>
  <c r="T18" i="96"/>
  <c r="S18" i="96"/>
  <c r="P18" i="96"/>
  <c r="O18" i="96"/>
  <c r="AE17" i="96"/>
  <c r="AD17" i="96"/>
  <c r="AC17" i="96"/>
  <c r="AB17" i="96"/>
  <c r="AA17" i="96"/>
  <c r="Z17" i="96"/>
  <c r="Y17" i="96"/>
  <c r="X17" i="96"/>
  <c r="W17" i="96"/>
  <c r="V17" i="96"/>
  <c r="U17" i="96"/>
  <c r="T17" i="96"/>
  <c r="S17" i="96"/>
  <c r="P17" i="96"/>
  <c r="O17" i="96"/>
  <c r="AE16" i="96"/>
  <c r="AD16" i="96"/>
  <c r="AC16" i="96"/>
  <c r="AB16" i="96"/>
  <c r="AA16" i="96"/>
  <c r="Z16" i="96"/>
  <c r="Y16" i="96"/>
  <c r="X16" i="96"/>
  <c r="W16" i="96"/>
  <c r="V16" i="96"/>
  <c r="U16" i="96"/>
  <c r="T16" i="96"/>
  <c r="S16" i="96"/>
  <c r="P16" i="96"/>
  <c r="O16" i="96"/>
  <c r="AE15" i="96"/>
  <c r="AD15" i="96"/>
  <c r="AC15" i="96"/>
  <c r="AB15" i="96"/>
  <c r="AA15" i="96"/>
  <c r="Z15" i="96"/>
  <c r="Y15" i="96"/>
  <c r="X15" i="96"/>
  <c r="W15" i="96"/>
  <c r="V15" i="96"/>
  <c r="U15" i="96"/>
  <c r="T15" i="96"/>
  <c r="S15" i="96"/>
  <c r="P15" i="96"/>
  <c r="O15" i="96"/>
  <c r="AE14" i="96"/>
  <c r="AD14" i="96"/>
  <c r="AC14" i="96"/>
  <c r="AB14" i="96"/>
  <c r="AA14" i="96"/>
  <c r="Z14" i="96"/>
  <c r="Y14" i="96"/>
  <c r="X14" i="96"/>
  <c r="W14" i="96"/>
  <c r="V14" i="96"/>
  <c r="U14" i="96"/>
  <c r="T14" i="96"/>
  <c r="S14" i="96"/>
  <c r="P14" i="96"/>
  <c r="O14" i="96"/>
  <c r="AE13" i="96"/>
  <c r="AE26" i="96" s="1"/>
  <c r="AD13" i="96"/>
  <c r="AD26" i="96" s="1"/>
  <c r="AC13" i="96"/>
  <c r="AC26" i="96" s="1"/>
  <c r="AB13" i="96"/>
  <c r="AB26" i="96" s="1"/>
  <c r="AA13" i="96"/>
  <c r="AA26" i="96" s="1"/>
  <c r="Z13" i="96"/>
  <c r="Z26" i="96" s="1"/>
  <c r="Y13" i="96"/>
  <c r="Y26" i="96" s="1"/>
  <c r="X13" i="96"/>
  <c r="X26" i="96" s="1"/>
  <c r="W13" i="96"/>
  <c r="W26" i="96" s="1"/>
  <c r="V13" i="96"/>
  <c r="V26" i="96" s="1"/>
  <c r="U13" i="96"/>
  <c r="U26" i="96" s="1"/>
  <c r="T13" i="96"/>
  <c r="T26" i="96" s="1"/>
  <c r="S13" i="96"/>
  <c r="S23" i="96" s="1"/>
  <c r="P13" i="96"/>
  <c r="O13" i="96"/>
  <c r="AF12" i="96"/>
  <c r="AE12" i="96"/>
  <c r="AD12" i="96"/>
  <c r="AC12" i="96"/>
  <c r="AB12" i="96"/>
  <c r="AA12" i="96"/>
  <c r="Z12" i="96"/>
  <c r="Y12" i="96"/>
  <c r="X12" i="96"/>
  <c r="W12" i="96"/>
  <c r="V12" i="96"/>
  <c r="U12" i="96"/>
  <c r="T12" i="96"/>
  <c r="S12" i="96"/>
  <c r="P12" i="96"/>
  <c r="O12" i="96"/>
  <c r="AF11" i="96"/>
  <c r="AE11" i="96"/>
  <c r="AD11" i="96"/>
  <c r="AC11" i="96"/>
  <c r="AB11" i="96"/>
  <c r="AA11" i="96"/>
  <c r="Z11" i="96"/>
  <c r="Y11" i="96"/>
  <c r="X11" i="96"/>
  <c r="W11" i="96"/>
  <c r="V11" i="96"/>
  <c r="U11" i="96"/>
  <c r="T11" i="96"/>
  <c r="S11" i="96"/>
  <c r="P11" i="96"/>
  <c r="O11" i="96"/>
  <c r="AD10" i="96"/>
  <c r="AD28" i="96" s="1"/>
  <c r="AC10" i="96"/>
  <c r="AB10" i="96"/>
  <c r="AA10" i="96"/>
  <c r="Z10" i="96"/>
  <c r="Z28" i="96" s="1"/>
  <c r="Y10" i="96"/>
  <c r="X10" i="96"/>
  <c r="W10" i="96"/>
  <c r="V10" i="96"/>
  <c r="V28" i="96" s="1"/>
  <c r="U10" i="96"/>
  <c r="U28" i="96" s="1"/>
  <c r="T10" i="96"/>
  <c r="S10" i="96"/>
  <c r="P10" i="96"/>
  <c r="AF10" i="96" s="1"/>
  <c r="O10" i="96"/>
  <c r="O58" i="96" s="1"/>
  <c r="N58" i="95"/>
  <c r="M58" i="95"/>
  <c r="L58" i="95"/>
  <c r="K58" i="95"/>
  <c r="J58" i="95"/>
  <c r="I58" i="95"/>
  <c r="H58" i="95"/>
  <c r="G58" i="95"/>
  <c r="F58" i="95"/>
  <c r="E58" i="95"/>
  <c r="D58" i="95"/>
  <c r="C58" i="95"/>
  <c r="P57" i="95"/>
  <c r="O57" i="95"/>
  <c r="P56" i="95"/>
  <c r="O56" i="95"/>
  <c r="P55" i="95"/>
  <c r="O55" i="95"/>
  <c r="P54" i="95"/>
  <c r="AF21" i="95" s="1"/>
  <c r="O54" i="95"/>
  <c r="AE21" i="95" s="1"/>
  <c r="P53" i="95"/>
  <c r="O53" i="95"/>
  <c r="P52" i="95"/>
  <c r="O52" i="95"/>
  <c r="P51" i="95"/>
  <c r="O51" i="95"/>
  <c r="P50" i="95"/>
  <c r="AF20" i="95" s="1"/>
  <c r="O50" i="95"/>
  <c r="P49" i="95"/>
  <c r="O49" i="95"/>
  <c r="P48" i="95"/>
  <c r="O48" i="95"/>
  <c r="P47" i="95"/>
  <c r="O47" i="95"/>
  <c r="P46" i="95"/>
  <c r="AF19" i="95" s="1"/>
  <c r="AF27" i="95" s="1"/>
  <c r="O46" i="95"/>
  <c r="AE19" i="95" s="1"/>
  <c r="AE27" i="95" s="1"/>
  <c r="P45" i="95"/>
  <c r="O45" i="95"/>
  <c r="P44" i="95"/>
  <c r="O44" i="95"/>
  <c r="P43" i="95"/>
  <c r="O43" i="95"/>
  <c r="P42" i="95"/>
  <c r="AF18" i="95" s="1"/>
  <c r="O42" i="95"/>
  <c r="AE18" i="95" s="1"/>
  <c r="P41" i="95"/>
  <c r="O41" i="95"/>
  <c r="P40" i="95"/>
  <c r="O40" i="95"/>
  <c r="P39" i="95"/>
  <c r="O39" i="95"/>
  <c r="P38" i="95"/>
  <c r="AF17" i="95" s="1"/>
  <c r="O38" i="95"/>
  <c r="AE17" i="95" s="1"/>
  <c r="P37" i="95"/>
  <c r="O37" i="95"/>
  <c r="P36" i="95"/>
  <c r="O36" i="95"/>
  <c r="P35" i="95"/>
  <c r="O35" i="95"/>
  <c r="P34" i="95"/>
  <c r="AF16" i="95" s="1"/>
  <c r="O34" i="95"/>
  <c r="P33" i="95"/>
  <c r="O33" i="95"/>
  <c r="P32" i="95"/>
  <c r="O32" i="95"/>
  <c r="P31" i="95"/>
  <c r="O31" i="95"/>
  <c r="P30" i="95"/>
  <c r="AF15" i="95" s="1"/>
  <c r="O30" i="95"/>
  <c r="AE15" i="95" s="1"/>
  <c r="P29" i="95"/>
  <c r="O29" i="95"/>
  <c r="P28" i="95"/>
  <c r="O28" i="95"/>
  <c r="P27" i="95"/>
  <c r="O27" i="95"/>
  <c r="P26" i="95"/>
  <c r="AF14" i="95" s="1"/>
  <c r="O26" i="95"/>
  <c r="AE14" i="95" s="1"/>
  <c r="P25" i="95"/>
  <c r="O25" i="95"/>
  <c r="P24" i="95"/>
  <c r="O24" i="95"/>
  <c r="P23" i="95"/>
  <c r="O23" i="95"/>
  <c r="P22" i="95"/>
  <c r="AF13" i="95" s="1"/>
  <c r="AF26" i="95" s="1"/>
  <c r="O22" i="95"/>
  <c r="AE13" i="95" s="1"/>
  <c r="AE26" i="95" s="1"/>
  <c r="AD21" i="95"/>
  <c r="AC21" i="95"/>
  <c r="AB21" i="95"/>
  <c r="AA21" i="95"/>
  <c r="Z21" i="95"/>
  <c r="Y21" i="95"/>
  <c r="X21" i="95"/>
  <c r="W21" i="95"/>
  <c r="V21" i="95"/>
  <c r="U21" i="95"/>
  <c r="T21" i="95"/>
  <c r="S21" i="95"/>
  <c r="P21" i="95"/>
  <c r="O21" i="95"/>
  <c r="AE20" i="95"/>
  <c r="AD20" i="95"/>
  <c r="AC20" i="95"/>
  <c r="AB20" i="95"/>
  <c r="AA20" i="95"/>
  <c r="Z20" i="95"/>
  <c r="Y20" i="95"/>
  <c r="X20" i="95"/>
  <c r="W20" i="95"/>
  <c r="V20" i="95"/>
  <c r="U20" i="95"/>
  <c r="T20" i="95"/>
  <c r="S20" i="95"/>
  <c r="P20" i="95"/>
  <c r="O20" i="95"/>
  <c r="AD19" i="95"/>
  <c r="AD27" i="95" s="1"/>
  <c r="AC19" i="95"/>
  <c r="AB19" i="95"/>
  <c r="AA19" i="95"/>
  <c r="Z19" i="95"/>
  <c r="Z27" i="95" s="1"/>
  <c r="Y19" i="95"/>
  <c r="X19" i="95"/>
  <c r="W19" i="95"/>
  <c r="V19" i="95"/>
  <c r="V27" i="95" s="1"/>
  <c r="U19" i="95"/>
  <c r="T19" i="95"/>
  <c r="S19" i="95"/>
  <c r="P19" i="95"/>
  <c r="O19" i="95"/>
  <c r="AD18" i="95"/>
  <c r="AC18" i="95"/>
  <c r="AB18" i="95"/>
  <c r="AA18" i="95"/>
  <c r="Z18" i="95"/>
  <c r="Y18" i="95"/>
  <c r="X18" i="95"/>
  <c r="W18" i="95"/>
  <c r="V18" i="95"/>
  <c r="U18" i="95"/>
  <c r="T18" i="95"/>
  <c r="S18" i="95"/>
  <c r="P18" i="95"/>
  <c r="O18" i="95"/>
  <c r="AD17" i="95"/>
  <c r="AC17" i="95"/>
  <c r="AB17" i="95"/>
  <c r="AA17" i="95"/>
  <c r="Z17" i="95"/>
  <c r="Y17" i="95"/>
  <c r="X17" i="95"/>
  <c r="W17" i="95"/>
  <c r="V17" i="95"/>
  <c r="U17" i="95"/>
  <c r="T17" i="95"/>
  <c r="S17" i="95"/>
  <c r="P17" i="95"/>
  <c r="O17" i="95"/>
  <c r="AE16" i="95"/>
  <c r="AD16" i="95"/>
  <c r="AC16" i="95"/>
  <c r="AB16" i="95"/>
  <c r="AA16" i="95"/>
  <c r="Z16" i="95"/>
  <c r="Y16" i="95"/>
  <c r="X16" i="95"/>
  <c r="W16" i="95"/>
  <c r="V16" i="95"/>
  <c r="U16" i="95"/>
  <c r="T16" i="95"/>
  <c r="S16" i="95"/>
  <c r="P16" i="95"/>
  <c r="O16" i="95"/>
  <c r="AD15" i="95"/>
  <c r="AC15" i="95"/>
  <c r="AB15" i="95"/>
  <c r="AA15" i="95"/>
  <c r="Z15" i="95"/>
  <c r="Y15" i="95"/>
  <c r="X15" i="95"/>
  <c r="W15" i="95"/>
  <c r="V15" i="95"/>
  <c r="U15" i="95"/>
  <c r="T15" i="95"/>
  <c r="S15" i="95"/>
  <c r="P15" i="95"/>
  <c r="O15" i="95"/>
  <c r="AD14" i="95"/>
  <c r="AC14" i="95"/>
  <c r="AB14" i="95"/>
  <c r="AA14" i="95"/>
  <c r="Z14" i="95"/>
  <c r="Y14" i="95"/>
  <c r="X14" i="95"/>
  <c r="W14" i="95"/>
  <c r="V14" i="95"/>
  <c r="U14" i="95"/>
  <c r="T14" i="95"/>
  <c r="S14" i="95"/>
  <c r="P14" i="95"/>
  <c r="O14" i="95"/>
  <c r="AE11" i="95" s="1"/>
  <c r="AD13" i="95"/>
  <c r="AC13" i="95"/>
  <c r="AB13" i="95"/>
  <c r="AB26" i="95" s="1"/>
  <c r="AA13" i="95"/>
  <c r="Z13" i="95"/>
  <c r="Y13" i="95"/>
  <c r="X13" i="95"/>
  <c r="X26" i="95" s="1"/>
  <c r="W13" i="95"/>
  <c r="V13" i="95"/>
  <c r="U13" i="95"/>
  <c r="T13" i="95"/>
  <c r="T26" i="95" s="1"/>
  <c r="S13" i="95"/>
  <c r="P13" i="95"/>
  <c r="O13" i="95"/>
  <c r="AE12" i="95"/>
  <c r="AD12" i="95"/>
  <c r="AC12" i="95"/>
  <c r="AB12" i="95"/>
  <c r="AA12" i="95"/>
  <c r="Z12" i="95"/>
  <c r="Y12" i="95"/>
  <c r="X12" i="95"/>
  <c r="W12" i="95"/>
  <c r="V12" i="95"/>
  <c r="U12" i="95"/>
  <c r="T12" i="95"/>
  <c r="S12" i="95"/>
  <c r="P12" i="95"/>
  <c r="O12" i="95"/>
  <c r="AD11" i="95"/>
  <c r="AC11" i="95"/>
  <c r="AB11" i="95"/>
  <c r="AA11" i="95"/>
  <c r="Z11" i="95"/>
  <c r="Y11" i="95"/>
  <c r="X11" i="95"/>
  <c r="W11" i="95"/>
  <c r="V11" i="95"/>
  <c r="U11" i="95"/>
  <c r="T11" i="95"/>
  <c r="S11" i="95"/>
  <c r="P11" i="95"/>
  <c r="O11" i="95"/>
  <c r="AD10" i="95"/>
  <c r="AC10" i="95"/>
  <c r="AB10" i="95"/>
  <c r="AB22" i="95" s="1"/>
  <c r="AA10" i="95"/>
  <c r="Z10" i="95"/>
  <c r="Y10" i="95"/>
  <c r="X10" i="95"/>
  <c r="X25" i="95" s="1"/>
  <c r="W10" i="95"/>
  <c r="V10" i="95"/>
  <c r="U10" i="95"/>
  <c r="T10" i="95"/>
  <c r="T28" i="95" s="1"/>
  <c r="S10" i="95"/>
  <c r="P10" i="95"/>
  <c r="O10" i="95"/>
  <c r="AE10" i="95" s="1"/>
  <c r="D5" i="95"/>
  <c r="C3" i="95"/>
  <c r="C3" i="94"/>
  <c r="D5" i="94"/>
  <c r="N58" i="94"/>
  <c r="M58" i="94"/>
  <c r="L58" i="94"/>
  <c r="K58" i="94"/>
  <c r="J58" i="94"/>
  <c r="I58" i="94"/>
  <c r="H58" i="94"/>
  <c r="G58" i="94"/>
  <c r="F58" i="94"/>
  <c r="E58" i="94"/>
  <c r="D58" i="94"/>
  <c r="C58" i="94"/>
  <c r="P57" i="94"/>
  <c r="O57" i="94"/>
  <c r="P56" i="94"/>
  <c r="O56" i="94"/>
  <c r="P55" i="94"/>
  <c r="O55" i="94"/>
  <c r="P54" i="94"/>
  <c r="O54" i="94"/>
  <c r="P53" i="94"/>
  <c r="O53" i="94"/>
  <c r="P52" i="94"/>
  <c r="O52" i="94"/>
  <c r="P51" i="94"/>
  <c r="O51" i="94"/>
  <c r="P50" i="94"/>
  <c r="O50" i="94"/>
  <c r="P49" i="94"/>
  <c r="O49" i="94"/>
  <c r="P48" i="94"/>
  <c r="O48" i="94"/>
  <c r="P47" i="94"/>
  <c r="O47" i="94"/>
  <c r="P46" i="94"/>
  <c r="O46" i="94"/>
  <c r="P45" i="94"/>
  <c r="O45" i="94"/>
  <c r="P44" i="94"/>
  <c r="O44" i="94"/>
  <c r="P43" i="94"/>
  <c r="O43" i="94"/>
  <c r="P42" i="94"/>
  <c r="O42" i="94"/>
  <c r="P41" i="94"/>
  <c r="O41" i="94"/>
  <c r="P40" i="94"/>
  <c r="O40" i="94"/>
  <c r="P39" i="94"/>
  <c r="O39" i="94"/>
  <c r="P38" i="94"/>
  <c r="O38" i="94"/>
  <c r="P37" i="94"/>
  <c r="O37" i="94"/>
  <c r="P36" i="94"/>
  <c r="O36" i="94"/>
  <c r="P35" i="94"/>
  <c r="O35" i="94"/>
  <c r="P34" i="94"/>
  <c r="O34" i="94"/>
  <c r="P33" i="94"/>
  <c r="O33" i="94"/>
  <c r="P32" i="94"/>
  <c r="O32" i="94"/>
  <c r="P31" i="94"/>
  <c r="O31" i="94"/>
  <c r="P30" i="94"/>
  <c r="O30" i="94"/>
  <c r="P29" i="94"/>
  <c r="O29" i="94"/>
  <c r="P28" i="94"/>
  <c r="O28" i="94"/>
  <c r="P27" i="94"/>
  <c r="O27" i="94"/>
  <c r="P26" i="94"/>
  <c r="O26" i="94"/>
  <c r="P25" i="94"/>
  <c r="O25" i="94"/>
  <c r="P24" i="94"/>
  <c r="O24" i="94"/>
  <c r="P23" i="94"/>
  <c r="O23" i="94"/>
  <c r="P22" i="94"/>
  <c r="O22" i="94"/>
  <c r="AF21" i="94"/>
  <c r="AE21" i="94"/>
  <c r="AD21" i="94"/>
  <c r="AC21" i="94"/>
  <c r="AB21" i="94"/>
  <c r="AA21" i="94"/>
  <c r="Z21" i="94"/>
  <c r="Y21" i="94"/>
  <c r="X21" i="94"/>
  <c r="W21" i="94"/>
  <c r="V21" i="94"/>
  <c r="U21" i="94"/>
  <c r="T21" i="94"/>
  <c r="S21" i="94"/>
  <c r="P21" i="94"/>
  <c r="O21" i="94"/>
  <c r="AF20" i="94"/>
  <c r="AE20" i="94"/>
  <c r="AD20" i="94"/>
  <c r="AC20" i="94"/>
  <c r="AB20" i="94"/>
  <c r="AA20" i="94"/>
  <c r="Z20" i="94"/>
  <c r="Y20" i="94"/>
  <c r="X20" i="94"/>
  <c r="W20" i="94"/>
  <c r="V20" i="94"/>
  <c r="U20" i="94"/>
  <c r="T20" i="94"/>
  <c r="S20" i="94"/>
  <c r="P20" i="94"/>
  <c r="O20" i="94"/>
  <c r="AF19" i="94"/>
  <c r="AF27" i="94" s="1"/>
  <c r="AE19" i="94"/>
  <c r="AE27" i="94" s="1"/>
  <c r="AD19" i="94"/>
  <c r="AD27" i="94" s="1"/>
  <c r="AC19" i="94"/>
  <c r="AC27" i="94" s="1"/>
  <c r="AB19" i="94"/>
  <c r="AB24" i="94" s="1"/>
  <c r="AA19" i="94"/>
  <c r="AA27" i="94" s="1"/>
  <c r="Z19" i="94"/>
  <c r="Z27" i="94" s="1"/>
  <c r="Y19" i="94"/>
  <c r="Y27" i="94" s="1"/>
  <c r="X19" i="94"/>
  <c r="X27" i="94" s="1"/>
  <c r="W19" i="94"/>
  <c r="W27" i="94" s="1"/>
  <c r="V19" i="94"/>
  <c r="V27" i="94" s="1"/>
  <c r="U19" i="94"/>
  <c r="U27" i="94" s="1"/>
  <c r="T19" i="94"/>
  <c r="T24" i="94" s="1"/>
  <c r="S19" i="94"/>
  <c r="S27" i="94" s="1"/>
  <c r="P19" i="94"/>
  <c r="O19" i="94"/>
  <c r="AF18" i="94"/>
  <c r="AE18" i="94"/>
  <c r="AD18" i="94"/>
  <c r="AC18" i="94"/>
  <c r="AB18" i="94"/>
  <c r="AA18" i="94"/>
  <c r="Z18" i="94"/>
  <c r="Y18" i="94"/>
  <c r="X18" i="94"/>
  <c r="W18" i="94"/>
  <c r="V18" i="94"/>
  <c r="U18" i="94"/>
  <c r="T18" i="94"/>
  <c r="S18" i="94"/>
  <c r="P18" i="94"/>
  <c r="O18" i="94"/>
  <c r="AF17" i="94"/>
  <c r="AE17" i="94"/>
  <c r="AD17" i="94"/>
  <c r="AC17" i="94"/>
  <c r="AB17" i="94"/>
  <c r="AA17" i="94"/>
  <c r="Z17" i="94"/>
  <c r="Y17" i="94"/>
  <c r="X17" i="94"/>
  <c r="W17" i="94"/>
  <c r="V17" i="94"/>
  <c r="U17" i="94"/>
  <c r="T17" i="94"/>
  <c r="S17" i="94"/>
  <c r="P17" i="94"/>
  <c r="O17" i="94"/>
  <c r="AF16" i="94"/>
  <c r="AE16" i="94"/>
  <c r="AD16" i="94"/>
  <c r="AC16" i="94"/>
  <c r="AB16" i="94"/>
  <c r="AA16" i="94"/>
  <c r="Z16" i="94"/>
  <c r="Y16" i="94"/>
  <c r="X16" i="94"/>
  <c r="W16" i="94"/>
  <c r="V16" i="94"/>
  <c r="U16" i="94"/>
  <c r="T16" i="94"/>
  <c r="S16" i="94"/>
  <c r="P16" i="94"/>
  <c r="O16" i="94"/>
  <c r="AF15" i="94"/>
  <c r="AE15" i="94"/>
  <c r="AD15" i="94"/>
  <c r="AC15" i="94"/>
  <c r="AB15" i="94"/>
  <c r="AA15" i="94"/>
  <c r="Z15" i="94"/>
  <c r="Y15" i="94"/>
  <c r="X15" i="94"/>
  <c r="W15" i="94"/>
  <c r="V15" i="94"/>
  <c r="U15" i="94"/>
  <c r="T15" i="94"/>
  <c r="S15" i="94"/>
  <c r="P15" i="94"/>
  <c r="O15" i="94"/>
  <c r="AF14" i="94"/>
  <c r="AE14" i="94"/>
  <c r="AD14" i="94"/>
  <c r="AC14" i="94"/>
  <c r="AB14" i="94"/>
  <c r="AA14" i="94"/>
  <c r="Z14" i="94"/>
  <c r="Y14" i="94"/>
  <c r="X14" i="94"/>
  <c r="W14" i="94"/>
  <c r="V14" i="94"/>
  <c r="U14" i="94"/>
  <c r="T14" i="94"/>
  <c r="S14" i="94"/>
  <c r="P14" i="94"/>
  <c r="O14" i="94"/>
  <c r="AF13" i="94"/>
  <c r="AF23" i="94" s="1"/>
  <c r="AE13" i="94"/>
  <c r="AE26" i="94" s="1"/>
  <c r="AD13" i="94"/>
  <c r="AD26" i="94" s="1"/>
  <c r="AC13" i="94"/>
  <c r="AC26" i="94" s="1"/>
  <c r="AB13" i="94"/>
  <c r="AB26" i="94" s="1"/>
  <c r="AA13" i="94"/>
  <c r="AA26" i="94" s="1"/>
  <c r="Z13" i="94"/>
  <c r="Z26" i="94" s="1"/>
  <c r="Y13" i="94"/>
  <c r="Y26" i="94" s="1"/>
  <c r="X13" i="94"/>
  <c r="X26" i="94" s="1"/>
  <c r="W13" i="94"/>
  <c r="W26" i="94" s="1"/>
  <c r="V13" i="94"/>
  <c r="V26" i="94" s="1"/>
  <c r="U13" i="94"/>
  <c r="U26" i="94" s="1"/>
  <c r="T13" i="94"/>
  <c r="T26" i="94" s="1"/>
  <c r="S13" i="94"/>
  <c r="S26" i="94" s="1"/>
  <c r="P13" i="94"/>
  <c r="O13" i="94"/>
  <c r="AF12" i="94"/>
  <c r="AE12" i="94"/>
  <c r="AD12" i="94"/>
  <c r="AC12" i="94"/>
  <c r="AB12" i="94"/>
  <c r="AA12" i="94"/>
  <c r="Z12" i="94"/>
  <c r="Y12" i="94"/>
  <c r="X12" i="94"/>
  <c r="W12" i="94"/>
  <c r="V12" i="94"/>
  <c r="U12" i="94"/>
  <c r="T12" i="94"/>
  <c r="S12" i="94"/>
  <c r="P12" i="94"/>
  <c r="O12" i="94"/>
  <c r="AF11" i="94"/>
  <c r="AE11" i="94"/>
  <c r="AD11" i="94"/>
  <c r="AC11" i="94"/>
  <c r="AB11" i="94"/>
  <c r="AA11" i="94"/>
  <c r="Z11" i="94"/>
  <c r="Y11" i="94"/>
  <c r="X11" i="94"/>
  <c r="W11" i="94"/>
  <c r="V11" i="94"/>
  <c r="U11" i="94"/>
  <c r="T11" i="94"/>
  <c r="S11" i="94"/>
  <c r="P11" i="94"/>
  <c r="O11" i="94"/>
  <c r="AD10" i="94"/>
  <c r="AD28" i="94" s="1"/>
  <c r="AC10" i="94"/>
  <c r="AB10" i="94"/>
  <c r="AA10" i="94"/>
  <c r="AA28" i="94" s="1"/>
  <c r="Z10" i="94"/>
  <c r="Z28" i="94" s="1"/>
  <c r="Y10" i="94"/>
  <c r="X10" i="94"/>
  <c r="W10" i="94"/>
  <c r="W28" i="94" s="1"/>
  <c r="V10" i="94"/>
  <c r="V28" i="94" s="1"/>
  <c r="U10" i="94"/>
  <c r="T10" i="94"/>
  <c r="S10" i="94"/>
  <c r="S28" i="94" s="1"/>
  <c r="P10" i="94"/>
  <c r="AF10" i="94" s="1"/>
  <c r="AF22" i="94" s="1"/>
  <c r="O10" i="94"/>
  <c r="K6" i="94"/>
  <c r="N58" i="93"/>
  <c r="M58" i="93"/>
  <c r="L58" i="93"/>
  <c r="K58" i="93"/>
  <c r="J58" i="93"/>
  <c r="I58" i="93"/>
  <c r="H58" i="93"/>
  <c r="G58" i="93"/>
  <c r="F58" i="93"/>
  <c r="E58" i="93"/>
  <c r="D58" i="93"/>
  <c r="C58" i="93"/>
  <c r="P57" i="93"/>
  <c r="O57" i="93"/>
  <c r="P56" i="93"/>
  <c r="O56" i="93"/>
  <c r="P55" i="93"/>
  <c r="O55" i="93"/>
  <c r="P54" i="93"/>
  <c r="O54" i="93"/>
  <c r="P53" i="93"/>
  <c r="O53" i="93"/>
  <c r="P52" i="93"/>
  <c r="O52" i="93"/>
  <c r="P51" i="93"/>
  <c r="O51" i="93"/>
  <c r="P50" i="93"/>
  <c r="O50" i="93"/>
  <c r="P49" i="93"/>
  <c r="O49" i="93"/>
  <c r="P48" i="93"/>
  <c r="O48" i="93"/>
  <c r="P47" i="93"/>
  <c r="O47" i="93"/>
  <c r="P46" i="93"/>
  <c r="O46" i="93"/>
  <c r="P45" i="93"/>
  <c r="O45" i="93"/>
  <c r="P44" i="93"/>
  <c r="O44" i="93"/>
  <c r="P43" i="93"/>
  <c r="O43" i="93"/>
  <c r="P42" i="93"/>
  <c r="O42" i="93"/>
  <c r="P41" i="93"/>
  <c r="O41" i="93"/>
  <c r="P40" i="93"/>
  <c r="O40" i="93"/>
  <c r="P39" i="93"/>
  <c r="O39" i="93"/>
  <c r="P38" i="93"/>
  <c r="O38" i="93"/>
  <c r="P37" i="93"/>
  <c r="O37" i="93"/>
  <c r="P36" i="93"/>
  <c r="O36" i="93"/>
  <c r="P35" i="93"/>
  <c r="O35" i="93"/>
  <c r="P34" i="93"/>
  <c r="O34" i="93"/>
  <c r="P33" i="93"/>
  <c r="O33" i="93"/>
  <c r="P32" i="93"/>
  <c r="O32" i="93"/>
  <c r="P31" i="93"/>
  <c r="O31" i="93"/>
  <c r="P30" i="93"/>
  <c r="O30" i="93"/>
  <c r="P29" i="93"/>
  <c r="O29" i="93"/>
  <c r="P28" i="93"/>
  <c r="O28" i="93"/>
  <c r="P27" i="93"/>
  <c r="O27" i="93"/>
  <c r="P26" i="93"/>
  <c r="O26" i="93"/>
  <c r="P25" i="93"/>
  <c r="O25" i="93"/>
  <c r="P24" i="93"/>
  <c r="O24" i="93"/>
  <c r="P23" i="93"/>
  <c r="O23" i="93"/>
  <c r="P22" i="93"/>
  <c r="O22" i="93"/>
  <c r="AF21" i="93"/>
  <c r="AE21" i="93"/>
  <c r="AD21" i="93"/>
  <c r="AC21" i="93"/>
  <c r="AB21" i="93"/>
  <c r="AA21" i="93"/>
  <c r="Z21" i="93"/>
  <c r="Y21" i="93"/>
  <c r="X21" i="93"/>
  <c r="W21" i="93"/>
  <c r="V21" i="93"/>
  <c r="U21" i="93"/>
  <c r="T21" i="93"/>
  <c r="S21" i="93"/>
  <c r="P21" i="93"/>
  <c r="O21" i="93"/>
  <c r="AF20" i="93"/>
  <c r="AE20" i="93"/>
  <c r="AD20" i="93"/>
  <c r="AC20" i="93"/>
  <c r="AB20" i="93"/>
  <c r="AA20" i="93"/>
  <c r="Z20" i="93"/>
  <c r="Y20" i="93"/>
  <c r="X20" i="93"/>
  <c r="W20" i="93"/>
  <c r="V20" i="93"/>
  <c r="U20" i="93"/>
  <c r="T20" i="93"/>
  <c r="S20" i="93"/>
  <c r="P20" i="93"/>
  <c r="O20" i="93"/>
  <c r="AF19" i="93"/>
  <c r="AF27" i="93" s="1"/>
  <c r="AE19" i="93"/>
  <c r="AE27" i="93" s="1"/>
  <c r="AD19" i="93"/>
  <c r="AD27" i="93" s="1"/>
  <c r="AC19" i="93"/>
  <c r="AC27" i="93" s="1"/>
  <c r="AB19" i="93"/>
  <c r="AB27" i="93" s="1"/>
  <c r="AA19" i="93"/>
  <c r="AA27" i="93" s="1"/>
  <c r="Z19" i="93"/>
  <c r="Z27" i="93" s="1"/>
  <c r="Y19" i="93"/>
  <c r="Y27" i="93" s="1"/>
  <c r="X19" i="93"/>
  <c r="X27" i="93" s="1"/>
  <c r="W19" i="93"/>
  <c r="W27" i="93" s="1"/>
  <c r="V19" i="93"/>
  <c r="V27" i="93" s="1"/>
  <c r="U19" i="93"/>
  <c r="U27" i="93" s="1"/>
  <c r="T19" i="93"/>
  <c r="T27" i="93" s="1"/>
  <c r="S19" i="93"/>
  <c r="S27" i="93" s="1"/>
  <c r="P19" i="93"/>
  <c r="O19" i="93"/>
  <c r="AF18" i="93"/>
  <c r="AE18" i="93"/>
  <c r="AD18" i="93"/>
  <c r="AC18" i="93"/>
  <c r="AB18" i="93"/>
  <c r="AA18" i="93"/>
  <c r="Z18" i="93"/>
  <c r="Y18" i="93"/>
  <c r="X18" i="93"/>
  <c r="W18" i="93"/>
  <c r="V18" i="93"/>
  <c r="U18" i="93"/>
  <c r="T18" i="93"/>
  <c r="S18" i="93"/>
  <c r="P18" i="93"/>
  <c r="O18" i="93"/>
  <c r="AF17" i="93"/>
  <c r="AE17" i="93"/>
  <c r="AD17" i="93"/>
  <c r="AC17" i="93"/>
  <c r="AB17" i="93"/>
  <c r="AA17" i="93"/>
  <c r="Z17" i="93"/>
  <c r="Y17" i="93"/>
  <c r="X17" i="93"/>
  <c r="W17" i="93"/>
  <c r="V17" i="93"/>
  <c r="U17" i="93"/>
  <c r="T17" i="93"/>
  <c r="S17" i="93"/>
  <c r="P17" i="93"/>
  <c r="O17" i="93"/>
  <c r="AF16" i="93"/>
  <c r="AE16" i="93"/>
  <c r="AD16" i="93"/>
  <c r="AC16" i="93"/>
  <c r="AB16" i="93"/>
  <c r="AA16" i="93"/>
  <c r="Z16" i="93"/>
  <c r="Y16" i="93"/>
  <c r="X16" i="93"/>
  <c r="W16" i="93"/>
  <c r="V16" i="93"/>
  <c r="U16" i="93"/>
  <c r="T16" i="93"/>
  <c r="S16" i="93"/>
  <c r="P16" i="93"/>
  <c r="O16" i="93"/>
  <c r="AF15" i="93"/>
  <c r="AE15" i="93"/>
  <c r="AD15" i="93"/>
  <c r="AC15" i="93"/>
  <c r="AB15" i="93"/>
  <c r="AA15" i="93"/>
  <c r="Z15" i="93"/>
  <c r="Y15" i="93"/>
  <c r="X15" i="93"/>
  <c r="W15" i="93"/>
  <c r="V15" i="93"/>
  <c r="U15" i="93"/>
  <c r="T15" i="93"/>
  <c r="S15" i="93"/>
  <c r="P15" i="93"/>
  <c r="O15" i="93"/>
  <c r="AF14" i="93"/>
  <c r="AE14" i="93"/>
  <c r="AD14" i="93"/>
  <c r="AC14" i="93"/>
  <c r="AB14" i="93"/>
  <c r="AA14" i="93"/>
  <c r="Z14" i="93"/>
  <c r="Y14" i="93"/>
  <c r="X14" i="93"/>
  <c r="W14" i="93"/>
  <c r="V14" i="93"/>
  <c r="U14" i="93"/>
  <c r="T14" i="93"/>
  <c r="S14" i="93"/>
  <c r="P14" i="93"/>
  <c r="O14" i="93"/>
  <c r="AF13" i="93"/>
  <c r="AF23" i="93" s="1"/>
  <c r="AE13" i="93"/>
  <c r="AE26" i="93" s="1"/>
  <c r="AD13" i="93"/>
  <c r="AD26" i="93" s="1"/>
  <c r="AC13" i="93"/>
  <c r="AC26" i="93" s="1"/>
  <c r="AB13" i="93"/>
  <c r="AB26" i="93" s="1"/>
  <c r="AA13" i="93"/>
  <c r="AA26" i="93" s="1"/>
  <c r="Z13" i="93"/>
  <c r="Z26" i="93" s="1"/>
  <c r="Y13" i="93"/>
  <c r="Y26" i="93" s="1"/>
  <c r="X13" i="93"/>
  <c r="X26" i="93" s="1"/>
  <c r="W13" i="93"/>
  <c r="W26" i="93" s="1"/>
  <c r="V13" i="93"/>
  <c r="V26" i="93" s="1"/>
  <c r="U13" i="93"/>
  <c r="U26" i="93" s="1"/>
  <c r="T13" i="93"/>
  <c r="T23" i="93" s="1"/>
  <c r="S13" i="93"/>
  <c r="S26" i="93" s="1"/>
  <c r="P13" i="93"/>
  <c r="O13" i="93"/>
  <c r="AF12" i="93"/>
  <c r="AE12" i="93"/>
  <c r="AD12" i="93"/>
  <c r="AC12" i="93"/>
  <c r="AB12" i="93"/>
  <c r="AA12" i="93"/>
  <c r="Z12" i="93"/>
  <c r="Y12" i="93"/>
  <c r="X12" i="93"/>
  <c r="W12" i="93"/>
  <c r="V12" i="93"/>
  <c r="U12" i="93"/>
  <c r="T12" i="93"/>
  <c r="S12" i="93"/>
  <c r="P12" i="93"/>
  <c r="O12" i="93"/>
  <c r="AF11" i="93"/>
  <c r="AE11" i="93"/>
  <c r="AD11" i="93"/>
  <c r="AC11" i="93"/>
  <c r="AB11" i="93"/>
  <c r="AA11" i="93"/>
  <c r="Z11" i="93"/>
  <c r="Y11" i="93"/>
  <c r="X11" i="93"/>
  <c r="W11" i="93"/>
  <c r="V11" i="93"/>
  <c r="U11" i="93"/>
  <c r="T11" i="93"/>
  <c r="S11" i="93"/>
  <c r="P11" i="93"/>
  <c r="O11" i="93"/>
  <c r="AD10" i="93"/>
  <c r="AD28" i="93" s="1"/>
  <c r="AC10" i="93"/>
  <c r="AC28" i="93" s="1"/>
  <c r="AB10" i="93"/>
  <c r="AB28" i="93" s="1"/>
  <c r="AA10" i="93"/>
  <c r="Z10" i="93"/>
  <c r="Z28" i="93" s="1"/>
  <c r="Y10" i="93"/>
  <c r="Y28" i="93" s="1"/>
  <c r="X10" i="93"/>
  <c r="X22" i="93" s="1"/>
  <c r="W10" i="93"/>
  <c r="V10" i="93"/>
  <c r="V28" i="93" s="1"/>
  <c r="U10" i="93"/>
  <c r="U28" i="93" s="1"/>
  <c r="T10" i="93"/>
  <c r="T28" i="93" s="1"/>
  <c r="S10" i="93"/>
  <c r="P10" i="93"/>
  <c r="AF10" i="93" s="1"/>
  <c r="AF28" i="93" s="1"/>
  <c r="O10" i="93"/>
  <c r="O58" i="93" s="1"/>
  <c r="K6" i="93"/>
  <c r="G6" i="93"/>
  <c r="D6" i="93"/>
  <c r="AF21" i="96" l="1"/>
  <c r="U28" i="95"/>
  <c r="Y28" i="95"/>
  <c r="U26" i="95"/>
  <c r="Y26" i="95"/>
  <c r="AC26" i="95"/>
  <c r="AF11" i="95"/>
  <c r="AF12" i="95"/>
  <c r="S27" i="95"/>
  <c r="W27" i="95"/>
  <c r="AA27" i="95"/>
  <c r="V26" i="95"/>
  <c r="Z26" i="95"/>
  <c r="AD26" i="95"/>
  <c r="T24" i="95"/>
  <c r="X27" i="95"/>
  <c r="AB24" i="95"/>
  <c r="S28" i="96"/>
  <c r="W28" i="96"/>
  <c r="AA28" i="96"/>
  <c r="O58" i="94"/>
  <c r="U28" i="94"/>
  <c r="Y28" i="94"/>
  <c r="AC28" i="94"/>
  <c r="S28" i="95"/>
  <c r="W28" i="95"/>
  <c r="AA28" i="95"/>
  <c r="S26" i="95"/>
  <c r="W26" i="95"/>
  <c r="AA26" i="95"/>
  <c r="U27" i="95"/>
  <c r="Y27" i="95"/>
  <c r="AC27" i="95"/>
  <c r="AF27" i="96"/>
  <c r="AC28" i="95"/>
  <c r="W28" i="93"/>
  <c r="T28" i="94"/>
  <c r="X25" i="94"/>
  <c r="AB28" i="94"/>
  <c r="AF10" i="95"/>
  <c r="AF25" i="95" s="1"/>
  <c r="V28" i="95"/>
  <c r="Z28" i="95"/>
  <c r="AD28" i="95"/>
  <c r="T28" i="96"/>
  <c r="X28" i="96"/>
  <c r="AB28" i="96"/>
  <c r="S28" i="93"/>
  <c r="AA28" i="93"/>
  <c r="F60" i="94"/>
  <c r="O58" i="95"/>
  <c r="AE10" i="94"/>
  <c r="AE28" i="94" s="1"/>
  <c r="D60" i="96"/>
  <c r="H60" i="96"/>
  <c r="L60" i="96"/>
  <c r="C60" i="93"/>
  <c r="G60" i="93"/>
  <c r="K60" i="93"/>
  <c r="Y28" i="96"/>
  <c r="AC28" i="96"/>
  <c r="P58" i="93"/>
  <c r="P58" i="95"/>
  <c r="M59" i="95" s="1"/>
  <c r="P58" i="94"/>
  <c r="AE10" i="96"/>
  <c r="AE25" i="96" s="1"/>
  <c r="P58" i="96"/>
  <c r="F59" i="96" s="1"/>
  <c r="F60" i="96"/>
  <c r="C60" i="96"/>
  <c r="J60" i="96"/>
  <c r="E60" i="96"/>
  <c r="I60" i="96"/>
  <c r="AF28" i="96"/>
  <c r="AF25" i="96"/>
  <c r="AF22" i="96"/>
  <c r="N60" i="96"/>
  <c r="G60" i="96"/>
  <c r="K60" i="96"/>
  <c r="W22" i="96"/>
  <c r="AE22" i="96"/>
  <c r="AE23" i="96"/>
  <c r="AA24" i="96"/>
  <c r="W25" i="96"/>
  <c r="S26" i="96"/>
  <c r="J59" i="96"/>
  <c r="T22" i="96"/>
  <c r="X22" i="96"/>
  <c r="AB22" i="96"/>
  <c r="T23" i="96"/>
  <c r="X23" i="96"/>
  <c r="AB23" i="96"/>
  <c r="AF23" i="96"/>
  <c r="T24" i="96"/>
  <c r="X24" i="96"/>
  <c r="AB24" i="96"/>
  <c r="AF24" i="96"/>
  <c r="T25" i="96"/>
  <c r="X25" i="96"/>
  <c r="AB25" i="96"/>
  <c r="C59" i="96"/>
  <c r="G59" i="96"/>
  <c r="K59" i="96"/>
  <c r="AA22" i="96"/>
  <c r="W23" i="96"/>
  <c r="S24" i="96"/>
  <c r="AE24" i="96"/>
  <c r="AA25" i="96"/>
  <c r="AE28" i="96"/>
  <c r="N59" i="96"/>
  <c r="U22" i="96"/>
  <c r="Y22" i="96"/>
  <c r="AC22" i="96"/>
  <c r="U23" i="96"/>
  <c r="Y23" i="96"/>
  <c r="AC23" i="96"/>
  <c r="U24" i="96"/>
  <c r="Y24" i="96"/>
  <c r="AC24" i="96"/>
  <c r="U25" i="96"/>
  <c r="Y25" i="96"/>
  <c r="AC25" i="96"/>
  <c r="D59" i="96"/>
  <c r="H59" i="96"/>
  <c r="L59" i="96"/>
  <c r="S22" i="96"/>
  <c r="AA23" i="96"/>
  <c r="W24" i="96"/>
  <c r="S25" i="96"/>
  <c r="V22" i="96"/>
  <c r="Z22" i="96"/>
  <c r="AD22" i="96"/>
  <c r="V23" i="96"/>
  <c r="Z23" i="96"/>
  <c r="AD23" i="96"/>
  <c r="V24" i="96"/>
  <c r="Z24" i="96"/>
  <c r="AD24" i="96"/>
  <c r="V25" i="96"/>
  <c r="Z25" i="96"/>
  <c r="AD25" i="96"/>
  <c r="E59" i="96"/>
  <c r="I59" i="96"/>
  <c r="F60" i="95"/>
  <c r="J60" i="95"/>
  <c r="G60" i="95"/>
  <c r="K60" i="95"/>
  <c r="AE28" i="95"/>
  <c r="AE25" i="95"/>
  <c r="AE22" i="95"/>
  <c r="F59" i="95"/>
  <c r="D60" i="95"/>
  <c r="H60" i="95"/>
  <c r="E60" i="95"/>
  <c r="I60" i="95"/>
  <c r="L60" i="95"/>
  <c r="N60" i="95"/>
  <c r="T22" i="95"/>
  <c r="AF22" i="95"/>
  <c r="X23" i="95"/>
  <c r="AF23" i="95"/>
  <c r="AF24" i="95"/>
  <c r="AB25" i="95"/>
  <c r="AB27" i="95"/>
  <c r="X28" i="95"/>
  <c r="AF28" i="95"/>
  <c r="U22" i="95"/>
  <c r="Y22" i="95"/>
  <c r="AC22" i="95"/>
  <c r="U23" i="95"/>
  <c r="Y23" i="95"/>
  <c r="AC23" i="95"/>
  <c r="U24" i="95"/>
  <c r="Y24" i="95"/>
  <c r="AC24" i="95"/>
  <c r="U25" i="95"/>
  <c r="Y25" i="95"/>
  <c r="AC25" i="95"/>
  <c r="C60" i="95"/>
  <c r="X22" i="95"/>
  <c r="T23" i="95"/>
  <c r="X24" i="95"/>
  <c r="T25" i="95"/>
  <c r="T27" i="95"/>
  <c r="AB28" i="95"/>
  <c r="V22" i="95"/>
  <c r="Z22" i="95"/>
  <c r="AD22" i="95"/>
  <c r="V23" i="95"/>
  <c r="Z23" i="95"/>
  <c r="AD23" i="95"/>
  <c r="V24" i="95"/>
  <c r="Z24" i="95"/>
  <c r="AD24" i="95"/>
  <c r="V25" i="95"/>
  <c r="Z25" i="95"/>
  <c r="AD25" i="95"/>
  <c r="H59" i="95"/>
  <c r="AB23" i="95"/>
  <c r="S22" i="95"/>
  <c r="W22" i="95"/>
  <c r="AA22" i="95"/>
  <c r="S23" i="95"/>
  <c r="W23" i="95"/>
  <c r="AA23" i="95"/>
  <c r="AE23" i="95"/>
  <c r="S24" i="95"/>
  <c r="W24" i="95"/>
  <c r="AA24" i="95"/>
  <c r="AE24" i="95"/>
  <c r="S25" i="95"/>
  <c r="W25" i="95"/>
  <c r="AA25" i="95"/>
  <c r="C60" i="94"/>
  <c r="G60" i="94"/>
  <c r="K60" i="94"/>
  <c r="N59" i="94"/>
  <c r="J59" i="94"/>
  <c r="F59" i="94"/>
  <c r="D60" i="94"/>
  <c r="H60" i="94"/>
  <c r="L60" i="94"/>
  <c r="E60" i="94"/>
  <c r="I60" i="94"/>
  <c r="M59" i="94"/>
  <c r="J60" i="94"/>
  <c r="N60" i="94"/>
  <c r="T23" i="94"/>
  <c r="AF24" i="94"/>
  <c r="AB25" i="94"/>
  <c r="AF26" i="94"/>
  <c r="AF28" i="94"/>
  <c r="T22" i="94"/>
  <c r="AB22" i="94"/>
  <c r="X23" i="94"/>
  <c r="X24" i="94"/>
  <c r="T25" i="94"/>
  <c r="AF25" i="94"/>
  <c r="T27" i="94"/>
  <c r="AB27" i="94"/>
  <c r="X28" i="94"/>
  <c r="U22" i="94"/>
  <c r="Y22" i="94"/>
  <c r="AC22" i="94"/>
  <c r="U23" i="94"/>
  <c r="Y23" i="94"/>
  <c r="AC23" i="94"/>
  <c r="U24" i="94"/>
  <c r="Y24" i="94"/>
  <c r="AC24" i="94"/>
  <c r="U25" i="94"/>
  <c r="Y25" i="94"/>
  <c r="AC25" i="94"/>
  <c r="C59" i="94"/>
  <c r="G59" i="94"/>
  <c r="K59" i="94"/>
  <c r="X22" i="94"/>
  <c r="AB23" i="94"/>
  <c r="V22" i="94"/>
  <c r="Z22" i="94"/>
  <c r="AD22" i="94"/>
  <c r="V23" i="94"/>
  <c r="Z23" i="94"/>
  <c r="AD23" i="94"/>
  <c r="V24" i="94"/>
  <c r="Z24" i="94"/>
  <c r="AD24" i="94"/>
  <c r="V25" i="94"/>
  <c r="Z25" i="94"/>
  <c r="AD25" i="94"/>
  <c r="D59" i="94"/>
  <c r="H59" i="94"/>
  <c r="L59" i="94"/>
  <c r="S22" i="94"/>
  <c r="W22" i="94"/>
  <c r="AA22" i="94"/>
  <c r="AE22" i="94"/>
  <c r="S23" i="94"/>
  <c r="W23" i="94"/>
  <c r="AA23" i="94"/>
  <c r="AE23" i="94"/>
  <c r="S24" i="94"/>
  <c r="W24" i="94"/>
  <c r="AA24" i="94"/>
  <c r="AE24" i="94"/>
  <c r="S25" i="94"/>
  <c r="W25" i="94"/>
  <c r="AA25" i="94"/>
  <c r="AE25" i="94"/>
  <c r="E59" i="94"/>
  <c r="I59" i="94"/>
  <c r="J59" i="93"/>
  <c r="N59" i="93"/>
  <c r="F59" i="93"/>
  <c r="D60" i="93"/>
  <c r="H60" i="93"/>
  <c r="L60" i="93"/>
  <c r="F60" i="93"/>
  <c r="J60" i="93"/>
  <c r="E60" i="93"/>
  <c r="I60" i="93"/>
  <c r="M59" i="93"/>
  <c r="N60" i="93"/>
  <c r="T22" i="93"/>
  <c r="AF22" i="93"/>
  <c r="X23" i="93"/>
  <c r="T24" i="93"/>
  <c r="AF24" i="93"/>
  <c r="AB25" i="93"/>
  <c r="X28" i="93"/>
  <c r="U22" i="93"/>
  <c r="Y22" i="93"/>
  <c r="AC22" i="93"/>
  <c r="U23" i="93"/>
  <c r="Y23" i="93"/>
  <c r="AC23" i="93"/>
  <c r="U24" i="93"/>
  <c r="Y24" i="93"/>
  <c r="AC24" i="93"/>
  <c r="U25" i="93"/>
  <c r="Y25" i="93"/>
  <c r="AC25" i="93"/>
  <c r="C59" i="93"/>
  <c r="G59" i="93"/>
  <c r="K59" i="93"/>
  <c r="AB22" i="93"/>
  <c r="AB23" i="93"/>
  <c r="AB24" i="93"/>
  <c r="X25" i="93"/>
  <c r="T26" i="93"/>
  <c r="AF26" i="93"/>
  <c r="V22" i="93"/>
  <c r="Z22" i="93"/>
  <c r="AD22" i="93"/>
  <c r="V23" i="93"/>
  <c r="Z23" i="93"/>
  <c r="AD23" i="93"/>
  <c r="V24" i="93"/>
  <c r="Z24" i="93"/>
  <c r="AD24" i="93"/>
  <c r="V25" i="93"/>
  <c r="Z25" i="93"/>
  <c r="AD25" i="93"/>
  <c r="D59" i="93"/>
  <c r="H59" i="93"/>
  <c r="L59" i="93"/>
  <c r="X24" i="93"/>
  <c r="T25" i="93"/>
  <c r="AF25" i="93"/>
  <c r="AE10" i="93"/>
  <c r="S22" i="93"/>
  <c r="W22" i="93"/>
  <c r="AA22" i="93"/>
  <c r="S23" i="93"/>
  <c r="W23" i="93"/>
  <c r="AA23" i="93"/>
  <c r="AE23" i="93"/>
  <c r="S24" i="93"/>
  <c r="W24" i="93"/>
  <c r="AA24" i="93"/>
  <c r="AE24" i="93"/>
  <c r="S25" i="93"/>
  <c r="W25" i="93"/>
  <c r="AA25" i="93"/>
  <c r="E59" i="93"/>
  <c r="I59" i="93"/>
  <c r="K6" i="98"/>
  <c r="K6" i="99" s="1"/>
  <c r="K6" i="100" s="1"/>
  <c r="K6" i="101" s="1"/>
  <c r="K6" i="109" s="1"/>
  <c r="K5" i="98"/>
  <c r="G5" i="98"/>
  <c r="G5" i="99" s="1"/>
  <c r="G5" i="100" s="1"/>
  <c r="G5" i="101" s="1"/>
  <c r="G5" i="109" s="1"/>
  <c r="K6" i="97"/>
  <c r="K5" i="97"/>
  <c r="G5" i="97"/>
  <c r="G6" i="108"/>
  <c r="G6" i="100"/>
  <c r="G6" i="98"/>
  <c r="G6" i="109"/>
  <c r="G6" i="107"/>
  <c r="G6" i="101"/>
  <c r="G6" i="99"/>
  <c r="G6" i="97"/>
  <c r="D6" i="108"/>
  <c r="D6" i="109"/>
  <c r="D6" i="100"/>
  <c r="D6" i="98"/>
  <c r="D6" i="107"/>
  <c r="D6" i="101"/>
  <c r="D6" i="99"/>
  <c r="D6" i="97"/>
  <c r="D5" i="109"/>
  <c r="D5" i="100"/>
  <c r="D5" i="98"/>
  <c r="D59" i="95" l="1"/>
  <c r="K59" i="95"/>
  <c r="J59" i="95"/>
  <c r="I59" i="95"/>
  <c r="G59" i="95"/>
  <c r="N59" i="95"/>
  <c r="E59" i="95"/>
  <c r="L59" i="95"/>
  <c r="C59" i="95"/>
  <c r="M59" i="96"/>
  <c r="AE28" i="93"/>
  <c r="AE25" i="93"/>
  <c r="AE22" i="93"/>
  <c r="K5" i="108"/>
  <c r="K5" i="111" s="1"/>
  <c r="K5" i="107"/>
  <c r="K6" i="107"/>
  <c r="K6" i="108"/>
  <c r="K6" i="111" s="1"/>
  <c r="G5" i="107"/>
  <c r="G5" i="108"/>
  <c r="G5" i="111" s="1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1"/>
  <c r="C3" i="100"/>
  <c r="C3" i="99"/>
  <c r="C3" i="98"/>
  <c r="C3" i="97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Y19" i="97"/>
  <c r="X19" i="97"/>
  <c r="X27" i="97" s="1"/>
  <c r="W19" i="97"/>
  <c r="V19" i="97"/>
  <c r="U19" i="97"/>
  <c r="T19" i="97"/>
  <c r="S19" i="97"/>
  <c r="AD18" i="97"/>
  <c r="W17" i="97"/>
  <c r="AC11" i="97"/>
  <c r="Z27" i="97" l="1"/>
  <c r="V27" i="97"/>
  <c r="T27" i="97"/>
  <c r="X26" i="98"/>
  <c r="AA27" i="99"/>
  <c r="AA39" i="101"/>
  <c r="AD38" i="101"/>
  <c r="Y39" i="109"/>
  <c r="Z39" i="101"/>
  <c r="AB39" i="101"/>
  <c r="AD39" i="101"/>
  <c r="C3" i="108"/>
  <c r="C3" i="111"/>
  <c r="C3" i="107"/>
  <c r="AD16" i="97"/>
  <c r="AD23" i="97" s="1"/>
  <c r="U20" i="100"/>
  <c r="T18" i="98"/>
  <c r="T26" i="98" s="1"/>
  <c r="Z21" i="98"/>
  <c r="AB20" i="99"/>
  <c r="AB27" i="99" s="1"/>
  <c r="X21" i="101"/>
  <c r="X39" i="101" s="1"/>
  <c r="U22" i="109"/>
  <c r="V14" i="101"/>
  <c r="V38" i="101" s="1"/>
  <c r="V14" i="97"/>
  <c r="S17" i="101"/>
  <c r="Z27" i="99"/>
  <c r="AC32" i="109"/>
  <c r="AB17" i="98"/>
  <c r="AB23" i="98" s="1"/>
  <c r="AD18" i="98"/>
  <c r="AC16" i="97"/>
  <c r="AB19" i="98"/>
  <c r="AB27" i="98" s="1"/>
  <c r="X12" i="10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T24" i="108" s="1"/>
  <c r="F57" i="108"/>
  <c r="V24" i="108" s="1"/>
  <c r="H57" i="108"/>
  <c r="X24" i="108" s="1"/>
  <c r="J57" i="108"/>
  <c r="Z24" i="108" s="1"/>
  <c r="L57" i="108"/>
  <c r="AB24" i="108" s="1"/>
  <c r="N57" i="108"/>
  <c r="AD24" i="108" s="1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U22" i="108" s="1"/>
  <c r="M55" i="108"/>
  <c r="I56" i="108"/>
  <c r="E57" i="108"/>
  <c r="U24" i="108" s="1"/>
  <c r="M57" i="108"/>
  <c r="AC24" i="108" s="1"/>
  <c r="E48" i="108"/>
  <c r="I49" i="108"/>
  <c r="E52" i="108"/>
  <c r="I53" i="108"/>
  <c r="E56" i="108"/>
  <c r="U23" i="108" s="1"/>
  <c r="I57" i="108"/>
  <c r="Y24" i="108" s="1"/>
  <c r="K26" i="108"/>
  <c r="AA14" i="108" s="1"/>
  <c r="K30" i="108"/>
  <c r="AA15" i="108" s="1"/>
  <c r="K34" i="108"/>
  <c r="AA16" i="108" s="1"/>
  <c r="K42" i="108"/>
  <c r="AA18" i="108" s="1"/>
  <c r="M54" i="108"/>
  <c r="M50" i="108"/>
  <c r="AC20" i="108" s="1"/>
  <c r="M46" i="108"/>
  <c r="AC19" i="108" s="1"/>
  <c r="C42" i="108"/>
  <c r="S18" i="108" s="1"/>
  <c r="C34" i="108"/>
  <c r="S16" i="108" s="1"/>
  <c r="C26" i="108"/>
  <c r="S14" i="108" s="1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E54" i="108"/>
  <c r="U21" i="108" s="1"/>
  <c r="E50" i="108"/>
  <c r="U20" i="108" s="1"/>
  <c r="C46" i="108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S23" i="108" s="1"/>
  <c r="G56" i="108"/>
  <c r="K56" i="108"/>
  <c r="AA23" i="108" s="1"/>
  <c r="C57" i="108"/>
  <c r="S24" i="108" s="1"/>
  <c r="G57" i="108"/>
  <c r="W24" i="108" s="1"/>
  <c r="K57" i="108"/>
  <c r="AA24" i="108" s="1"/>
  <c r="N12" i="108"/>
  <c r="F14" i="108"/>
  <c r="J15" i="108"/>
  <c r="N16" i="108"/>
  <c r="F18" i="108"/>
  <c r="V12" i="108" s="1"/>
  <c r="J19" i="108"/>
  <c r="N20" i="108"/>
  <c r="J23" i="108"/>
  <c r="N24" i="108"/>
  <c r="F24" i="108"/>
  <c r="Z13" i="109"/>
  <c r="F16" i="108"/>
  <c r="J17" i="108"/>
  <c r="I54" i="108"/>
  <c r="Y21" i="108" s="1"/>
  <c r="I50" i="108"/>
  <c r="Y20" i="108" s="1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G54" i="108"/>
  <c r="W21" i="108" s="1"/>
  <c r="C54" i="108"/>
  <c r="S21" i="108" s="1"/>
  <c r="K50" i="108"/>
  <c r="AA20" i="108" s="1"/>
  <c r="G50" i="108"/>
  <c r="W20" i="108" s="1"/>
  <c r="W36" i="108" s="1"/>
  <c r="C50" i="108"/>
  <c r="S20" i="108" s="1"/>
  <c r="K46" i="108"/>
  <c r="AA19" i="108" s="1"/>
  <c r="G46" i="108"/>
  <c r="W19" i="108" s="1"/>
  <c r="G38" i="108"/>
  <c r="W17" i="108" s="1"/>
  <c r="G30" i="108"/>
  <c r="W15" i="108" s="1"/>
  <c r="G26" i="108"/>
  <c r="W14" i="108" s="1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T19" i="108" s="1"/>
  <c r="F46" i="108"/>
  <c r="V19" i="108" s="1"/>
  <c r="V12" i="109"/>
  <c r="AD12" i="109"/>
  <c r="X16" i="97"/>
  <c r="X26" i="97" s="1"/>
  <c r="S11" i="109"/>
  <c r="AC17" i="109"/>
  <c r="V14" i="109"/>
  <c r="L10" i="108"/>
  <c r="H10" i="108"/>
  <c r="D10" i="108"/>
  <c r="V13" i="109"/>
  <c r="AD13" i="109"/>
  <c r="V15" i="109"/>
  <c r="AD15" i="109"/>
  <c r="C10" i="108"/>
  <c r="AA11" i="109"/>
  <c r="Z12" i="109"/>
  <c r="Z14" i="109"/>
  <c r="AD13" i="99"/>
  <c r="AD26" i="99" s="1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V18" i="98"/>
  <c r="AB18" i="97"/>
  <c r="AB26" i="97" s="1"/>
  <c r="AC20" i="99"/>
  <c r="AC24" i="99" s="1"/>
  <c r="AD20" i="98"/>
  <c r="AD27" i="98" s="1"/>
  <c r="T39" i="101"/>
  <c r="W16" i="99"/>
  <c r="Y20" i="99"/>
  <c r="Y27" i="99" s="1"/>
  <c r="AC16" i="98"/>
  <c r="AC23" i="98" s="1"/>
  <c r="AD13" i="98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S22" i="101"/>
  <c r="S23" i="101"/>
  <c r="V14" i="98"/>
  <c r="AA16" i="100"/>
  <c r="AA26" i="100" s="1"/>
  <c r="V14" i="99"/>
  <c r="T21" i="98"/>
  <c r="T27" i="98" s="1"/>
  <c r="U15" i="101"/>
  <c r="P105" i="101"/>
  <c r="P77" i="101"/>
  <c r="P69" i="101"/>
  <c r="P91" i="101"/>
  <c r="Z19" i="98"/>
  <c r="P81" i="101"/>
  <c r="P63" i="101"/>
  <c r="P97" i="101"/>
  <c r="P73" i="101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3" i="100"/>
  <c r="Y15" i="97"/>
  <c r="Y23" i="97" s="1"/>
  <c r="W20" i="98"/>
  <c r="W24" i="98" s="1"/>
  <c r="Y15" i="101"/>
  <c r="AD12" i="101"/>
  <c r="U12" i="101"/>
  <c r="W12" i="101"/>
  <c r="Y12" i="101"/>
  <c r="AA12" i="101"/>
  <c r="AC12" i="101"/>
  <c r="V11" i="101"/>
  <c r="AC36" i="101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T11" i="101"/>
  <c r="X11" i="101"/>
  <c r="Z11" i="101"/>
  <c r="AB11" i="101"/>
  <c r="AD11" i="101"/>
  <c r="Y39" i="101"/>
  <c r="Y36" i="101"/>
  <c r="Z13" i="101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S24" i="107" s="1"/>
  <c r="D57" i="107"/>
  <c r="T24" i="107" s="1"/>
  <c r="E57" i="107"/>
  <c r="U24" i="107" s="1"/>
  <c r="F57" i="107"/>
  <c r="V24" i="107" s="1"/>
  <c r="G57" i="107"/>
  <c r="W24" i="107" s="1"/>
  <c r="H57" i="107"/>
  <c r="X24" i="107" s="1"/>
  <c r="I57" i="107"/>
  <c r="Y24" i="107" s="1"/>
  <c r="J57" i="107"/>
  <c r="Z24" i="107" s="1"/>
  <c r="K57" i="107"/>
  <c r="AA24" i="107" s="1"/>
  <c r="L57" i="107"/>
  <c r="AB24" i="107" s="1"/>
  <c r="M57" i="107"/>
  <c r="AC24" i="107" s="1"/>
  <c r="N57" i="107"/>
  <c r="AD24" i="107" s="1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AD10" i="107" l="1"/>
  <c r="N106" i="107"/>
  <c r="AB10" i="107"/>
  <c r="L106" i="107"/>
  <c r="T10" i="107"/>
  <c r="D106" i="107"/>
  <c r="S10" i="107"/>
  <c r="C106" i="107"/>
  <c r="AA10" i="107"/>
  <c r="K106" i="107"/>
  <c r="W10" i="107"/>
  <c r="G106" i="107"/>
  <c r="AD23" i="107"/>
  <c r="Z23" i="107"/>
  <c r="V23" i="107"/>
  <c r="AD22" i="107"/>
  <c r="Z22" i="107"/>
  <c r="V22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Z35" i="107" s="1"/>
  <c r="V15" i="107"/>
  <c r="AD14" i="107"/>
  <c r="Z14" i="107"/>
  <c r="V14" i="107"/>
  <c r="AD13" i="107"/>
  <c r="Z13" i="107"/>
  <c r="Z38" i="107" s="1"/>
  <c r="V13" i="107"/>
  <c r="AD12" i="107"/>
  <c r="Z12" i="107"/>
  <c r="V12" i="107"/>
  <c r="AD11" i="107"/>
  <c r="Z11" i="107"/>
  <c r="V11" i="107"/>
  <c r="S10" i="108"/>
  <c r="C106" i="108"/>
  <c r="Z18" i="108"/>
  <c r="Z17" i="108"/>
  <c r="Z16" i="108"/>
  <c r="Z15" i="108"/>
  <c r="Z14" i="108"/>
  <c r="AB13" i="108"/>
  <c r="AB12" i="108"/>
  <c r="AB11" i="108"/>
  <c r="V13" i="108"/>
  <c r="W39" i="108"/>
  <c r="W13" i="108"/>
  <c r="V11" i="108"/>
  <c r="AA22" i="108"/>
  <c r="S19" i="108"/>
  <c r="S39" i="108" s="1"/>
  <c r="AD10" i="108"/>
  <c r="N106" i="108"/>
  <c r="AC21" i="108"/>
  <c r="W18" i="108"/>
  <c r="AC17" i="108"/>
  <c r="W16" i="108"/>
  <c r="AC15" i="108"/>
  <c r="AC12" i="108"/>
  <c r="U12" i="108"/>
  <c r="AC11" i="108"/>
  <c r="U11" i="108"/>
  <c r="Y10" i="108"/>
  <c r="I106" i="108"/>
  <c r="Y22" i="108"/>
  <c r="AB23" i="108"/>
  <c r="T23" i="108"/>
  <c r="X22" i="108"/>
  <c r="AB21" i="108"/>
  <c r="T21" i="108"/>
  <c r="AB20" i="108"/>
  <c r="T20" i="108"/>
  <c r="T36" i="108" s="1"/>
  <c r="AB19" i="108"/>
  <c r="AB39" i="108" s="1"/>
  <c r="AD12" i="108"/>
  <c r="Z11" i="108"/>
  <c r="Z10" i="107"/>
  <c r="J106" i="107"/>
  <c r="V10" i="107"/>
  <c r="F106" i="107"/>
  <c r="AC23" i="107"/>
  <c r="Y23" i="107"/>
  <c r="U23" i="107"/>
  <c r="AC22" i="107"/>
  <c r="Y22" i="107"/>
  <c r="U22" i="107"/>
  <c r="AC21" i="107"/>
  <c r="Y21" i="107"/>
  <c r="U21" i="107"/>
  <c r="AC20" i="107"/>
  <c r="Y20" i="107"/>
  <c r="U20" i="107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AC13" i="107"/>
  <c r="Y13" i="107"/>
  <c r="U13" i="107"/>
  <c r="AC12" i="107"/>
  <c r="Y12" i="107"/>
  <c r="U12" i="107"/>
  <c r="AC11" i="107"/>
  <c r="Y11" i="107"/>
  <c r="U11" i="107"/>
  <c r="T10" i="108"/>
  <c r="D106" i="108"/>
  <c r="X18" i="108"/>
  <c r="X17" i="108"/>
  <c r="X16" i="108"/>
  <c r="X15" i="108"/>
  <c r="X14" i="108"/>
  <c r="X38" i="108" s="1"/>
  <c r="X13" i="108"/>
  <c r="X12" i="108"/>
  <c r="X11" i="108"/>
  <c r="AC13" i="108"/>
  <c r="U13" i="108"/>
  <c r="W22" i="108"/>
  <c r="Z10" i="108"/>
  <c r="J106" i="108"/>
  <c r="Y23" i="108"/>
  <c r="U18" i="108"/>
  <c r="AA17" i="108"/>
  <c r="U16" i="108"/>
  <c r="Y15" i="108"/>
  <c r="AC14" i="108"/>
  <c r="AA12" i="108"/>
  <c r="S12" i="108"/>
  <c r="AA11" i="108"/>
  <c r="S11" i="108"/>
  <c r="W10" i="108"/>
  <c r="G106" i="108"/>
  <c r="Z23" i="108"/>
  <c r="AD22" i="108"/>
  <c r="V22" i="108"/>
  <c r="Z21" i="108"/>
  <c r="Z20" i="108"/>
  <c r="Z19" i="108"/>
  <c r="Z12" i="108"/>
  <c r="AC10" i="107"/>
  <c r="M106" i="107"/>
  <c r="U10" i="107"/>
  <c r="E106" i="107"/>
  <c r="AB23" i="107"/>
  <c r="X23" i="107"/>
  <c r="T23" i="107"/>
  <c r="AB22" i="107"/>
  <c r="X22" i="107"/>
  <c r="T22" i="107"/>
  <c r="AB21" i="107"/>
  <c r="X21" i="107"/>
  <c r="T21" i="107"/>
  <c r="AB20" i="107"/>
  <c r="AB36" i="107" s="1"/>
  <c r="X20" i="107"/>
  <c r="T20" i="107"/>
  <c r="T36" i="107" s="1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X38" i="107" s="1"/>
  <c r="T13" i="107"/>
  <c r="AB12" i="107"/>
  <c r="X12" i="107"/>
  <c r="T12" i="107"/>
  <c r="T40" i="107" s="1"/>
  <c r="AB11" i="107"/>
  <c r="X11" i="107"/>
  <c r="T11" i="107"/>
  <c r="X10" i="108"/>
  <c r="H106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36" i="108"/>
  <c r="AA13" i="108"/>
  <c r="S13" i="108"/>
  <c r="W23" i="108"/>
  <c r="S22" i="108"/>
  <c r="V10" i="108"/>
  <c r="F106" i="108"/>
  <c r="AC39" i="108"/>
  <c r="AC36" i="108"/>
  <c r="AC22" i="108"/>
  <c r="Y19" i="108"/>
  <c r="AC18" i="108"/>
  <c r="Y17" i="108"/>
  <c r="AC16" i="108"/>
  <c r="U15" i="108"/>
  <c r="Y14" i="108"/>
  <c r="Y12" i="108"/>
  <c r="Y11" i="108"/>
  <c r="AC10" i="108"/>
  <c r="M106" i="108"/>
  <c r="U10" i="108"/>
  <c r="E106" i="108"/>
  <c r="X23" i="108"/>
  <c r="AB22" i="108"/>
  <c r="T22" i="108"/>
  <c r="X21" i="108"/>
  <c r="X20" i="108"/>
  <c r="X19" i="108"/>
  <c r="AD13" i="108"/>
  <c r="Y10" i="107"/>
  <c r="I106" i="107"/>
  <c r="X10" i="107"/>
  <c r="H106" i="107"/>
  <c r="AA23" i="107"/>
  <c r="W23" i="107"/>
  <c r="S23" i="107"/>
  <c r="AA22" i="107"/>
  <c r="W22" i="107"/>
  <c r="S22" i="107"/>
  <c r="AA21" i="107"/>
  <c r="W21" i="107"/>
  <c r="S21" i="107"/>
  <c r="AA20" i="107"/>
  <c r="W20" i="107"/>
  <c r="S20" i="107"/>
  <c r="AA19" i="107"/>
  <c r="W19" i="107"/>
  <c r="S19" i="107"/>
  <c r="AA18" i="107"/>
  <c r="W18" i="107"/>
  <c r="S18" i="107"/>
  <c r="AA17" i="107"/>
  <c r="W17" i="107"/>
  <c r="S17" i="107"/>
  <c r="AA16" i="107"/>
  <c r="W16" i="107"/>
  <c r="S16" i="107"/>
  <c r="AA15" i="107"/>
  <c r="W15" i="107"/>
  <c r="S15" i="107"/>
  <c r="AA14" i="107"/>
  <c r="W14" i="107"/>
  <c r="S14" i="107"/>
  <c r="AA13" i="107"/>
  <c r="W13" i="107"/>
  <c r="S13" i="107"/>
  <c r="AA12" i="107"/>
  <c r="W12" i="107"/>
  <c r="S12" i="107"/>
  <c r="AA11" i="107"/>
  <c r="W11" i="107"/>
  <c r="S11" i="107"/>
  <c r="AB10" i="108"/>
  <c r="L106" i="108"/>
  <c r="T39" i="108"/>
  <c r="AB18" i="108"/>
  <c r="T18" i="108"/>
  <c r="AB17" i="108"/>
  <c r="T17" i="108"/>
  <c r="AB16" i="108"/>
  <c r="T16" i="108"/>
  <c r="AB15" i="108"/>
  <c r="T15" i="108"/>
  <c r="AB14" i="108"/>
  <c r="T14" i="108"/>
  <c r="Y13" i="108"/>
  <c r="AA21" i="108"/>
  <c r="AA39" i="108" s="1"/>
  <c r="U19" i="108"/>
  <c r="Y18" i="108"/>
  <c r="U17" i="108"/>
  <c r="Y16" i="108"/>
  <c r="U14" i="108"/>
  <c r="W12" i="108"/>
  <c r="W11" i="108"/>
  <c r="AA10" i="108"/>
  <c r="K106" i="108"/>
  <c r="AC23" i="108"/>
  <c r="AD23" i="108"/>
  <c r="V23" i="108"/>
  <c r="Z22" i="108"/>
  <c r="AD21" i="108"/>
  <c r="V21" i="108"/>
  <c r="AD20" i="108"/>
  <c r="V20" i="108"/>
  <c r="V36" i="108" s="1"/>
  <c r="AD19" i="108"/>
  <c r="Z13" i="108"/>
  <c r="Z38" i="108" s="1"/>
  <c r="AD11" i="108"/>
  <c r="X36" i="101"/>
  <c r="AB26" i="98"/>
  <c r="AF32" i="101"/>
  <c r="U38" i="109"/>
  <c r="V26" i="99"/>
  <c r="V28" i="99"/>
  <c r="AF33" i="101"/>
  <c r="AF25" i="101"/>
  <c r="AF28" i="101"/>
  <c r="T23" i="98"/>
  <c r="Z24" i="98"/>
  <c r="V35" i="101"/>
  <c r="AB24" i="99"/>
  <c r="V26" i="97"/>
  <c r="AD23" i="98"/>
  <c r="AB39" i="109"/>
  <c r="L10" i="111"/>
  <c r="J10" i="111"/>
  <c r="D10" i="111"/>
  <c r="M57" i="111"/>
  <c r="AC24" i="111" s="1"/>
  <c r="I57" i="111"/>
  <c r="Y24" i="111" s="1"/>
  <c r="G57" i="111"/>
  <c r="W24" i="111" s="1"/>
  <c r="M56" i="111"/>
  <c r="AC23" i="111" s="1"/>
  <c r="K56" i="111"/>
  <c r="I56" i="111"/>
  <c r="Y23" i="111" s="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AA18" i="111" s="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C10" i="111"/>
  <c r="M10" i="111"/>
  <c r="I10" i="111"/>
  <c r="E10" i="111"/>
  <c r="L57" i="111"/>
  <c r="AB24" i="111" s="1"/>
  <c r="H57" i="111"/>
  <c r="X24" i="111" s="1"/>
  <c r="D57" i="111"/>
  <c r="T24" i="111" s="1"/>
  <c r="L56" i="111"/>
  <c r="H56" i="111"/>
  <c r="X23" i="111" s="1"/>
  <c r="D56" i="111"/>
  <c r="L55" i="111"/>
  <c r="AB22" i="111" s="1"/>
  <c r="H55" i="111"/>
  <c r="D55" i="111"/>
  <c r="T22" i="111" s="1"/>
  <c r="L54" i="111"/>
  <c r="H54" i="111"/>
  <c r="X21" i="111" s="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X20" i="111" s="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X19" i="111" s="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X18" i="111" s="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X17" i="111" s="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X16" i="111" s="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X15" i="111" s="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X14" i="111" s="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AA13" i="111" s="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AA12" i="111" s="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AA11" i="111" s="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AC26" i="97"/>
  <c r="AC23" i="97"/>
  <c r="N57" i="111"/>
  <c r="AD24" i="111" s="1"/>
  <c r="J57" i="111"/>
  <c r="Z24" i="111" s="1"/>
  <c r="F57" i="111"/>
  <c r="V24" i="111" s="1"/>
  <c r="N56" i="111"/>
  <c r="AD23" i="111" s="1"/>
  <c r="J56" i="111"/>
  <c r="F56" i="111"/>
  <c r="V23" i="111" s="1"/>
  <c r="N55" i="111"/>
  <c r="J55" i="111"/>
  <c r="Z22" i="111" s="1"/>
  <c r="F55" i="111"/>
  <c r="N54" i="111"/>
  <c r="AD21" i="111" s="1"/>
  <c r="J54" i="11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AD20" i="111" s="1"/>
  <c r="J50" i="111"/>
  <c r="F50" i="111"/>
  <c r="V20" i="111" s="1"/>
  <c r="N49" i="111"/>
  <c r="J49" i="111"/>
  <c r="F49" i="111"/>
  <c r="N48" i="111"/>
  <c r="J48" i="111"/>
  <c r="F48" i="111"/>
  <c r="N47" i="111"/>
  <c r="J47" i="111"/>
  <c r="F47" i="111"/>
  <c r="N46" i="111"/>
  <c r="AD19" i="111" s="1"/>
  <c r="J46" i="111"/>
  <c r="F46" i="111"/>
  <c r="V19" i="111" s="1"/>
  <c r="N45" i="111"/>
  <c r="J45" i="111"/>
  <c r="F45" i="111"/>
  <c r="N44" i="111"/>
  <c r="J44" i="111"/>
  <c r="F44" i="111"/>
  <c r="N43" i="111"/>
  <c r="J43" i="111"/>
  <c r="F43" i="111"/>
  <c r="N42" i="111"/>
  <c r="AD18" i="111" s="1"/>
  <c r="J42" i="111"/>
  <c r="F42" i="111"/>
  <c r="V18" i="111" s="1"/>
  <c r="N41" i="111"/>
  <c r="J41" i="111"/>
  <c r="F41" i="111"/>
  <c r="N40" i="111"/>
  <c r="J40" i="111"/>
  <c r="F40" i="111"/>
  <c r="N39" i="111"/>
  <c r="J39" i="111"/>
  <c r="F39" i="111"/>
  <c r="N38" i="111"/>
  <c r="AD17" i="111" s="1"/>
  <c r="J38" i="11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AD16" i="111" s="1"/>
  <c r="J34" i="111"/>
  <c r="F34" i="111"/>
  <c r="V16" i="111" s="1"/>
  <c r="N33" i="111"/>
  <c r="J33" i="111"/>
  <c r="F33" i="111"/>
  <c r="N32" i="111"/>
  <c r="J32" i="111"/>
  <c r="F32" i="111"/>
  <c r="N31" i="111"/>
  <c r="J31" i="111"/>
  <c r="F31" i="111"/>
  <c r="N30" i="111"/>
  <c r="AD15" i="111" s="1"/>
  <c r="J30" i="11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AD14" i="111" s="1"/>
  <c r="J26" i="111"/>
  <c r="F26" i="111"/>
  <c r="V14" i="111" s="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V13" i="111" s="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AB12" i="111" s="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N10" i="111"/>
  <c r="H10" i="111"/>
  <c r="F10" i="111"/>
  <c r="K57" i="111"/>
  <c r="AA24" i="111" s="1"/>
  <c r="E57" i="111"/>
  <c r="U24" i="111" s="1"/>
  <c r="C57" i="111"/>
  <c r="S24" i="111" s="1"/>
  <c r="G56" i="111"/>
  <c r="W23" i="111" s="1"/>
  <c r="E56" i="111"/>
  <c r="U23" i="111" s="1"/>
  <c r="M55" i="111"/>
  <c r="AC22" i="111" s="1"/>
  <c r="K55" i="111"/>
  <c r="AA22" i="111" s="1"/>
  <c r="I55" i="111"/>
  <c r="Y22" i="111" s="1"/>
  <c r="C55" i="111"/>
  <c r="S22" i="111" s="1"/>
  <c r="M54" i="111"/>
  <c r="AC21" i="111" s="1"/>
  <c r="E54" i="111"/>
  <c r="U21" i="111" s="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Y20" i="111" s="1"/>
  <c r="G50" i="111"/>
  <c r="G49" i="111"/>
  <c r="E49" i="111"/>
  <c r="K48" i="111"/>
  <c r="E48" i="111"/>
  <c r="C48" i="111"/>
  <c r="M47" i="111"/>
  <c r="I47" i="111"/>
  <c r="G47" i="111"/>
  <c r="M46" i="111"/>
  <c r="AC19" i="111" s="1"/>
  <c r="K46" i="111"/>
  <c r="I46" i="111"/>
  <c r="Y19" i="111" s="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W18" i="111" s="1"/>
  <c r="M41" i="111"/>
  <c r="I41" i="111"/>
  <c r="E41" i="111"/>
  <c r="M40" i="111"/>
  <c r="I40" i="111"/>
  <c r="E40" i="111"/>
  <c r="M39" i="111"/>
  <c r="I39" i="111"/>
  <c r="E39" i="111"/>
  <c r="M38" i="111"/>
  <c r="AC17" i="111" s="1"/>
  <c r="I38" i="111"/>
  <c r="G38" i="111"/>
  <c r="W17" i="111" s="1"/>
  <c r="M37" i="111"/>
  <c r="U23" i="97"/>
  <c r="I37" i="111"/>
  <c r="E37" i="111"/>
  <c r="M36" i="111"/>
  <c r="I36" i="111"/>
  <c r="E36" i="111"/>
  <c r="M35" i="111"/>
  <c r="I35" i="111"/>
  <c r="E35" i="111"/>
  <c r="M34" i="111"/>
  <c r="G34" i="111"/>
  <c r="W16" i="111" s="1"/>
  <c r="C34" i="111"/>
  <c r="S16" i="111" s="1"/>
  <c r="M33" i="111"/>
  <c r="I33" i="111"/>
  <c r="E33" i="111"/>
  <c r="M32" i="111"/>
  <c r="I32" i="111"/>
  <c r="E32" i="111"/>
  <c r="M31" i="111"/>
  <c r="I31" i="111"/>
  <c r="E31" i="111"/>
  <c r="M30" i="111"/>
  <c r="E30" i="111"/>
  <c r="U15" i="111" s="1"/>
  <c r="C30" i="111"/>
  <c r="S15" i="111" s="1"/>
  <c r="K29" i="111"/>
  <c r="G29" i="111"/>
  <c r="C29" i="111"/>
  <c r="K28" i="111"/>
  <c r="G28" i="111"/>
  <c r="C28" i="111"/>
  <c r="K27" i="111"/>
  <c r="G27" i="111"/>
  <c r="C27" i="111"/>
  <c r="I26" i="111"/>
  <c r="Y14" i="111" s="1"/>
  <c r="G26" i="111"/>
  <c r="W14" i="111" s="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U13" i="111" s="1"/>
  <c r="M21" i="111"/>
  <c r="I21" i="111"/>
  <c r="E21" i="111"/>
  <c r="M20" i="111"/>
  <c r="I20" i="111"/>
  <c r="E20" i="111"/>
  <c r="M19" i="111"/>
  <c r="I19" i="111"/>
  <c r="E19" i="111"/>
  <c r="M18" i="111"/>
  <c r="AC12" i="111" s="1"/>
  <c r="I18" i="111"/>
  <c r="E18" i="111"/>
  <c r="U12" i="111" s="1"/>
  <c r="M17" i="111"/>
  <c r="I17" i="111"/>
  <c r="E17" i="111"/>
  <c r="M16" i="111"/>
  <c r="I16" i="111"/>
  <c r="E16" i="111"/>
  <c r="M15" i="111"/>
  <c r="I15" i="111"/>
  <c r="E15" i="111"/>
  <c r="M14" i="111"/>
  <c r="AC11" i="111" s="1"/>
  <c r="I14" i="111"/>
  <c r="E14" i="111"/>
  <c r="U11" i="111" s="1"/>
  <c r="M13" i="111"/>
  <c r="I13" i="111"/>
  <c r="E13" i="111"/>
  <c r="M12" i="111"/>
  <c r="I12" i="111"/>
  <c r="E12" i="111"/>
  <c r="M11" i="111"/>
  <c r="I11" i="111"/>
  <c r="E11" i="111"/>
  <c r="X22" i="100"/>
  <c r="AC35" i="109"/>
  <c r="K10" i="111"/>
  <c r="G10" i="111"/>
  <c r="U26" i="99"/>
  <c r="X24" i="99"/>
  <c r="U23" i="99"/>
  <c r="T38" i="109"/>
  <c r="AD38" i="109"/>
  <c r="Z38" i="109"/>
  <c r="AA35" i="109"/>
  <c r="V35" i="109"/>
  <c r="S35" i="109"/>
  <c r="V24" i="98"/>
  <c r="X23" i="97"/>
  <c r="AD23" i="99"/>
  <c r="AB38" i="109"/>
  <c r="AD36" i="109"/>
  <c r="Z39" i="109"/>
  <c r="S26" i="97"/>
  <c r="AF12" i="109"/>
  <c r="AD39" i="109"/>
  <c r="Z36" i="109"/>
  <c r="V36" i="109"/>
  <c r="AC38" i="109"/>
  <c r="U35" i="109"/>
  <c r="V38" i="109"/>
  <c r="X35" i="109"/>
  <c r="Z35" i="109"/>
  <c r="AD35" i="109"/>
  <c r="X34" i="109"/>
  <c r="Y38" i="109"/>
  <c r="Z38" i="101"/>
  <c r="Y35" i="109"/>
  <c r="AA38" i="109"/>
  <c r="W38" i="109"/>
  <c r="AF30" i="109"/>
  <c r="X39" i="109"/>
  <c r="X37" i="109"/>
  <c r="AF15" i="109"/>
  <c r="AF14" i="109"/>
  <c r="AF13" i="109"/>
  <c r="AF17" i="109"/>
  <c r="AF16" i="109"/>
  <c r="AC27" i="99"/>
  <c r="W38" i="101"/>
  <c r="U35" i="101"/>
  <c r="AE33" i="109"/>
  <c r="AE32" i="109"/>
  <c r="AE31" i="109"/>
  <c r="AE30" i="109"/>
  <c r="AE29" i="109"/>
  <c r="AF32" i="109"/>
  <c r="AB35" i="109"/>
  <c r="W35" i="109"/>
  <c r="AF11" i="109"/>
  <c r="S38" i="109"/>
  <c r="AB36" i="109"/>
  <c r="X36" i="109"/>
  <c r="X40" i="109"/>
  <c r="V23" i="97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P16" i="108"/>
  <c r="O56" i="108"/>
  <c r="O11" i="108"/>
  <c r="O57" i="108"/>
  <c r="AE24" i="108" s="1"/>
  <c r="P40" i="108"/>
  <c r="O35" i="108"/>
  <c r="O10" i="108"/>
  <c r="P29" i="108"/>
  <c r="O16" i="108"/>
  <c r="P49" i="108"/>
  <c r="P22" i="108"/>
  <c r="O49" i="108"/>
  <c r="P43" i="108"/>
  <c r="O28" i="108"/>
  <c r="O36" i="108"/>
  <c r="O20" i="108"/>
  <c r="P57" i="108"/>
  <c r="AF24" i="108" s="1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AF23" i="108" s="1"/>
  <c r="O55" i="108"/>
  <c r="AE22" i="108" s="1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O51" i="108"/>
  <c r="O47" i="108"/>
  <c r="O26" i="108"/>
  <c r="O22" i="108"/>
  <c r="O18" i="108"/>
  <c r="P54" i="108"/>
  <c r="AF21" i="108" s="1"/>
  <c r="O50" i="108"/>
  <c r="O44" i="108"/>
  <c r="O46" i="108"/>
  <c r="AE19" i="108" s="1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AF11" i="108" s="1"/>
  <c r="O41" i="108"/>
  <c r="O33" i="108"/>
  <c r="O25" i="108"/>
  <c r="O23" i="108"/>
  <c r="O19" i="108"/>
  <c r="O15" i="108"/>
  <c r="P50" i="108"/>
  <c r="AF20" i="108" s="1"/>
  <c r="P42" i="108"/>
  <c r="AF18" i="108" s="1"/>
  <c r="P34" i="108"/>
  <c r="AF16" i="108" s="1"/>
  <c r="O54" i="108"/>
  <c r="AE21" i="108" s="1"/>
  <c r="O42" i="108"/>
  <c r="O34" i="108"/>
  <c r="AE16" i="108" s="1"/>
  <c r="P18" i="108"/>
  <c r="AF12" i="108" s="1"/>
  <c r="O57" i="107"/>
  <c r="AE24" i="107" s="1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AF24" i="107" s="1"/>
  <c r="P56" i="107"/>
  <c r="O56" i="107"/>
  <c r="P55" i="107"/>
  <c r="AF22" i="107" s="1"/>
  <c r="O55" i="107"/>
  <c r="AE22" i="107" s="1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AE17" i="107" s="1"/>
  <c r="P37" i="107"/>
  <c r="O36" i="107"/>
  <c r="O35" i="107"/>
  <c r="O34" i="107"/>
  <c r="AE16" i="107" s="1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AE14" i="107" s="1"/>
  <c r="O23" i="107"/>
  <c r="O21" i="107"/>
  <c r="O18" i="107"/>
  <c r="O16" i="107"/>
  <c r="O14" i="107"/>
  <c r="O12" i="107"/>
  <c r="P26" i="107"/>
  <c r="P38" i="107"/>
  <c r="AF17" i="107" s="1"/>
  <c r="P30" i="107"/>
  <c r="AF15" i="107" s="1"/>
  <c r="P34" i="107"/>
  <c r="AF16" i="107" s="1"/>
  <c r="O30" i="107"/>
  <c r="P10" i="107"/>
  <c r="O10" i="107"/>
  <c r="AD26" i="98"/>
  <c r="AD24" i="98"/>
  <c r="AC26" i="98"/>
  <c r="AA23" i="100"/>
  <c r="O106" i="101"/>
  <c r="C108" i="101" s="1"/>
  <c r="Y24" i="99"/>
  <c r="P106" i="101"/>
  <c r="AB23" i="97"/>
  <c r="W26" i="99"/>
  <c r="V26" i="98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Y24" i="100"/>
  <c r="V23" i="99"/>
  <c r="V23" i="98"/>
  <c r="Z27" i="98"/>
  <c r="T24" i="98"/>
  <c r="Y26" i="97"/>
  <c r="W27" i="98"/>
  <c r="X38" i="101"/>
  <c r="Y38" i="101"/>
  <c r="X35" i="101"/>
  <c r="AB38" i="101"/>
  <c r="T38" i="101"/>
  <c r="AB35" i="101"/>
  <c r="T35" i="101"/>
  <c r="AA38" i="101"/>
  <c r="AC38" i="101"/>
  <c r="Y35" i="101"/>
  <c r="U38" i="101"/>
  <c r="Y23" i="100"/>
  <c r="W28" i="100"/>
  <c r="AB26" i="99"/>
  <c r="T26" i="99"/>
  <c r="AF13" i="100"/>
  <c r="Z35" i="101"/>
  <c r="AC26" i="99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S26" i="100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F10" i="107" l="1"/>
  <c r="P106" i="107"/>
  <c r="AF13" i="107"/>
  <c r="AE13" i="108"/>
  <c r="AF14" i="108"/>
  <c r="AE11" i="108"/>
  <c r="AE15" i="108"/>
  <c r="AE17" i="108"/>
  <c r="AF13" i="108"/>
  <c r="AE10" i="108"/>
  <c r="O106" i="108"/>
  <c r="AC13" i="111"/>
  <c r="AD39" i="111"/>
  <c r="AD36" i="111"/>
  <c r="AA14" i="111"/>
  <c r="AA35" i="111" s="1"/>
  <c r="Y15" i="111"/>
  <c r="Y16" i="111"/>
  <c r="V11" i="111"/>
  <c r="X12" i="111"/>
  <c r="X13" i="111"/>
  <c r="X35" i="111" s="1"/>
  <c r="X38" i="111"/>
  <c r="X39" i="111"/>
  <c r="X36" i="111"/>
  <c r="Y10" i="111"/>
  <c r="I106" i="111"/>
  <c r="U17" i="111"/>
  <c r="U18" i="111"/>
  <c r="U19" i="111"/>
  <c r="S20" i="111"/>
  <c r="W21" i="111"/>
  <c r="W22" i="111"/>
  <c r="T10" i="111"/>
  <c r="D106" i="111"/>
  <c r="Y35" i="108"/>
  <c r="Y38" i="108"/>
  <c r="S38" i="107"/>
  <c r="S35" i="107"/>
  <c r="W35" i="107"/>
  <c r="AA36" i="107"/>
  <c r="AA39" i="107"/>
  <c r="Y40" i="107"/>
  <c r="Y41" i="107"/>
  <c r="Y34" i="107"/>
  <c r="Y37" i="107"/>
  <c r="V34" i="108"/>
  <c r="V37" i="108"/>
  <c r="V40" i="108"/>
  <c r="V41" i="108"/>
  <c r="V42" i="108" s="1"/>
  <c r="AA38" i="108"/>
  <c r="AA35" i="108"/>
  <c r="T38" i="108"/>
  <c r="T35" i="108"/>
  <c r="V39" i="108"/>
  <c r="AB40" i="107"/>
  <c r="X39" i="107"/>
  <c r="X36" i="107"/>
  <c r="U38" i="108"/>
  <c r="U35" i="108"/>
  <c r="T41" i="108"/>
  <c r="T34" i="108"/>
  <c r="T37" i="108"/>
  <c r="Y35" i="107"/>
  <c r="Y38" i="107"/>
  <c r="AB36" i="108"/>
  <c r="Y40" i="108"/>
  <c r="Y34" i="108"/>
  <c r="Y41" i="108"/>
  <c r="Y37" i="108"/>
  <c r="AA36" i="108"/>
  <c r="AB40" i="108"/>
  <c r="S40" i="108"/>
  <c r="S41" i="108"/>
  <c r="S42" i="108" s="1"/>
  <c r="S34" i="108"/>
  <c r="S37" i="108"/>
  <c r="AE15" i="107"/>
  <c r="AF14" i="107"/>
  <c r="AF35" i="107" s="1"/>
  <c r="AE12" i="107"/>
  <c r="AF18" i="107"/>
  <c r="AF19" i="107"/>
  <c r="AF20" i="107"/>
  <c r="AE21" i="107"/>
  <c r="AE23" i="107"/>
  <c r="AF12" i="107"/>
  <c r="AE18" i="108"/>
  <c r="AF15" i="108"/>
  <c r="AE20" i="108"/>
  <c r="AE36" i="108" s="1"/>
  <c r="AE14" i="108"/>
  <c r="AF19" i="108"/>
  <c r="AF22" i="108"/>
  <c r="AE23" i="108"/>
  <c r="W10" i="111"/>
  <c r="G106" i="111"/>
  <c r="S19" i="111"/>
  <c r="S39" i="111" s="1"/>
  <c r="W20" i="111"/>
  <c r="S21" i="111"/>
  <c r="V10" i="111"/>
  <c r="F106" i="111"/>
  <c r="T11" i="111"/>
  <c r="T12" i="111"/>
  <c r="T13" i="111"/>
  <c r="V22" i="111"/>
  <c r="Z23" i="111"/>
  <c r="AC14" i="111"/>
  <c r="AA15" i="111"/>
  <c r="AA16" i="111"/>
  <c r="X11" i="111"/>
  <c r="Z12" i="111"/>
  <c r="AD13" i="111"/>
  <c r="AB14" i="111"/>
  <c r="AB35" i="111" s="1"/>
  <c r="AB15" i="111"/>
  <c r="AB16" i="111"/>
  <c r="AB17" i="111"/>
  <c r="AB18" i="111"/>
  <c r="AB19" i="111"/>
  <c r="AB20" i="111"/>
  <c r="AB21" i="111"/>
  <c r="T23" i="111"/>
  <c r="AC10" i="111"/>
  <c r="M106" i="111"/>
  <c r="AA17" i="111"/>
  <c r="Y18" i="111"/>
  <c r="W19" i="111"/>
  <c r="W39" i="111" s="1"/>
  <c r="U20" i="111"/>
  <c r="Y21" i="111"/>
  <c r="S23" i="111"/>
  <c r="Z10" i="111"/>
  <c r="J106" i="111"/>
  <c r="AD39" i="108"/>
  <c r="AD36" i="108"/>
  <c r="AB41" i="108"/>
  <c r="AB34" i="108"/>
  <c r="AB37" i="108"/>
  <c r="W38" i="107"/>
  <c r="AD38" i="108"/>
  <c r="AD35" i="108"/>
  <c r="U41" i="108"/>
  <c r="U40" i="108"/>
  <c r="U42" i="108" s="1"/>
  <c r="U37" i="108"/>
  <c r="U34" i="108"/>
  <c r="T38" i="107"/>
  <c r="T35" i="107"/>
  <c r="X35" i="107"/>
  <c r="AB39" i="107"/>
  <c r="AC41" i="107"/>
  <c r="AC37" i="107"/>
  <c r="AC40" i="107"/>
  <c r="AC34" i="107"/>
  <c r="AC38" i="108"/>
  <c r="AC35" i="108"/>
  <c r="X35" i="108"/>
  <c r="AC38" i="107"/>
  <c r="AC35" i="107"/>
  <c r="U39" i="107"/>
  <c r="U36" i="107"/>
  <c r="V34" i="107"/>
  <c r="V37" i="107"/>
  <c r="V41" i="107"/>
  <c r="V42" i="107" s="1"/>
  <c r="V40" i="107"/>
  <c r="AB38" i="108"/>
  <c r="AB35" i="108"/>
  <c r="AD38" i="107"/>
  <c r="AD35" i="107"/>
  <c r="V39" i="107"/>
  <c r="V36" i="107"/>
  <c r="W34" i="107"/>
  <c r="W41" i="107"/>
  <c r="W37" i="107"/>
  <c r="W40" i="107"/>
  <c r="S40" i="107"/>
  <c r="S34" i="107"/>
  <c r="S37" i="107"/>
  <c r="S41" i="107"/>
  <c r="AB41" i="107"/>
  <c r="AB37" i="107"/>
  <c r="AB34" i="107"/>
  <c r="AE19" i="107"/>
  <c r="AE20" i="107"/>
  <c r="AF21" i="107"/>
  <c r="AF23" i="107"/>
  <c r="AF11" i="107"/>
  <c r="AF17" i="108"/>
  <c r="AA10" i="111"/>
  <c r="K106" i="111"/>
  <c r="Y39" i="111"/>
  <c r="Y36" i="111"/>
  <c r="X10" i="111"/>
  <c r="H106" i="111"/>
  <c r="V38" i="111"/>
  <c r="V35" i="111"/>
  <c r="V39" i="111"/>
  <c r="V36" i="111"/>
  <c r="S11" i="111"/>
  <c r="S12" i="111"/>
  <c r="S13" i="111"/>
  <c r="S14" i="111"/>
  <c r="AD11" i="111"/>
  <c r="S10" i="111"/>
  <c r="C106" i="111"/>
  <c r="AA20" i="111"/>
  <c r="AA21" i="111"/>
  <c r="AB10" i="111"/>
  <c r="L106" i="111"/>
  <c r="U39" i="108"/>
  <c r="U36" i="108"/>
  <c r="AA38" i="107"/>
  <c r="AA35" i="107"/>
  <c r="S36" i="107"/>
  <c r="S39" i="107"/>
  <c r="X40" i="107"/>
  <c r="X37" i="107"/>
  <c r="X41" i="107"/>
  <c r="X42" i="107" s="1"/>
  <c r="X34" i="107"/>
  <c r="X39" i="108"/>
  <c r="X36" i="108"/>
  <c r="M108" i="108"/>
  <c r="X40" i="108"/>
  <c r="X34" i="108"/>
  <c r="X37" i="108"/>
  <c r="X41" i="108"/>
  <c r="X42" i="108" s="1"/>
  <c r="W34" i="108"/>
  <c r="W37" i="108"/>
  <c r="W41" i="108"/>
  <c r="W40" i="108"/>
  <c r="Z40" i="108"/>
  <c r="Z41" i="108"/>
  <c r="Z42" i="108" s="1"/>
  <c r="Z34" i="108"/>
  <c r="Z37" i="108"/>
  <c r="Y39" i="107"/>
  <c r="Y36" i="107"/>
  <c r="V38" i="108"/>
  <c r="V35" i="108"/>
  <c r="Z36" i="107"/>
  <c r="Z39" i="107"/>
  <c r="D108" i="107"/>
  <c r="N108" i="107"/>
  <c r="AE10" i="107"/>
  <c r="O106" i="107"/>
  <c r="AE11" i="107"/>
  <c r="AE13" i="107"/>
  <c r="AE38" i="107" s="1"/>
  <c r="AE39" i="108"/>
  <c r="AE12" i="108"/>
  <c r="AF10" i="108"/>
  <c r="Q106" i="108"/>
  <c r="P106" i="108"/>
  <c r="Y11" i="111"/>
  <c r="Y12" i="111"/>
  <c r="Y13" i="111"/>
  <c r="AC15" i="111"/>
  <c r="AC16" i="111"/>
  <c r="Y17" i="111"/>
  <c r="AC18" i="111"/>
  <c r="AA19" i="111"/>
  <c r="AA39" i="111" s="1"/>
  <c r="AD10" i="111"/>
  <c r="N106" i="111"/>
  <c r="AB11" i="111"/>
  <c r="AB40" i="111"/>
  <c r="Z13" i="111"/>
  <c r="Z14" i="111"/>
  <c r="Z15" i="111"/>
  <c r="Z16" i="111"/>
  <c r="Z17" i="111"/>
  <c r="Z18" i="111"/>
  <c r="Z19" i="111"/>
  <c r="Z20" i="111"/>
  <c r="Z21" i="111"/>
  <c r="AD22" i="111"/>
  <c r="W11" i="111"/>
  <c r="W12" i="111"/>
  <c r="W13" i="111"/>
  <c r="U14" i="111"/>
  <c r="U38" i="111" s="1"/>
  <c r="W15" i="111"/>
  <c r="U16" i="111"/>
  <c r="T14" i="111"/>
  <c r="T15" i="111"/>
  <c r="T16" i="111"/>
  <c r="T17" i="111"/>
  <c r="T18" i="111"/>
  <c r="T19" i="111"/>
  <c r="T39" i="111" s="1"/>
  <c r="T20" i="111"/>
  <c r="T21" i="111"/>
  <c r="X22" i="111"/>
  <c r="AB23" i="111"/>
  <c r="U10" i="111"/>
  <c r="E106" i="111"/>
  <c r="S17" i="111"/>
  <c r="S18" i="111"/>
  <c r="AC20" i="111"/>
  <c r="AC39" i="111" s="1"/>
  <c r="U22" i="111"/>
  <c r="AA23" i="111"/>
  <c r="AA40" i="108"/>
  <c r="AA41" i="108"/>
  <c r="AA34" i="108"/>
  <c r="AA37" i="108"/>
  <c r="W39" i="107"/>
  <c r="W36" i="107"/>
  <c r="AC41" i="108"/>
  <c r="AC40" i="108"/>
  <c r="AC37" i="108"/>
  <c r="AC34" i="108"/>
  <c r="Y39" i="108"/>
  <c r="Y36" i="108"/>
  <c r="S38" i="108"/>
  <c r="S35" i="108"/>
  <c r="T40" i="108"/>
  <c r="AB38" i="107"/>
  <c r="AB35" i="107"/>
  <c r="T39" i="107"/>
  <c r="U41" i="107"/>
  <c r="U40" i="107"/>
  <c r="U34" i="107"/>
  <c r="U37" i="107"/>
  <c r="Z36" i="108"/>
  <c r="Z39" i="108"/>
  <c r="U38" i="107"/>
  <c r="U35" i="107"/>
  <c r="AC39" i="107"/>
  <c r="AC36" i="107"/>
  <c r="Z40" i="107"/>
  <c r="Z34" i="107"/>
  <c r="Z37" i="107"/>
  <c r="Z41" i="107"/>
  <c r="AD34" i="108"/>
  <c r="AD37" i="108"/>
  <c r="AD41" i="108"/>
  <c r="AD42" i="108" s="1"/>
  <c r="AD40" i="108"/>
  <c r="W38" i="108"/>
  <c r="W35" i="108"/>
  <c r="Z35" i="108"/>
  <c r="V38" i="107"/>
  <c r="V35" i="107"/>
  <c r="AD39" i="107"/>
  <c r="AD36" i="107"/>
  <c r="AA40" i="107"/>
  <c r="AA41" i="107"/>
  <c r="AA42" i="107" s="1"/>
  <c r="AA34" i="107"/>
  <c r="AA37" i="107"/>
  <c r="T41" i="107"/>
  <c r="T42" i="107" s="1"/>
  <c r="T37" i="107"/>
  <c r="T34" i="107"/>
  <c r="AD34" i="107"/>
  <c r="AD40" i="107"/>
  <c r="AD37" i="107"/>
  <c r="AD41" i="107"/>
  <c r="X42" i="109"/>
  <c r="AE24" i="98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AE11" i="111" s="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P15" i="111"/>
  <c r="O28" i="111"/>
  <c r="O35" i="111"/>
  <c r="O25" i="111"/>
  <c r="O44" i="111"/>
  <c r="O54" i="111"/>
  <c r="P36" i="111"/>
  <c r="O57" i="111"/>
  <c r="AE24" i="111" s="1"/>
  <c r="O11" i="111"/>
  <c r="O13" i="111"/>
  <c r="O16" i="111"/>
  <c r="O20" i="111"/>
  <c r="P21" i="111"/>
  <c r="P24" i="111"/>
  <c r="P29" i="111"/>
  <c r="O30" i="111"/>
  <c r="O33" i="111"/>
  <c r="P34" i="111"/>
  <c r="AF16" i="111" s="1"/>
  <c r="P35" i="111"/>
  <c r="O36" i="111"/>
  <c r="P37" i="111"/>
  <c r="O38" i="111"/>
  <c r="AE17" i="111" s="1"/>
  <c r="O41" i="111"/>
  <c r="P42" i="111"/>
  <c r="P45" i="111"/>
  <c r="O46" i="111"/>
  <c r="AE19" i="111" s="1"/>
  <c r="O48" i="111"/>
  <c r="O50" i="111"/>
  <c r="O51" i="111"/>
  <c r="O53" i="111"/>
  <c r="P55" i="111"/>
  <c r="O56" i="111"/>
  <c r="AE23" i="111" s="1"/>
  <c r="P57" i="111"/>
  <c r="AF24" i="111" s="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AF13" i="111" s="1"/>
  <c r="P27" i="111"/>
  <c r="P32" i="111"/>
  <c r="P40" i="111"/>
  <c r="P43" i="111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C108" i="108"/>
  <c r="Q106" i="107"/>
  <c r="D107" i="107" s="1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35" i="101"/>
  <c r="AF24" i="100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1" i="111" l="1"/>
  <c r="AF20" i="111"/>
  <c r="AF15" i="111"/>
  <c r="AE16" i="111"/>
  <c r="AF19" i="111"/>
  <c r="AF40" i="108"/>
  <c r="AF37" i="108"/>
  <c r="AF41" i="108"/>
  <c r="AF34" i="108"/>
  <c r="AA36" i="111"/>
  <c r="U35" i="111"/>
  <c r="S36" i="111"/>
  <c r="AA38" i="111"/>
  <c r="AB38" i="111"/>
  <c r="AF38" i="107"/>
  <c r="AE22" i="111"/>
  <c r="AF17" i="111"/>
  <c r="AF35" i="111" s="1"/>
  <c r="AF14" i="111"/>
  <c r="Z42" i="107"/>
  <c r="U42" i="107"/>
  <c r="AC42" i="108"/>
  <c r="W38" i="111"/>
  <c r="W35" i="111"/>
  <c r="Z38" i="111"/>
  <c r="AD34" i="111"/>
  <c r="AD37" i="111"/>
  <c r="AD40" i="111"/>
  <c r="AD41" i="111"/>
  <c r="W42" i="108"/>
  <c r="S38" i="111"/>
  <c r="S35" i="111"/>
  <c r="X34" i="111"/>
  <c r="X37" i="111"/>
  <c r="X41" i="111"/>
  <c r="X40" i="111"/>
  <c r="AE39" i="107"/>
  <c r="AE36" i="107"/>
  <c r="S42" i="107"/>
  <c r="AD38" i="111"/>
  <c r="AD35" i="111"/>
  <c r="T38" i="111"/>
  <c r="T35" i="111"/>
  <c r="V34" i="111"/>
  <c r="V37" i="111"/>
  <c r="V41" i="111"/>
  <c r="V42" i="111" s="1"/>
  <c r="V40" i="111"/>
  <c r="AF39" i="108"/>
  <c r="AF36" i="108"/>
  <c r="T41" i="111"/>
  <c r="T37" i="111"/>
  <c r="T34" i="111"/>
  <c r="U39" i="111"/>
  <c r="U36" i="111"/>
  <c r="Y40" i="111"/>
  <c r="Y34" i="111"/>
  <c r="Y41" i="111"/>
  <c r="Y37" i="111"/>
  <c r="AC36" i="111"/>
  <c r="AE34" i="108"/>
  <c r="AE37" i="108"/>
  <c r="AE41" i="108"/>
  <c r="AE42" i="108" s="1"/>
  <c r="AE40" i="108"/>
  <c r="AE35" i="107"/>
  <c r="AE20" i="111"/>
  <c r="AE36" i="111" s="1"/>
  <c r="AF18" i="111"/>
  <c r="AE15" i="111"/>
  <c r="AE10" i="111"/>
  <c r="O106" i="111"/>
  <c r="AF21" i="111"/>
  <c r="AE14" i="111"/>
  <c r="AE13" i="111"/>
  <c r="AE34" i="107"/>
  <c r="AE37" i="107"/>
  <c r="AE40" i="107"/>
  <c r="AE41" i="107"/>
  <c r="AE42" i="107" s="1"/>
  <c r="AB41" i="111"/>
  <c r="AB34" i="111"/>
  <c r="AB37" i="111"/>
  <c r="S40" i="111"/>
  <c r="S41" i="111"/>
  <c r="S42" i="111" s="1"/>
  <c r="S37" i="111"/>
  <c r="S34" i="111"/>
  <c r="M108" i="111"/>
  <c r="AB36" i="111"/>
  <c r="T40" i="111"/>
  <c r="W34" i="111"/>
  <c r="W41" i="111"/>
  <c r="W40" i="111"/>
  <c r="W37" i="111"/>
  <c r="AF39" i="107"/>
  <c r="AF36" i="107"/>
  <c r="Y42" i="108"/>
  <c r="T42" i="108"/>
  <c r="AF35" i="108"/>
  <c r="AF38" i="108"/>
  <c r="AF22" i="111"/>
  <c r="AF23" i="111"/>
  <c r="AE18" i="111"/>
  <c r="AF10" i="111"/>
  <c r="Q106" i="111"/>
  <c r="P106" i="111"/>
  <c r="AD42" i="107"/>
  <c r="AA42" i="108"/>
  <c r="U41" i="111"/>
  <c r="U42" i="111" s="1"/>
  <c r="U37" i="111"/>
  <c r="U34" i="111"/>
  <c r="U40" i="111"/>
  <c r="T36" i="111"/>
  <c r="Z36" i="111"/>
  <c r="Z39" i="111"/>
  <c r="Z35" i="111"/>
  <c r="Y35" i="111"/>
  <c r="Y38" i="111"/>
  <c r="AA40" i="111"/>
  <c r="AA34" i="111"/>
  <c r="AA41" i="111"/>
  <c r="AA42" i="111" s="1"/>
  <c r="AA37" i="111"/>
  <c r="W42" i="107"/>
  <c r="AC42" i="107"/>
  <c r="Z40" i="111"/>
  <c r="Z34" i="111"/>
  <c r="Z41" i="111"/>
  <c r="Z37" i="111"/>
  <c r="AC41" i="111"/>
  <c r="AC37" i="111"/>
  <c r="AC34" i="111"/>
  <c r="AC40" i="111"/>
  <c r="AB39" i="111"/>
  <c r="W36" i="111"/>
  <c r="Y42" i="107"/>
  <c r="AC38" i="111"/>
  <c r="AC35" i="111"/>
  <c r="AE38" i="108"/>
  <c r="AE35" i="108"/>
  <c r="AF40" i="107"/>
  <c r="AF37" i="107"/>
  <c r="AF41" i="107"/>
  <c r="AF42" i="107" s="1"/>
  <c r="AF34" i="107"/>
  <c r="I108" i="107"/>
  <c r="C107" i="107"/>
  <c r="H107" i="108"/>
  <c r="H108" i="108"/>
  <c r="C107" i="108"/>
  <c r="N107" i="107"/>
  <c r="G108" i="107"/>
  <c r="J107" i="108"/>
  <c r="AE42" i="109"/>
  <c r="AF42" i="109"/>
  <c r="L107" i="107"/>
  <c r="C108" i="107"/>
  <c r="L107" i="108"/>
  <c r="G107" i="108"/>
  <c r="M107" i="107"/>
  <c r="G108" i="108"/>
  <c r="F108" i="108"/>
  <c r="K108" i="108"/>
  <c r="N108" i="108"/>
  <c r="L108" i="107"/>
  <c r="L108" i="108"/>
  <c r="D108" i="108"/>
  <c r="I108" i="108"/>
  <c r="E108" i="108"/>
  <c r="J108" i="108"/>
  <c r="E107" i="107"/>
  <c r="H107" i="107"/>
  <c r="K107" i="107"/>
  <c r="O108" i="107"/>
  <c r="H108" i="107"/>
  <c r="D107" i="108"/>
  <c r="M107" i="108"/>
  <c r="K107" i="108"/>
  <c r="M108" i="107"/>
  <c r="G107" i="107"/>
  <c r="J107" i="107"/>
  <c r="F107" i="107"/>
  <c r="O107" i="107"/>
  <c r="N107" i="108"/>
  <c r="F107" i="108"/>
  <c r="I107" i="108"/>
  <c r="E107" i="108"/>
  <c r="I107" i="107"/>
  <c r="E108" i="107"/>
  <c r="K108" i="107"/>
  <c r="J108" i="107"/>
  <c r="F108" i="107"/>
  <c r="AE42" i="101"/>
  <c r="AF42" i="101"/>
  <c r="Z42" i="111" l="1"/>
  <c r="X42" i="111"/>
  <c r="AF38" i="111"/>
  <c r="T42" i="111"/>
  <c r="Y42" i="111"/>
  <c r="AD42" i="111"/>
  <c r="AF39" i="111"/>
  <c r="AF36" i="111"/>
  <c r="AC42" i="111"/>
  <c r="AF34" i="111"/>
  <c r="AF37" i="111"/>
  <c r="AF41" i="111"/>
  <c r="AF42" i="111" s="1"/>
  <c r="AF40" i="111"/>
  <c r="W42" i="111"/>
  <c r="AE38" i="111"/>
  <c r="AE35" i="111"/>
  <c r="AE34" i="111"/>
  <c r="AE37" i="111"/>
  <c r="AE41" i="111"/>
  <c r="AE40" i="111"/>
  <c r="AF42" i="108"/>
  <c r="AE39" i="111"/>
  <c r="N107" i="111"/>
  <c r="K108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E42" i="111" l="1"/>
</calcChain>
</file>

<file path=xl/sharedStrings.xml><?xml version="1.0" encoding="utf-8"?>
<sst xmlns="http://schemas.openxmlformats.org/spreadsheetml/2006/main" count="2339" uniqueCount="183">
  <si>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</si>
  <si>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</si>
  <si>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</si>
  <si>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</si>
  <si>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</si>
  <si>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</si>
  <si>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</si>
  <si>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</si>
  <si>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</si>
  <si>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</si>
  <si>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</si>
  <si>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</si>
  <si>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</si>
  <si>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</si>
  <si>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</si>
  <si>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</si>
  <si>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</si>
  <si>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</si>
  <si>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</si>
  <si>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</si>
  <si>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</si>
  <si>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</si>
  <si>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</si>
  <si>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</si>
  <si>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</si>
  <si>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</si>
  <si>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</si>
  <si>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</si>
  <si>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</si>
  <si>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</si>
  <si>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</si>
  <si>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</si>
  <si>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</si>
  <si>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</si>
  <si>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</si>
  <si>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</si>
  <si>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</si>
  <si>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</si>
  <si>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</si>
  <si>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</si>
  <si>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</si>
  <si>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</si>
  <si>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</si>
  <si>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</si>
  <si>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</si>
  <si>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</si>
  <si>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</si>
  <si>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</si>
  <si>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</si>
  <si>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</si>
  <si>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</si>
  <si>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</si>
  <si>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</si>
  <si>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</si>
  <si>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</si>
  <si>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</si>
  <si>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</si>
  <si>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</si>
  <si>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</si>
  <si>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</si>
  <si>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</si>
  <si>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</si>
  <si>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</si>
  <si>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</si>
  <si>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</si>
  <si>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</si>
  <si>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</si>
  <si>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</si>
  <si>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</si>
  <si>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</si>
  <si>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</si>
  <si>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</si>
  <si>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</si>
  <si>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</si>
  <si>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</si>
  <si>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</si>
  <si>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</si>
  <si>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</si>
  <si>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</si>
  <si>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</si>
  <si>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</si>
  <si>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</si>
  <si>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</si>
  <si>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</si>
  <si>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</si>
  <si>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</si>
  <si>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</si>
  <si>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</si>
  <si>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</si>
  <si>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</si>
  <si>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</si>
  <si>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</si>
  <si>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</si>
  <si>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</si>
  <si>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</si>
  <si>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</si>
  <si>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</si>
  <si>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</si>
  <si>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</si>
  <si>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</si>
  <si>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</si>
  <si>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</si>
  <si>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</si>
  <si>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</si>
  <si>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</si>
  <si>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</si>
  <si>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</si>
  <si>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</si>
  <si>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</si>
  <si>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</si>
  <si>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</si>
  <si>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</si>
  <si>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</si>
  <si>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</si>
  <si>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</si>
  <si>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</si>
  <si>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</si>
  <si>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</si>
  <si>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</si>
  <si>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</si>
  <si>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</si>
  <si>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</si>
  <si>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</si>
  <si>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</si>
  <si>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</si>
  <si>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</si>
  <si>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</si>
  <si>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</si>
  <si>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</si>
  <si>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</si>
  <si>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</si>
  <si>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</si>
  <si>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</si>
  <si>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</si>
  <si>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</si>
  <si>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</si>
  <si>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</si>
  <si>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</si>
  <si>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</si>
  <si>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</si>
  <si>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</si>
  <si>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</si>
  <si>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</si>
  <si>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</si>
  <si>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</si>
  <si>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</si>
  <si>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</si>
  <si>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</si>
  <si>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</si>
  <si>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</si>
  <si>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</si>
  <si>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</si>
  <si>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</si>
  <si>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</si>
  <si>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</si>
  <si>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</si>
  <si>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</si>
  <si>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</si>
  <si>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</si>
  <si>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</si>
  <si>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</si>
  <si>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</si>
  <si>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</si>
  <si>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Bukasa Trading Centre</t>
  </si>
  <si>
    <t>Nawaja Brenda</t>
  </si>
  <si>
    <t>23.09.19</t>
  </si>
  <si>
    <t>Bukasa trading centre</t>
  </si>
  <si>
    <t>Nabayunga Rashida</t>
  </si>
  <si>
    <t>BULOBA</t>
  </si>
  <si>
    <t>BUKASA</t>
  </si>
  <si>
    <t>MCC -C2- Stn No. 63 - Buloba-Bukasa RD</t>
  </si>
  <si>
    <t>BUKASA TC</t>
  </si>
  <si>
    <t>NAWAJA BRENDA</t>
  </si>
  <si>
    <t>NUSURAH</t>
  </si>
  <si>
    <t>MCC-C2-STN63-BULOBA-BUKASA</t>
  </si>
  <si>
    <t>24.09.19</t>
  </si>
  <si>
    <t>NABAYUNGA RASHIDA</t>
  </si>
  <si>
    <t>.</t>
  </si>
  <si>
    <t>28.09.19</t>
  </si>
  <si>
    <t>29.09.19</t>
  </si>
  <si>
    <t>26.09.19</t>
  </si>
  <si>
    <t>27.09.19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</si>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</sst>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86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0" fontId="8" fillId="0" borderId="5" xfId="0" applyFont="1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4" xfId="0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5" xfId="0" applyBorder="1"/>
    <xf numFmtId="1" fontId="0" fillId="0" borderId="3" xfId="0" applyNumberFormat="1" applyFill="1" applyBorder="1" applyAlignment="1">
      <alignment horizontal="center" vertical="center"/>
    </xf>
    <xf numFmtId="1" fontId="1" fillId="0" borderId="3" xfId="0" applyNumberFormat="1" applyFont="1" applyBorder="1" applyAlignment="1">
      <alignment horizontal="center"/>
    </xf>
    <xf numFmtId="164" fontId="1" fillId="0" borderId="10" xfId="1" applyNumberFormat="1" applyFont="1" applyBorder="1" applyAlignment="1">
      <alignment horizontal="center"/>
    </xf>
    <xf numFmtId="10" fontId="1" fillId="0" borderId="11" xfId="1" applyNumberFormat="1" applyFont="1" applyBorder="1"/>
    <xf numFmtId="0" fontId="8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3" borderId="1" xfId="2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0" fillId="0" borderId="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2" fillId="2" borderId="9" xfId="0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Bukasa-Buloba'!$AE$10:$AE$21</c:f>
              <c:numCache>
                <c:formatCode>0</c:formatCode>
                <c:ptCount val="12"/>
                <c:pt idx="0">
                  <c:v>60</c:v>
                </c:pt>
                <c:pt idx="1">
                  <c:v>40</c:v>
                </c:pt>
                <c:pt idx="2">
                  <c:v>29</c:v>
                </c:pt>
                <c:pt idx="3">
                  <c:v>44</c:v>
                </c:pt>
                <c:pt idx="4">
                  <c:v>32</c:v>
                </c:pt>
                <c:pt idx="5">
                  <c:v>37</c:v>
                </c:pt>
                <c:pt idx="6">
                  <c:v>37</c:v>
                </c:pt>
                <c:pt idx="7">
                  <c:v>35</c:v>
                </c:pt>
                <c:pt idx="8">
                  <c:v>39</c:v>
                </c:pt>
                <c:pt idx="9">
                  <c:v>42</c:v>
                </c:pt>
                <c:pt idx="10">
                  <c:v>60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Bukasa-Buloba'!$AF$10:$AF$21</c:f>
              <c:numCache>
                <c:formatCode>0</c:formatCode>
                <c:ptCount val="12"/>
                <c:pt idx="0">
                  <c:v>133</c:v>
                </c:pt>
                <c:pt idx="1">
                  <c:v>106</c:v>
                </c:pt>
                <c:pt idx="2">
                  <c:v>81</c:v>
                </c:pt>
                <c:pt idx="3">
                  <c:v>83</c:v>
                </c:pt>
                <c:pt idx="4">
                  <c:v>75</c:v>
                </c:pt>
                <c:pt idx="5">
                  <c:v>76</c:v>
                </c:pt>
                <c:pt idx="6">
                  <c:v>74</c:v>
                </c:pt>
                <c:pt idx="7">
                  <c:v>76</c:v>
                </c:pt>
                <c:pt idx="8">
                  <c:v>60</c:v>
                </c:pt>
                <c:pt idx="9">
                  <c:v>101</c:v>
                </c:pt>
                <c:pt idx="10">
                  <c:v>143</c:v>
                </c:pt>
                <c:pt idx="11">
                  <c:v>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9798264"/>
        <c:axId val="190637168"/>
      </c:lineChart>
      <c:catAx>
        <c:axId val="1897982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7168"/>
        <c:crosses val="autoZero"/>
        <c:auto val="1"/>
        <c:lblAlgn val="ctr"/>
        <c:lblOffset val="100"/>
        <c:noMultiLvlLbl val="0"/>
      </c:catAx>
      <c:valAx>
        <c:axId val="190637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9798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Bukasa-Buloba'!$C$59:$N$59</c:f>
              <c:numCache>
                <c:formatCode>0.0%</c:formatCode>
                <c:ptCount val="12"/>
                <c:pt idx="0">
                  <c:v>0.18565400843881857</c:v>
                </c:pt>
                <c:pt idx="1">
                  <c:v>9.1983122362869194E-2</c:v>
                </c:pt>
                <c:pt idx="2">
                  <c:v>4.9789029535864976E-2</c:v>
                </c:pt>
                <c:pt idx="3">
                  <c:v>1.8565400843881856E-2</c:v>
                </c:pt>
                <c:pt idx="4">
                  <c:v>5.0632911392405064E-3</c:v>
                </c:pt>
                <c:pt idx="5">
                  <c:v>0</c:v>
                </c:pt>
                <c:pt idx="6">
                  <c:v>6.0759493670886074E-2</c:v>
                </c:pt>
                <c:pt idx="7">
                  <c:v>2.7848101265822784E-2</c:v>
                </c:pt>
                <c:pt idx="8">
                  <c:v>8.438818565400844E-4</c:v>
                </c:pt>
                <c:pt idx="9">
                  <c:v>8.438818565400844E-4</c:v>
                </c:pt>
                <c:pt idx="10">
                  <c:v>0.55864978902953588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Bukasa-Buloba'!$C$60:$N$60</c:f>
              <c:numCache>
                <c:formatCode>0.00%</c:formatCode>
                <c:ptCount val="12"/>
                <c:pt idx="0">
                  <c:v>0.42065009560229444</c:v>
                </c:pt>
                <c:pt idx="1">
                  <c:v>0.2084130019120459</c:v>
                </c:pt>
                <c:pt idx="2">
                  <c:v>0.11281070745697896</c:v>
                </c:pt>
                <c:pt idx="3">
                  <c:v>4.2065009560229447E-2</c:v>
                </c:pt>
                <c:pt idx="4">
                  <c:v>1.1472275334608031E-2</c:v>
                </c:pt>
                <c:pt idx="5">
                  <c:v>0</c:v>
                </c:pt>
                <c:pt idx="6">
                  <c:v>0.13766730401529637</c:v>
                </c:pt>
                <c:pt idx="7">
                  <c:v>6.3097514340344163E-2</c:v>
                </c:pt>
                <c:pt idx="8">
                  <c:v>1.9120458891013384E-3</c:v>
                </c:pt>
                <c:pt idx="9">
                  <c:v>1.9120458891013384E-3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'[2]23.9.19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'[2]23.9.19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'[2]23.9.19 Bukasa-Buloba'!$AE$10:$AE$21</c:f>
              <c:numCache>
                <c:formatCode>General</c:formatCode>
                <c:ptCount val="12"/>
                <c:pt idx="0">
                  <c:v>60</c:v>
                </c:pt>
                <c:pt idx="1">
                  <c:v>40</c:v>
                </c:pt>
                <c:pt idx="2">
                  <c:v>29</c:v>
                </c:pt>
                <c:pt idx="3">
                  <c:v>44</c:v>
                </c:pt>
                <c:pt idx="4">
                  <c:v>32</c:v>
                </c:pt>
                <c:pt idx="5">
                  <c:v>37</c:v>
                </c:pt>
                <c:pt idx="6">
                  <c:v>37</c:v>
                </c:pt>
                <c:pt idx="7">
                  <c:v>35</c:v>
                </c:pt>
                <c:pt idx="8">
                  <c:v>39</c:v>
                </c:pt>
                <c:pt idx="9">
                  <c:v>42</c:v>
                </c:pt>
                <c:pt idx="10">
                  <c:v>60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149-40D0-8D04-E151CD26A49D}"/>
            </c:ext>
          </c:extLst>
        </c:ser>
        <c:ser>
          <c:idx val="1"/>
          <c:order val="1"/>
          <c:tx>
            <c:strRef>
              <c:f>'[2]23.9.19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'[2]23.9.19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'[2]23.9.19 Bukasa-Buloba'!$AF$10:$AF$21</c:f>
              <c:numCache>
                <c:formatCode>General</c:formatCode>
                <c:ptCount val="12"/>
                <c:pt idx="0">
                  <c:v>133</c:v>
                </c:pt>
                <c:pt idx="1">
                  <c:v>106</c:v>
                </c:pt>
                <c:pt idx="2">
                  <c:v>81</c:v>
                </c:pt>
                <c:pt idx="3">
                  <c:v>83</c:v>
                </c:pt>
                <c:pt idx="4">
                  <c:v>75</c:v>
                </c:pt>
                <c:pt idx="5">
                  <c:v>76</c:v>
                </c:pt>
                <c:pt idx="6">
                  <c:v>74</c:v>
                </c:pt>
                <c:pt idx="7">
                  <c:v>76</c:v>
                </c:pt>
                <c:pt idx="8">
                  <c:v>60</c:v>
                </c:pt>
                <c:pt idx="9">
                  <c:v>101</c:v>
                </c:pt>
                <c:pt idx="10">
                  <c:v>143</c:v>
                </c:pt>
                <c:pt idx="11">
                  <c:v>177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149-40D0-8D04-E151CD26A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34424"/>
        <c:axId val="190636384"/>
      </c:lineChart>
      <c:catAx>
        <c:axId val="1906344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6384"/>
        <c:crosses val="autoZero"/>
        <c:auto val="1"/>
        <c:lblAlgn val="ctr"/>
        <c:lblOffset val="100"/>
        <c:noMultiLvlLbl val="0"/>
      </c:catAx>
      <c:valAx>
        <c:axId val="1906363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4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AA-4D13-BCF4-FAEB269B68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AA-4D13-BCF4-FAEB269B68A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AA-4D13-BCF4-FAEB269B68A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AA-4D13-BCF4-FAEB269B68A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AA-4D13-BCF4-FAEB269B68A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AA-4D13-BCF4-FAEB269B68A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AA-4D13-BCF4-FAEB269B68A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AA-4D13-BCF4-FAEB269B68A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AA-4D13-BCF4-FAEB269B68A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AA-4D13-BCF4-FAEB269B68A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AA-4D13-BCF4-FAEB269B68A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AA-4D13-BCF4-FAEB269B68A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AA-4D13-BCF4-FAEB269B68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'[2]23.9.19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'[2]23.9.19 Bukasa-Buloba'!$C$59:$N$59</c:f>
              <c:numCache>
                <c:formatCode>General</c:formatCode>
                <c:ptCount val="12"/>
                <c:pt idx="0">
                  <c:v>0.18565400843881857</c:v>
                </c:pt>
                <c:pt idx="1">
                  <c:v>9.1983122362869194E-2</c:v>
                </c:pt>
                <c:pt idx="2">
                  <c:v>4.9789029535864976E-2</c:v>
                </c:pt>
                <c:pt idx="3">
                  <c:v>1.8565400843881856E-2</c:v>
                </c:pt>
                <c:pt idx="4">
                  <c:v>5.0632911392405064E-3</c:v>
                </c:pt>
                <c:pt idx="5">
                  <c:v>0</c:v>
                </c:pt>
                <c:pt idx="6">
                  <c:v>6.0759493670886074E-2</c:v>
                </c:pt>
                <c:pt idx="7">
                  <c:v>2.7848101265822784E-2</c:v>
                </c:pt>
                <c:pt idx="8">
                  <c:v>8.438818565400844E-4</c:v>
                </c:pt>
                <c:pt idx="9">
                  <c:v>8.438818565400844E-4</c:v>
                </c:pt>
                <c:pt idx="10">
                  <c:v>0.55864978902953588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AA-4D13-BCF4-FAEB269B68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CD6-4EC4-A4C2-3C8C6D173A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CD6-4EC4-A4C2-3C8C6D173A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CD6-4EC4-A4C2-3C8C6D173A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CD6-4EC4-A4C2-3C8C6D173A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CD6-4EC4-A4C2-3C8C6D173A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CD6-4EC4-A4C2-3C8C6D173A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CD6-4EC4-A4C2-3C8C6D173A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CD6-4EC4-A4C2-3C8C6D173A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CD6-4EC4-A4C2-3C8C6D173A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CD6-4EC4-A4C2-3C8C6D173AC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CD6-4EC4-A4C2-3C8C6D173AC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CD6-4EC4-A4C2-3C8C6D173AC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CD6-4EC4-A4C2-3C8C6D173A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'[2]23.9.19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'[2]23.9.19 Bukasa-Buloba'!$C$60:$N$60</c:f>
              <c:numCache>
                <c:formatCode>General</c:formatCode>
                <c:ptCount val="12"/>
                <c:pt idx="0">
                  <c:v>0.42065009560229444</c:v>
                </c:pt>
                <c:pt idx="1">
                  <c:v>0.2084130019120459</c:v>
                </c:pt>
                <c:pt idx="2">
                  <c:v>0.11281070745697896</c:v>
                </c:pt>
                <c:pt idx="3">
                  <c:v>4.2065009560229447E-2</c:v>
                </c:pt>
                <c:pt idx="4">
                  <c:v>1.1472275334608031E-2</c:v>
                </c:pt>
                <c:pt idx="5">
                  <c:v>0</c:v>
                </c:pt>
                <c:pt idx="6">
                  <c:v>0.13766730401529637</c:v>
                </c:pt>
                <c:pt idx="7">
                  <c:v>6.3097514340344163E-2</c:v>
                </c:pt>
                <c:pt idx="8">
                  <c:v>1.9120458891013384E-3</c:v>
                </c:pt>
                <c:pt idx="9">
                  <c:v>1.9120458891013384E-3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CD6-4EC4-A4C2-3C8C6D173A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Buloba-Bukasa'!$AE$10:$AE$21</c:f>
              <c:numCache>
                <c:formatCode>0</c:formatCode>
                <c:ptCount val="12"/>
                <c:pt idx="0">
                  <c:v>65</c:v>
                </c:pt>
                <c:pt idx="1">
                  <c:v>60</c:v>
                </c:pt>
                <c:pt idx="2">
                  <c:v>40</c:v>
                </c:pt>
                <c:pt idx="3">
                  <c:v>40</c:v>
                </c:pt>
                <c:pt idx="4">
                  <c:v>28</c:v>
                </c:pt>
                <c:pt idx="5">
                  <c:v>33</c:v>
                </c:pt>
                <c:pt idx="6">
                  <c:v>33</c:v>
                </c:pt>
                <c:pt idx="7">
                  <c:v>32</c:v>
                </c:pt>
                <c:pt idx="8">
                  <c:v>47</c:v>
                </c:pt>
                <c:pt idx="9">
                  <c:v>45</c:v>
                </c:pt>
                <c:pt idx="10">
                  <c:v>50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Buloba-Bukasa'!$AF$10:$AF$21</c:f>
              <c:numCache>
                <c:formatCode>0</c:formatCode>
                <c:ptCount val="12"/>
                <c:pt idx="0">
                  <c:v>129</c:v>
                </c:pt>
                <c:pt idx="1">
                  <c:v>118</c:v>
                </c:pt>
                <c:pt idx="2">
                  <c:v>96</c:v>
                </c:pt>
                <c:pt idx="3">
                  <c:v>99</c:v>
                </c:pt>
                <c:pt idx="4">
                  <c:v>68</c:v>
                </c:pt>
                <c:pt idx="5">
                  <c:v>75</c:v>
                </c:pt>
                <c:pt idx="6">
                  <c:v>78</c:v>
                </c:pt>
                <c:pt idx="7">
                  <c:v>65</c:v>
                </c:pt>
                <c:pt idx="8">
                  <c:v>88</c:v>
                </c:pt>
                <c:pt idx="9">
                  <c:v>90</c:v>
                </c:pt>
                <c:pt idx="10">
                  <c:v>90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35208"/>
        <c:axId val="192132280"/>
      </c:lineChart>
      <c:catAx>
        <c:axId val="1906352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2280"/>
        <c:crosses val="autoZero"/>
        <c:auto val="1"/>
        <c:lblAlgn val="ctr"/>
        <c:lblOffset val="100"/>
        <c:noMultiLvlLbl val="0"/>
      </c:catAx>
      <c:valAx>
        <c:axId val="1921322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5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Buloba-Bukasa'!$C$59:$N$59</c:f>
              <c:numCache>
                <c:formatCode>0.0%</c:formatCode>
                <c:ptCount val="12"/>
                <c:pt idx="0">
                  <c:v>0.2355595667870036</c:v>
                </c:pt>
                <c:pt idx="1">
                  <c:v>4.2418772563176894E-2</c:v>
                </c:pt>
                <c:pt idx="2">
                  <c:v>4.1516245487364621E-2</c:v>
                </c:pt>
                <c:pt idx="3">
                  <c:v>3.3393501805054154E-2</c:v>
                </c:pt>
                <c:pt idx="4">
                  <c:v>4.5126353790613718E-3</c:v>
                </c:pt>
                <c:pt idx="5">
                  <c:v>1.8050541516245488E-3</c:v>
                </c:pt>
                <c:pt idx="6">
                  <c:v>8.1227436823104696E-2</c:v>
                </c:pt>
                <c:pt idx="7">
                  <c:v>2.6173285198555957E-2</c:v>
                </c:pt>
                <c:pt idx="8">
                  <c:v>9.025270758122744E-4</c:v>
                </c:pt>
                <c:pt idx="9">
                  <c:v>1.8050541516245488E-3</c:v>
                </c:pt>
                <c:pt idx="10">
                  <c:v>0.53068592057761732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'23.09 Buloba-Bukasa'!$S$9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Buloba-Bukasa'!$S$10:$S$21</c:f>
              <c:numCache>
                <c:formatCode>0</c:formatCode>
                <c:ptCount val="12"/>
                <c:pt idx="0">
                  <c:v>37</c:v>
                </c:pt>
                <c:pt idx="1">
                  <c:v>36</c:v>
                </c:pt>
                <c:pt idx="2">
                  <c:v>22</c:v>
                </c:pt>
                <c:pt idx="3">
                  <c:v>21</c:v>
                </c:pt>
                <c:pt idx="4">
                  <c:v>14</c:v>
                </c:pt>
                <c:pt idx="5">
                  <c:v>16</c:v>
                </c:pt>
                <c:pt idx="6">
                  <c:v>16</c:v>
                </c:pt>
                <c:pt idx="7">
                  <c:v>11</c:v>
                </c:pt>
                <c:pt idx="8">
                  <c:v>20</c:v>
                </c:pt>
                <c:pt idx="9">
                  <c:v>18</c:v>
                </c:pt>
                <c:pt idx="10">
                  <c:v>22</c:v>
                </c:pt>
                <c:pt idx="11">
                  <c:v>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'23.09 Buloba-Bukasa'!$T$9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'23.09 Buloba-Bukasa'!$T$10:$T$21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6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'23.09 Buloba-Bukasa'!$U$9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Buloba-Bukasa'!$U$10:$U$21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2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4</c:v>
                </c:pt>
                <c:pt idx="7">
                  <c:v>5</c:v>
                </c:pt>
                <c:pt idx="8">
                  <c:v>6</c:v>
                </c:pt>
                <c:pt idx="9">
                  <c:v>6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'23.09 Buloba-Bukasa'!$V$9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Buloba-Bukasa'!$V$10:$V$21</c:f>
              <c:numCache>
                <c:formatCode>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0</c:v>
                </c:pt>
                <c:pt idx="9">
                  <c:v>7</c:v>
                </c:pt>
                <c:pt idx="10">
                  <c:v>9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'23.09 Buloba-Bukasa'!$W$9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Buloba-Bukasa'!$W$10:$W$21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'23.09 Buloba-Bukasa'!$X$9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'23.09 Buloba-Bukasa'!$Y$9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Buloba-Bukasa'!$Y$10:$Y$21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10</c:v>
                </c:pt>
                <c:pt idx="6">
                  <c:v>4</c:v>
                </c:pt>
                <c:pt idx="7">
                  <c:v>7</c:v>
                </c:pt>
                <c:pt idx="8">
                  <c:v>15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'23.09 Buloba-Bukasa'!$Z$9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Buloba-Bukasa'!$Z$10:$Z$21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'23.09 Buloba-Bukasa'!$AA$9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'23.09 Buloba-Bukasa'!$AB$9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'23.09 Buloba-Bukasa'!$AC$9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Buloba-Bukasa'!$AC$10:$AC$21</c:f>
              <c:numCache>
                <c:formatCode>0</c:formatCode>
                <c:ptCount val="12"/>
                <c:pt idx="0">
                  <c:v>64</c:v>
                </c:pt>
                <c:pt idx="1">
                  <c:v>58</c:v>
                </c:pt>
                <c:pt idx="2">
                  <c:v>56</c:v>
                </c:pt>
                <c:pt idx="3">
                  <c:v>59</c:v>
                </c:pt>
                <c:pt idx="4">
                  <c:v>40</c:v>
                </c:pt>
                <c:pt idx="5">
                  <c:v>42</c:v>
                </c:pt>
                <c:pt idx="6">
                  <c:v>45</c:v>
                </c:pt>
                <c:pt idx="7">
                  <c:v>33</c:v>
                </c:pt>
                <c:pt idx="8">
                  <c:v>41</c:v>
                </c:pt>
                <c:pt idx="9">
                  <c:v>45</c:v>
                </c:pt>
                <c:pt idx="10">
                  <c:v>40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'23.09 Buloba-Bukasa'!$AD$9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'23.09 Buloba-Bukasa'!$AD$10:$AD$21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136984"/>
        <c:axId val="192138552"/>
      </c:lineChart>
      <c:catAx>
        <c:axId val="1921369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8552"/>
        <c:crosses val="autoZero"/>
        <c:auto val="1"/>
        <c:lblAlgn val="ctr"/>
        <c:lblOffset val="100"/>
        <c:noMultiLvlLbl val="0"/>
      </c:catAx>
      <c:valAx>
        <c:axId val="192138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6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'23.09 Buloba-Bukasa'!$C$60:$N$60</c:f>
              <c:numCache>
                <c:formatCode>0.00%</c:formatCode>
                <c:ptCount val="12"/>
                <c:pt idx="0">
                  <c:v>0.50192307692307692</c:v>
                </c:pt>
                <c:pt idx="1">
                  <c:v>9.0384615384615383E-2</c:v>
                </c:pt>
                <c:pt idx="2">
                  <c:v>8.8461538461538466E-2</c:v>
                </c:pt>
                <c:pt idx="3">
                  <c:v>7.1153846153846151E-2</c:v>
                </c:pt>
                <c:pt idx="4">
                  <c:v>9.6153846153846159E-3</c:v>
                </c:pt>
                <c:pt idx="5">
                  <c:v>3.8461538461538464E-3</c:v>
                </c:pt>
                <c:pt idx="6">
                  <c:v>0.17307692307692307</c:v>
                </c:pt>
                <c:pt idx="7">
                  <c:v>5.5769230769230772E-2</c:v>
                </c:pt>
                <c:pt idx="8">
                  <c:v>1.9230769230769232E-3</c:v>
                </c:pt>
                <c:pt idx="9">
                  <c:v>3.8461538461538464E-3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'[2]23.9.19-Buloba-Bukasa'!$AE$9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'[2]23.9.19-Buloba-Bukasa'!$R$10:$R$21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'[2]23.9.19-Buloba-Bukasa'!$AE$10:$AE$21</c:f>
              <c:numCache>
                <c:formatCode>General</c:formatCode>
                <c:ptCount val="12"/>
                <c:pt idx="0">
                  <c:v>65</c:v>
                </c:pt>
                <c:pt idx="1">
                  <c:v>60</c:v>
                </c:pt>
                <c:pt idx="2">
                  <c:v>40</c:v>
                </c:pt>
                <c:pt idx="3">
                  <c:v>40</c:v>
                </c:pt>
                <c:pt idx="4">
                  <c:v>28</c:v>
                </c:pt>
                <c:pt idx="5">
                  <c:v>33</c:v>
                </c:pt>
                <c:pt idx="6">
                  <c:v>33</c:v>
                </c:pt>
                <c:pt idx="7">
                  <c:v>32</c:v>
                </c:pt>
                <c:pt idx="8">
                  <c:v>47</c:v>
                </c:pt>
                <c:pt idx="9">
                  <c:v>45</c:v>
                </c:pt>
                <c:pt idx="10">
                  <c:v>50</c:v>
                </c:pt>
                <c:pt idx="11">
                  <c:v>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C43-4016-8943-A0ADB38CF65C}"/>
            </c:ext>
          </c:extLst>
        </c:ser>
        <c:ser>
          <c:idx val="1"/>
          <c:order val="1"/>
          <c:tx>
            <c:strRef>
              <c:f>'[2]23.9.19-Buloba-Bukasa'!$AF$9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'[2]23.9.19-Buloba-Bukasa'!$R$10:$R$21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'[2]23.9.19-Buloba-Bukasa'!$AF$10:$AF$21</c:f>
              <c:numCache>
                <c:formatCode>General</c:formatCode>
                <c:ptCount val="12"/>
                <c:pt idx="0">
                  <c:v>129</c:v>
                </c:pt>
                <c:pt idx="1">
                  <c:v>118</c:v>
                </c:pt>
                <c:pt idx="2">
                  <c:v>96</c:v>
                </c:pt>
                <c:pt idx="3">
                  <c:v>99</c:v>
                </c:pt>
                <c:pt idx="4">
                  <c:v>68</c:v>
                </c:pt>
                <c:pt idx="5">
                  <c:v>75</c:v>
                </c:pt>
                <c:pt idx="6">
                  <c:v>78</c:v>
                </c:pt>
                <c:pt idx="7">
                  <c:v>65</c:v>
                </c:pt>
                <c:pt idx="8">
                  <c:v>88</c:v>
                </c:pt>
                <c:pt idx="9">
                  <c:v>90</c:v>
                </c:pt>
                <c:pt idx="10">
                  <c:v>90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C43-4016-8943-A0ADB38CF6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31104"/>
        <c:axId val="192132672"/>
      </c:lineChart>
      <c:catAx>
        <c:axId val="1921311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2672"/>
        <c:crosses val="autoZero"/>
        <c:auto val="1"/>
        <c:lblAlgn val="ctr"/>
        <c:lblOffset val="100"/>
        <c:noMultiLvlLbl val="0"/>
      </c:catAx>
      <c:valAx>
        <c:axId val="192132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0D9-4E9A-A1CC-F6963FB3174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0D9-4E9A-A1CC-F6963FB3174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0D9-4E9A-A1CC-F6963FB3174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0D9-4E9A-A1CC-F6963FB3174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0D9-4E9A-A1CC-F6963FB3174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0D9-4E9A-A1CC-F6963FB3174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0D9-4E9A-A1CC-F6963FB3174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0D9-4E9A-A1CC-F6963FB3174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0D9-4E9A-A1CC-F6963FB3174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0D9-4E9A-A1CC-F6963FB3174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0D9-4E9A-A1CC-F6963FB3174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0D9-4E9A-A1CC-F6963FB3174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0D9-4E9A-A1CC-F6963FB3174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'[2]23.9.19-Buloba-Bukasa'!$C$9:$N$9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'[2]23.9.19-Buloba-Bukasa'!$C$59:$N$59</c:f>
              <c:numCache>
                <c:formatCode>General</c:formatCode>
                <c:ptCount val="12"/>
                <c:pt idx="0">
                  <c:v>0.2355595667870036</c:v>
                </c:pt>
                <c:pt idx="1">
                  <c:v>4.2418772563176894E-2</c:v>
                </c:pt>
                <c:pt idx="2">
                  <c:v>4.1516245487364621E-2</c:v>
                </c:pt>
                <c:pt idx="3">
                  <c:v>3.3393501805054154E-2</c:v>
                </c:pt>
                <c:pt idx="4">
                  <c:v>4.5126353790613718E-3</c:v>
                </c:pt>
                <c:pt idx="5">
                  <c:v>1.8050541516245488E-3</c:v>
                </c:pt>
                <c:pt idx="6">
                  <c:v>8.1227436823104696E-2</c:v>
                </c:pt>
                <c:pt idx="7">
                  <c:v>2.6173285198555957E-2</c:v>
                </c:pt>
                <c:pt idx="8">
                  <c:v>9.025270758122744E-4</c:v>
                </c:pt>
                <c:pt idx="9">
                  <c:v>1.8050541516245488E-3</c:v>
                </c:pt>
                <c:pt idx="10">
                  <c:v>0.53068592057761732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0D9-4E9A-A1CC-F6963FB31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CB-465F-B297-C4271E86CEC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CB-465F-B297-C4271E86CEC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CB-465F-B297-C4271E86CEC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CB-465F-B297-C4271E86CEC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CB-465F-B297-C4271E86CEC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CB-465F-B297-C4271E86CEC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CB-465F-B297-C4271E86CEC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CB-465F-B297-C4271E86CEC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CB-465F-B297-C4271E86CEC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CB-465F-B297-C4271E86CEC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CB-465F-B297-C4271E86CEC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CB-465F-B297-C4271E86CEC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CB-465F-B297-C4271E86CEC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'[2]23.9.19-Buloba-Bukasa'!$C$9:$N$9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'[2]23.9.19-Buloba-Bukasa'!$C$60:$N$60</c:f>
              <c:numCache>
                <c:formatCode>General</c:formatCode>
                <c:ptCount val="12"/>
                <c:pt idx="0">
                  <c:v>0.50192307692307692</c:v>
                </c:pt>
                <c:pt idx="1">
                  <c:v>9.0384615384615383E-2</c:v>
                </c:pt>
                <c:pt idx="2">
                  <c:v>8.8461538461538466E-2</c:v>
                </c:pt>
                <c:pt idx="3">
                  <c:v>7.1153846153846151E-2</c:v>
                </c:pt>
                <c:pt idx="4">
                  <c:v>9.6153846153846159E-3</c:v>
                </c:pt>
                <c:pt idx="5">
                  <c:v>3.8461538461538464E-3</c:v>
                </c:pt>
                <c:pt idx="6">
                  <c:v>0.17307692307692307</c:v>
                </c:pt>
                <c:pt idx="7">
                  <c:v>5.5769230769230772E-2</c:v>
                </c:pt>
                <c:pt idx="8">
                  <c:v>1.9230769230769232E-3</c:v>
                </c:pt>
                <c:pt idx="9">
                  <c:v>3.8461538461538464E-3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CB-465F-B297-C4271E86C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Bukasa-Buloba'!$AE$10:$AE$21</c:f>
              <c:numCache>
                <c:formatCode>0</c:formatCode>
                <c:ptCount val="12"/>
                <c:pt idx="0">
                  <c:v>56</c:v>
                </c:pt>
                <c:pt idx="1">
                  <c:v>45</c:v>
                </c:pt>
                <c:pt idx="2">
                  <c:v>31</c:v>
                </c:pt>
                <c:pt idx="3">
                  <c:v>31</c:v>
                </c:pt>
                <c:pt idx="4">
                  <c:v>41</c:v>
                </c:pt>
                <c:pt idx="5">
                  <c:v>47</c:v>
                </c:pt>
                <c:pt idx="6">
                  <c:v>38</c:v>
                </c:pt>
                <c:pt idx="7">
                  <c:v>37</c:v>
                </c:pt>
                <c:pt idx="8">
                  <c:v>45</c:v>
                </c:pt>
                <c:pt idx="9">
                  <c:v>42</c:v>
                </c:pt>
                <c:pt idx="10">
                  <c:v>86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'24.09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Bukasa-Buloba'!$AF$10:$AF$21</c:f>
              <c:numCache>
                <c:formatCode>0</c:formatCode>
                <c:ptCount val="12"/>
                <c:pt idx="0">
                  <c:v>125</c:v>
                </c:pt>
                <c:pt idx="1">
                  <c:v>84</c:v>
                </c:pt>
                <c:pt idx="2">
                  <c:v>70</c:v>
                </c:pt>
                <c:pt idx="3">
                  <c:v>60</c:v>
                </c:pt>
                <c:pt idx="4">
                  <c:v>66</c:v>
                </c:pt>
                <c:pt idx="5">
                  <c:v>82</c:v>
                </c:pt>
                <c:pt idx="6">
                  <c:v>97</c:v>
                </c:pt>
                <c:pt idx="7">
                  <c:v>81</c:v>
                </c:pt>
                <c:pt idx="8">
                  <c:v>91</c:v>
                </c:pt>
                <c:pt idx="9">
                  <c:v>88</c:v>
                </c:pt>
                <c:pt idx="10">
                  <c:v>149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2137768"/>
        <c:axId val="192137376"/>
      </c:lineChart>
      <c:catAx>
        <c:axId val="1921377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7376"/>
        <c:crosses val="autoZero"/>
        <c:auto val="1"/>
        <c:lblAlgn val="ctr"/>
        <c:lblOffset val="100"/>
        <c:noMultiLvlLbl val="0"/>
      </c:catAx>
      <c:valAx>
        <c:axId val="1921373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7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Bukasa-Buloba'!$C$59:$N$59</c:f>
              <c:numCache>
                <c:formatCode>0.0%</c:formatCode>
                <c:ptCount val="12"/>
                <c:pt idx="0">
                  <c:v>0.18864628820960699</c:v>
                </c:pt>
                <c:pt idx="1">
                  <c:v>9.9563318777292575E-2</c:v>
                </c:pt>
                <c:pt idx="2">
                  <c:v>4.8908296943231441E-2</c:v>
                </c:pt>
                <c:pt idx="3">
                  <c:v>3.0567685589519649E-2</c:v>
                </c:pt>
                <c:pt idx="4">
                  <c:v>4.3668122270742356E-3</c:v>
                </c:pt>
                <c:pt idx="5">
                  <c:v>0</c:v>
                </c:pt>
                <c:pt idx="6">
                  <c:v>9.2576419213973804E-2</c:v>
                </c:pt>
                <c:pt idx="7">
                  <c:v>2.9694323144104803E-2</c:v>
                </c:pt>
                <c:pt idx="8">
                  <c:v>1.7467248908296944E-3</c:v>
                </c:pt>
                <c:pt idx="9">
                  <c:v>0</c:v>
                </c:pt>
                <c:pt idx="10">
                  <c:v>0.50305676855895198</c:v>
                </c:pt>
                <c:pt idx="11">
                  <c:v>8.7336244541484718E-4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Bukasa-Buloba'!$S$9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Bukasa-Buloba'!$S$10:$S$21</c:f>
              <c:numCache>
                <c:formatCode>0</c:formatCode>
                <c:ptCount val="12"/>
                <c:pt idx="0">
                  <c:v>28</c:v>
                </c:pt>
                <c:pt idx="1">
                  <c:v>23</c:v>
                </c:pt>
                <c:pt idx="2">
                  <c:v>11</c:v>
                </c:pt>
                <c:pt idx="3">
                  <c:v>7</c:v>
                </c:pt>
                <c:pt idx="4">
                  <c:v>11</c:v>
                </c:pt>
                <c:pt idx="5">
                  <c:v>21</c:v>
                </c:pt>
                <c:pt idx="6">
                  <c:v>18</c:v>
                </c:pt>
                <c:pt idx="7">
                  <c:v>14</c:v>
                </c:pt>
                <c:pt idx="8">
                  <c:v>20</c:v>
                </c:pt>
                <c:pt idx="9">
                  <c:v>14</c:v>
                </c:pt>
                <c:pt idx="10">
                  <c:v>27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'24.09 Bukasa-Buloba'!$T$9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Bukasa-Buloba'!$T$10:$T$21</c:f>
              <c:numCache>
                <c:formatCode>0</c:formatCode>
                <c:ptCount val="12"/>
                <c:pt idx="0">
                  <c:v>13</c:v>
                </c:pt>
                <c:pt idx="1">
                  <c:v>10</c:v>
                </c:pt>
                <c:pt idx="2">
                  <c:v>8</c:v>
                </c:pt>
                <c:pt idx="3">
                  <c:v>6</c:v>
                </c:pt>
                <c:pt idx="4">
                  <c:v>17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4</c:v>
                </c:pt>
                <c:pt idx="9">
                  <c:v>10</c:v>
                </c:pt>
                <c:pt idx="10">
                  <c:v>9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'24.09 Bukasa-Buloba'!$U$9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Bukasa-Buloba'!$U$10:$U$21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3</c:v>
                </c:pt>
                <c:pt idx="5">
                  <c:v>3</c:v>
                </c:pt>
                <c:pt idx="6">
                  <c:v>6</c:v>
                </c:pt>
                <c:pt idx="7">
                  <c:v>2</c:v>
                </c:pt>
                <c:pt idx="8">
                  <c:v>6</c:v>
                </c:pt>
                <c:pt idx="9">
                  <c:v>7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'24.09 Bukasa-Buloba'!$V$9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Bukasa-Buloba'!$V$10:$V$21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1</c:v>
                </c:pt>
                <c:pt idx="9">
                  <c:v>9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'24.09 Bukasa-Buloba'!$W$9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'24.09 Bukasa-Buloba'!$X$9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'24.09 Bukasa-Buloba'!$Y$9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Bukasa-Buloba'!$Y$10:$Y$21</c:f>
              <c:numCache>
                <c:formatCode>0</c:formatCode>
                <c:ptCount val="12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11</c:v>
                </c:pt>
                <c:pt idx="4">
                  <c:v>5</c:v>
                </c:pt>
                <c:pt idx="5">
                  <c:v>9</c:v>
                </c:pt>
                <c:pt idx="6">
                  <c:v>11</c:v>
                </c:pt>
                <c:pt idx="7">
                  <c:v>11</c:v>
                </c:pt>
                <c:pt idx="8">
                  <c:v>14</c:v>
                </c:pt>
                <c:pt idx="9">
                  <c:v>8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'24.09 Bukasa-Buloba'!$Z$9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5</c:v>
                </c:pt>
                <c:pt idx="10">
                  <c:v>4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'24.09 Bukasa-Buloba'!$AA$9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'24.09 Bukasa-Buloba'!$AB$9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'24.09 Bukasa-Buloba'!$AC$9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Bukasa-Buloba'!$AC$10:$AC$21</c:f>
              <c:numCache>
                <c:formatCode>0</c:formatCode>
                <c:ptCount val="12"/>
                <c:pt idx="0">
                  <c:v>69</c:v>
                </c:pt>
                <c:pt idx="1">
                  <c:v>39</c:v>
                </c:pt>
                <c:pt idx="2">
                  <c:v>39</c:v>
                </c:pt>
                <c:pt idx="3">
                  <c:v>29</c:v>
                </c:pt>
                <c:pt idx="4">
                  <c:v>25</c:v>
                </c:pt>
                <c:pt idx="5">
                  <c:v>35</c:v>
                </c:pt>
                <c:pt idx="6">
                  <c:v>70</c:v>
                </c:pt>
                <c:pt idx="7">
                  <c:v>45</c:v>
                </c:pt>
                <c:pt idx="8">
                  <c:v>43</c:v>
                </c:pt>
                <c:pt idx="9">
                  <c:v>53</c:v>
                </c:pt>
                <c:pt idx="10">
                  <c:v>47</c:v>
                </c:pt>
                <c:pt idx="11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'24.09 Bukasa-Buloba'!$AD$9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Bukasa-Buloba'!$AD$10:$AD$21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134632"/>
        <c:axId val="192135416"/>
      </c:lineChart>
      <c:catAx>
        <c:axId val="192134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5416"/>
        <c:crosses val="autoZero"/>
        <c:auto val="1"/>
        <c:lblAlgn val="ctr"/>
        <c:lblOffset val="100"/>
        <c:noMultiLvlLbl val="0"/>
      </c:catAx>
      <c:valAx>
        <c:axId val="192135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2134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Bukasa-Buloba'!$C$60:$N$60</c:f>
              <c:numCache>
                <c:formatCode>0.00%</c:formatCode>
                <c:ptCount val="12"/>
                <c:pt idx="0">
                  <c:v>0.37961335676625657</c:v>
                </c:pt>
                <c:pt idx="1">
                  <c:v>0.20035149384885764</c:v>
                </c:pt>
                <c:pt idx="2">
                  <c:v>9.8418277680140595E-2</c:v>
                </c:pt>
                <c:pt idx="3">
                  <c:v>6.1511423550087874E-2</c:v>
                </c:pt>
                <c:pt idx="4">
                  <c:v>8.7873462214411256E-3</c:v>
                </c:pt>
                <c:pt idx="5">
                  <c:v>0</c:v>
                </c:pt>
                <c:pt idx="6">
                  <c:v>0.18629173989455183</c:v>
                </c:pt>
                <c:pt idx="7">
                  <c:v>5.9753954305799648E-2</c:v>
                </c:pt>
                <c:pt idx="8">
                  <c:v>3.5149384885764497E-3</c:v>
                </c:pt>
                <c:pt idx="9">
                  <c:v>0</c:v>
                </c:pt>
                <c:pt idx="11">
                  <c:v>1.7574692442882249E-3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'[3]24.09.2019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'[3]24.09.2019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'[3]24.09.2019 BUKASA-BULOBA'!$AE$10:$AE$21</c:f>
              <c:numCache>
                <c:formatCode>General</c:formatCode>
                <c:ptCount val="12"/>
                <c:pt idx="0">
                  <c:v>56</c:v>
                </c:pt>
                <c:pt idx="1">
                  <c:v>45</c:v>
                </c:pt>
                <c:pt idx="2">
                  <c:v>31</c:v>
                </c:pt>
                <c:pt idx="3">
                  <c:v>31</c:v>
                </c:pt>
                <c:pt idx="4">
                  <c:v>41</c:v>
                </c:pt>
                <c:pt idx="5">
                  <c:v>47</c:v>
                </c:pt>
                <c:pt idx="6">
                  <c:v>38</c:v>
                </c:pt>
                <c:pt idx="7">
                  <c:v>37</c:v>
                </c:pt>
                <c:pt idx="8">
                  <c:v>45</c:v>
                </c:pt>
                <c:pt idx="9">
                  <c:v>42</c:v>
                </c:pt>
                <c:pt idx="10">
                  <c:v>86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83-4973-8745-0C4CC16895A3}"/>
            </c:ext>
          </c:extLst>
        </c:ser>
        <c:ser>
          <c:idx val="1"/>
          <c:order val="1"/>
          <c:tx>
            <c:strRef>
              <c:f>'[3]24.09.2019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'[3]24.09.2019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'[3]24.09.2019 BUKASA-BULOBA'!$AF$10:$AF$21</c:f>
              <c:numCache>
                <c:formatCode>General</c:formatCode>
                <c:ptCount val="12"/>
                <c:pt idx="0">
                  <c:v>125</c:v>
                </c:pt>
                <c:pt idx="1">
                  <c:v>84</c:v>
                </c:pt>
                <c:pt idx="2">
                  <c:v>70</c:v>
                </c:pt>
                <c:pt idx="3">
                  <c:v>60</c:v>
                </c:pt>
                <c:pt idx="4">
                  <c:v>66</c:v>
                </c:pt>
                <c:pt idx="5">
                  <c:v>82</c:v>
                </c:pt>
                <c:pt idx="6">
                  <c:v>97</c:v>
                </c:pt>
                <c:pt idx="7">
                  <c:v>81</c:v>
                </c:pt>
                <c:pt idx="8">
                  <c:v>91</c:v>
                </c:pt>
                <c:pt idx="9">
                  <c:v>88</c:v>
                </c:pt>
                <c:pt idx="10">
                  <c:v>149</c:v>
                </c:pt>
                <c:pt idx="11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83-4973-8745-0C4CC1689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32856"/>
        <c:axId val="190637952"/>
      </c:lineChart>
      <c:catAx>
        <c:axId val="190632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7952"/>
        <c:crosses val="autoZero"/>
        <c:auto val="1"/>
        <c:lblAlgn val="ctr"/>
        <c:lblOffset val="100"/>
        <c:noMultiLvlLbl val="0"/>
      </c:catAx>
      <c:valAx>
        <c:axId val="1906379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2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B68-4EE2-9F41-AD12D62AA47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B68-4EE2-9F41-AD12D62AA47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B68-4EE2-9F41-AD12D62AA47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B68-4EE2-9F41-AD12D62AA47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B68-4EE2-9F41-AD12D62AA47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B68-4EE2-9F41-AD12D62AA47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B68-4EE2-9F41-AD12D62AA47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B68-4EE2-9F41-AD12D62AA47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B68-4EE2-9F41-AD12D62AA47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B68-4EE2-9F41-AD12D62AA47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B68-4EE2-9F41-AD12D62AA47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B68-4EE2-9F41-AD12D62AA471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B68-4EE2-9F41-AD12D62AA4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'[3]24.09.2019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'[3]24.09.2019 BUKASA-BULOBA'!$C$59:$N$59</c:f>
              <c:numCache>
                <c:formatCode>General</c:formatCode>
                <c:ptCount val="12"/>
                <c:pt idx="0">
                  <c:v>0.18864628820960699</c:v>
                </c:pt>
                <c:pt idx="1">
                  <c:v>9.9563318777292575E-2</c:v>
                </c:pt>
                <c:pt idx="2">
                  <c:v>4.8908296943231441E-2</c:v>
                </c:pt>
                <c:pt idx="3">
                  <c:v>3.0567685589519649E-2</c:v>
                </c:pt>
                <c:pt idx="4">
                  <c:v>4.3668122270742356E-3</c:v>
                </c:pt>
                <c:pt idx="5">
                  <c:v>0</c:v>
                </c:pt>
                <c:pt idx="6">
                  <c:v>9.2576419213973804E-2</c:v>
                </c:pt>
                <c:pt idx="7">
                  <c:v>2.9694323144104803E-2</c:v>
                </c:pt>
                <c:pt idx="8">
                  <c:v>1.7467248908296944E-3</c:v>
                </c:pt>
                <c:pt idx="9">
                  <c:v>0</c:v>
                </c:pt>
                <c:pt idx="10">
                  <c:v>0.50305676855895198</c:v>
                </c:pt>
                <c:pt idx="11">
                  <c:v>8.7336244541484718E-4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B68-4EE2-9F41-AD12D62AA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183-48EB-91E0-57142F625B1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183-48EB-91E0-57142F625B1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183-48EB-91E0-57142F625B1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183-48EB-91E0-57142F625B1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183-48EB-91E0-57142F625B1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183-48EB-91E0-57142F625B1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183-48EB-91E0-57142F625B1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183-48EB-91E0-57142F625B1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183-48EB-91E0-57142F625B1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183-48EB-91E0-57142F625B1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183-48EB-91E0-57142F625B1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183-48EB-91E0-57142F625B16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183-48EB-91E0-57142F625B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'[3]24.09.2019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'[3]24.09.2019 BUKASA-BULOBA'!$C$60:$N$60</c:f>
              <c:numCache>
                <c:formatCode>General</c:formatCode>
                <c:ptCount val="12"/>
                <c:pt idx="0">
                  <c:v>0.37961335676625657</c:v>
                </c:pt>
                <c:pt idx="1">
                  <c:v>0.20035149384885764</c:v>
                </c:pt>
                <c:pt idx="2">
                  <c:v>9.8418277680140595E-2</c:v>
                </c:pt>
                <c:pt idx="3">
                  <c:v>6.1511423550087874E-2</c:v>
                </c:pt>
                <c:pt idx="4">
                  <c:v>8.7873462214411256E-3</c:v>
                </c:pt>
                <c:pt idx="5">
                  <c:v>0</c:v>
                </c:pt>
                <c:pt idx="6">
                  <c:v>0.18629173989455183</c:v>
                </c:pt>
                <c:pt idx="7">
                  <c:v>5.9753954305799648E-2</c:v>
                </c:pt>
                <c:pt idx="8">
                  <c:v>3.5149384885764497E-3</c:v>
                </c:pt>
                <c:pt idx="9">
                  <c:v>0</c:v>
                </c:pt>
                <c:pt idx="11">
                  <c:v>1.7574692442882249E-3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183-48EB-91E0-57142F625B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Buloba-Bukasa'!$AE$10:$AE$21</c:f>
              <c:numCache>
                <c:formatCode>0</c:formatCode>
                <c:ptCount val="12"/>
                <c:pt idx="0">
                  <c:v>52</c:v>
                </c:pt>
                <c:pt idx="1">
                  <c:v>48</c:v>
                </c:pt>
                <c:pt idx="2">
                  <c:v>43</c:v>
                </c:pt>
                <c:pt idx="3">
                  <c:v>46</c:v>
                </c:pt>
                <c:pt idx="4">
                  <c:v>29</c:v>
                </c:pt>
                <c:pt idx="5">
                  <c:v>32</c:v>
                </c:pt>
                <c:pt idx="6">
                  <c:v>47</c:v>
                </c:pt>
                <c:pt idx="7">
                  <c:v>43</c:v>
                </c:pt>
                <c:pt idx="8">
                  <c:v>37</c:v>
                </c:pt>
                <c:pt idx="9">
                  <c:v>46</c:v>
                </c:pt>
                <c:pt idx="10">
                  <c:v>74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'24.09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Buloba-Bukasa'!$AF$10:$AF$21</c:f>
              <c:numCache>
                <c:formatCode>0</c:formatCode>
                <c:ptCount val="12"/>
                <c:pt idx="0">
                  <c:v>93</c:v>
                </c:pt>
                <c:pt idx="1">
                  <c:v>95</c:v>
                </c:pt>
                <c:pt idx="2">
                  <c:v>94</c:v>
                </c:pt>
                <c:pt idx="3">
                  <c:v>90</c:v>
                </c:pt>
                <c:pt idx="4">
                  <c:v>56</c:v>
                </c:pt>
                <c:pt idx="5">
                  <c:v>70</c:v>
                </c:pt>
                <c:pt idx="6">
                  <c:v>95</c:v>
                </c:pt>
                <c:pt idx="7">
                  <c:v>93</c:v>
                </c:pt>
                <c:pt idx="8">
                  <c:v>85</c:v>
                </c:pt>
                <c:pt idx="9">
                  <c:v>91</c:v>
                </c:pt>
                <c:pt idx="10">
                  <c:v>144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0632464"/>
        <c:axId val="204523192"/>
      </c:lineChart>
      <c:catAx>
        <c:axId val="1906324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3192"/>
        <c:crosses val="autoZero"/>
        <c:auto val="1"/>
        <c:lblAlgn val="ctr"/>
        <c:lblOffset val="100"/>
        <c:noMultiLvlLbl val="0"/>
      </c:catAx>
      <c:valAx>
        <c:axId val="204523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63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Buloba-Bukasa'!$C$59:$N$59</c:f>
              <c:numCache>
                <c:formatCode>0.0%</c:formatCode>
                <c:ptCount val="12"/>
                <c:pt idx="0">
                  <c:v>0</c:v>
                </c:pt>
                <c:pt idx="1">
                  <c:v>5.7829181494661923E-2</c:v>
                </c:pt>
                <c:pt idx="2">
                  <c:v>4.8042704626334518E-2</c:v>
                </c:pt>
                <c:pt idx="3">
                  <c:v>3.5587188612099648E-2</c:v>
                </c:pt>
                <c:pt idx="4">
                  <c:v>4.4483985765124559E-3</c:v>
                </c:pt>
                <c:pt idx="5">
                  <c:v>0</c:v>
                </c:pt>
                <c:pt idx="6">
                  <c:v>9.7864768683274025E-2</c:v>
                </c:pt>
                <c:pt idx="7">
                  <c:v>3.9145907473309607E-2</c:v>
                </c:pt>
                <c:pt idx="8">
                  <c:v>1.7793594306049821E-3</c:v>
                </c:pt>
                <c:pt idx="9">
                  <c:v>0</c:v>
                </c:pt>
                <c:pt idx="10">
                  <c:v>0.5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'24.09 Buloba-Bukasa'!$S$9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'24.09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Buloba-Bukasa'!$S$10:$S$21</c:f>
              <c:numCache>
                <c:formatCode>0</c:formatCode>
                <c:ptCount val="12"/>
                <c:pt idx="0">
                  <c:v>27</c:v>
                </c:pt>
                <c:pt idx="1">
                  <c:v>25</c:v>
                </c:pt>
                <c:pt idx="2">
                  <c:v>22</c:v>
                </c:pt>
                <c:pt idx="3">
                  <c:v>23</c:v>
                </c:pt>
                <c:pt idx="4">
                  <c:v>14</c:v>
                </c:pt>
                <c:pt idx="5">
                  <c:v>15</c:v>
                </c:pt>
                <c:pt idx="6">
                  <c:v>22</c:v>
                </c:pt>
                <c:pt idx="7">
                  <c:v>16</c:v>
                </c:pt>
                <c:pt idx="8">
                  <c:v>17</c:v>
                </c:pt>
                <c:pt idx="9">
                  <c:v>16</c:v>
                </c:pt>
                <c:pt idx="10">
                  <c:v>22</c:v>
                </c:pt>
                <c:pt idx="11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'24.09 Buloba-Bukasa'!$T$9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'24.09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'24.09 Buloba-Bukasa'!$T$10:$T$21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2</c:v>
                </c:pt>
                <c:pt idx="5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11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'24.09 Buloba-Bukasa'!$U$9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Buloba-Bukasa'!$U$10:$U$21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7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'24.09 Buloba-Bukasa'!$V$9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9</c:v>
                </c:pt>
                <c:pt idx="10">
                  <c:v>15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'24.09 Buloba-Bukasa'!$W$9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'24.09 Buloba-Bukasa'!$X$9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'24.09 Buloba-Bukasa'!$Y$9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Buloba-Bukasa'!$Y$10:$Y$21</c:f>
              <c:numCache>
                <c:formatCode>0</c:formatCode>
                <c:ptCount val="12"/>
                <c:pt idx="0">
                  <c:v>8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8</c:v>
                </c:pt>
                <c:pt idx="5">
                  <c:v>6</c:v>
                </c:pt>
                <c:pt idx="6">
                  <c:v>11</c:v>
                </c:pt>
                <c:pt idx="7">
                  <c:v>18</c:v>
                </c:pt>
                <c:pt idx="8">
                  <c:v>10</c:v>
                </c:pt>
                <c:pt idx="9">
                  <c:v>9</c:v>
                </c:pt>
                <c:pt idx="10">
                  <c:v>16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'24.09 Buloba-Bukasa'!$Z$9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Buloba-Bukasa'!$Z$10:$Z$21</c:f>
              <c:numCache>
                <c:formatCode>0</c:formatCode>
                <c:ptCount val="12"/>
                <c:pt idx="0">
                  <c:v>4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2</c:v>
                </c:pt>
                <c:pt idx="5">
                  <c:v>5</c:v>
                </c:pt>
                <c:pt idx="6">
                  <c:v>2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'24.09 Buloba-Bukasa'!$AA$9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'24.09 Buloba-Bukasa'!$AB$9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'24.09 Buloba-Bukasa'!$AC$9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Buloba-Bukasa'!$AC$10:$AC$21</c:f>
              <c:numCache>
                <c:formatCode>0</c:formatCode>
                <c:ptCount val="12"/>
                <c:pt idx="0">
                  <c:v>41</c:v>
                </c:pt>
                <c:pt idx="1">
                  <c:v>47</c:v>
                </c:pt>
                <c:pt idx="2">
                  <c:v>51</c:v>
                </c:pt>
                <c:pt idx="3">
                  <c:v>44</c:v>
                </c:pt>
                <c:pt idx="4">
                  <c:v>27</c:v>
                </c:pt>
                <c:pt idx="5">
                  <c:v>38</c:v>
                </c:pt>
                <c:pt idx="6">
                  <c:v>48</c:v>
                </c:pt>
                <c:pt idx="7">
                  <c:v>50</c:v>
                </c:pt>
                <c:pt idx="8">
                  <c:v>48</c:v>
                </c:pt>
                <c:pt idx="9">
                  <c:v>45</c:v>
                </c:pt>
                <c:pt idx="10">
                  <c:v>70</c:v>
                </c:pt>
                <c:pt idx="11">
                  <c:v>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'24.09 Buloba-Bukasa'!$AD$9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'24.09 Buloba-Bukasa'!$AD$10:$AD$21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526720"/>
        <c:axId val="204528288"/>
      </c:lineChart>
      <c:catAx>
        <c:axId val="20452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8288"/>
        <c:crosses val="autoZero"/>
        <c:auto val="1"/>
        <c:lblAlgn val="ctr"/>
        <c:lblOffset val="100"/>
        <c:noMultiLvlLbl val="0"/>
      </c:catAx>
      <c:valAx>
        <c:axId val="20452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'24.09 Buloba-Bukasa'!$C$60:$N$60</c:f>
              <c:numCache>
                <c:formatCode>0.00%</c:formatCode>
                <c:ptCount val="12"/>
                <c:pt idx="0">
                  <c:v>0</c:v>
                </c:pt>
                <c:pt idx="1">
                  <c:v>0.11565836298932385</c:v>
                </c:pt>
                <c:pt idx="2">
                  <c:v>9.6085409252669035E-2</c:v>
                </c:pt>
                <c:pt idx="3">
                  <c:v>7.1174377224199295E-2</c:v>
                </c:pt>
                <c:pt idx="4">
                  <c:v>8.8967971530249119E-3</c:v>
                </c:pt>
                <c:pt idx="5">
                  <c:v>0</c:v>
                </c:pt>
                <c:pt idx="6">
                  <c:v>0.19572953736654805</c:v>
                </c:pt>
                <c:pt idx="7">
                  <c:v>7.8291814946619215E-2</c:v>
                </c:pt>
                <c:pt idx="8">
                  <c:v>3.5587188612099642E-3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'[3]24.09.2019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'[3]24.09.2019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'[3]24.09.2019 BULOBA-BUKASA'!$AE$10:$AE$21</c:f>
              <c:numCache>
                <c:formatCode>General</c:formatCode>
                <c:ptCount val="12"/>
                <c:pt idx="0">
                  <c:v>52</c:v>
                </c:pt>
                <c:pt idx="1">
                  <c:v>48</c:v>
                </c:pt>
                <c:pt idx="2">
                  <c:v>43</c:v>
                </c:pt>
                <c:pt idx="3">
                  <c:v>46</c:v>
                </c:pt>
                <c:pt idx="4">
                  <c:v>29</c:v>
                </c:pt>
                <c:pt idx="5">
                  <c:v>32</c:v>
                </c:pt>
                <c:pt idx="6">
                  <c:v>47</c:v>
                </c:pt>
                <c:pt idx="7">
                  <c:v>43</c:v>
                </c:pt>
                <c:pt idx="8">
                  <c:v>37</c:v>
                </c:pt>
                <c:pt idx="9">
                  <c:v>46</c:v>
                </c:pt>
                <c:pt idx="10">
                  <c:v>74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A35-4886-9C97-9DF91EEB0CCF}"/>
            </c:ext>
          </c:extLst>
        </c:ser>
        <c:ser>
          <c:idx val="1"/>
          <c:order val="1"/>
          <c:tx>
            <c:strRef>
              <c:f>'[3]24.09.2019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'[3]24.09.2019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'[3]24.09.2019 BULOBA-BUKASA'!$AF$10:$AF$21</c:f>
              <c:numCache>
                <c:formatCode>General</c:formatCode>
                <c:ptCount val="12"/>
                <c:pt idx="0">
                  <c:v>93</c:v>
                </c:pt>
                <c:pt idx="1">
                  <c:v>95</c:v>
                </c:pt>
                <c:pt idx="2">
                  <c:v>94</c:v>
                </c:pt>
                <c:pt idx="3">
                  <c:v>90</c:v>
                </c:pt>
                <c:pt idx="4">
                  <c:v>56</c:v>
                </c:pt>
                <c:pt idx="5">
                  <c:v>70</c:v>
                </c:pt>
                <c:pt idx="6">
                  <c:v>95</c:v>
                </c:pt>
                <c:pt idx="7">
                  <c:v>93</c:v>
                </c:pt>
                <c:pt idx="8">
                  <c:v>85</c:v>
                </c:pt>
                <c:pt idx="9">
                  <c:v>91</c:v>
                </c:pt>
                <c:pt idx="10">
                  <c:v>144</c:v>
                </c:pt>
                <c:pt idx="11">
                  <c:v>118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A35-4886-9C97-9DF91EEB0C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525152"/>
        <c:axId val="204524368"/>
      </c:lineChart>
      <c:catAx>
        <c:axId val="204525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4368"/>
        <c:crosses val="autoZero"/>
        <c:auto val="1"/>
        <c:lblAlgn val="ctr"/>
        <c:lblOffset val="100"/>
        <c:noMultiLvlLbl val="0"/>
      </c:catAx>
      <c:valAx>
        <c:axId val="204524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BB1-44A7-B6F7-4CE48A5150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BB1-44A7-B6F7-4CE48A5150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BB1-44A7-B6F7-4CE48A5150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BB1-44A7-B6F7-4CE48A51507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BB1-44A7-B6F7-4CE48A51507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BB1-44A7-B6F7-4CE48A51507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BB1-44A7-B6F7-4CE48A51507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BB1-44A7-B6F7-4CE48A51507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BB1-44A7-B6F7-4CE48A51507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BB1-44A7-B6F7-4CE48A51507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BB1-44A7-B6F7-4CE48A51507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BB1-44A7-B6F7-4CE48A51507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BB1-44A7-B6F7-4CE48A51507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'[3]24.09.2019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'[3]24.09.2019 BULOBA-BUKASA'!$C$59:$N$59</c:f>
              <c:numCache>
                <c:formatCode>General</c:formatCode>
                <c:ptCount val="12"/>
                <c:pt idx="0">
                  <c:v>0</c:v>
                </c:pt>
                <c:pt idx="1">
                  <c:v>5.7829181494661923E-2</c:v>
                </c:pt>
                <c:pt idx="2">
                  <c:v>4.8042704626334518E-2</c:v>
                </c:pt>
                <c:pt idx="3">
                  <c:v>3.5587188612099648E-2</c:v>
                </c:pt>
                <c:pt idx="4">
                  <c:v>4.4483985765124559E-3</c:v>
                </c:pt>
                <c:pt idx="5">
                  <c:v>0</c:v>
                </c:pt>
                <c:pt idx="6">
                  <c:v>9.7864768683274025E-2</c:v>
                </c:pt>
                <c:pt idx="7">
                  <c:v>3.9145907473309607E-2</c:v>
                </c:pt>
                <c:pt idx="8">
                  <c:v>1.7793594306049821E-3</c:v>
                </c:pt>
                <c:pt idx="9">
                  <c:v>0</c:v>
                </c:pt>
                <c:pt idx="10">
                  <c:v>0.5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BB1-44A7-B6F7-4CE48A5150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167-4BB9-8F21-A55A81F8D18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167-4BB9-8F21-A55A81F8D18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167-4BB9-8F21-A55A81F8D18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167-4BB9-8F21-A55A81F8D18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167-4BB9-8F21-A55A81F8D18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167-4BB9-8F21-A55A81F8D18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167-4BB9-8F21-A55A81F8D18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167-4BB9-8F21-A55A81F8D18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167-4BB9-8F21-A55A81F8D18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167-4BB9-8F21-A55A81F8D18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167-4BB9-8F21-A55A81F8D18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167-4BB9-8F21-A55A81F8D18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167-4BB9-8F21-A55A81F8D1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'[3]24.09.2019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'[3]24.09.2019 BULOBA-BUKASA'!$C$60:$N$60</c:f>
              <c:numCache>
                <c:formatCode>General</c:formatCode>
                <c:ptCount val="12"/>
                <c:pt idx="0">
                  <c:v>0</c:v>
                </c:pt>
                <c:pt idx="1">
                  <c:v>0.11565836298932385</c:v>
                </c:pt>
                <c:pt idx="2">
                  <c:v>9.6085409252669035E-2</c:v>
                </c:pt>
                <c:pt idx="3">
                  <c:v>7.1174377224199295E-2</c:v>
                </c:pt>
                <c:pt idx="4">
                  <c:v>8.8967971530249119E-3</c:v>
                </c:pt>
                <c:pt idx="5">
                  <c:v>0</c:v>
                </c:pt>
                <c:pt idx="6">
                  <c:v>0.19572953736654805</c:v>
                </c:pt>
                <c:pt idx="7">
                  <c:v>7.8291814946619215E-2</c:v>
                </c:pt>
                <c:pt idx="8">
                  <c:v>3.5587188612099642E-3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167-4BB9-8F21-A55A81F8D1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Bukasa-Buloba'!$AE$10:$AE$21</c:f>
              <c:numCache>
                <c:formatCode>0</c:formatCode>
                <c:ptCount val="12"/>
                <c:pt idx="0">
                  <c:v>51</c:v>
                </c:pt>
                <c:pt idx="1">
                  <c:v>38</c:v>
                </c:pt>
                <c:pt idx="2">
                  <c:v>53</c:v>
                </c:pt>
                <c:pt idx="3">
                  <c:v>50</c:v>
                </c:pt>
                <c:pt idx="4">
                  <c:v>46</c:v>
                </c:pt>
                <c:pt idx="5">
                  <c:v>47</c:v>
                </c:pt>
                <c:pt idx="6">
                  <c:v>37</c:v>
                </c:pt>
                <c:pt idx="7">
                  <c:v>29</c:v>
                </c:pt>
                <c:pt idx="8">
                  <c:v>32</c:v>
                </c:pt>
                <c:pt idx="9">
                  <c:v>48</c:v>
                </c:pt>
                <c:pt idx="10">
                  <c:v>62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Bukasa-Buloba'!$AF$10:$AF$21</c:f>
              <c:numCache>
                <c:formatCode>0</c:formatCode>
                <c:ptCount val="12"/>
                <c:pt idx="0">
                  <c:v>113</c:v>
                </c:pt>
                <c:pt idx="1">
                  <c:v>85</c:v>
                </c:pt>
                <c:pt idx="2">
                  <c:v>108</c:v>
                </c:pt>
                <c:pt idx="3">
                  <c:v>95</c:v>
                </c:pt>
                <c:pt idx="4">
                  <c:v>82</c:v>
                </c:pt>
                <c:pt idx="5">
                  <c:v>101</c:v>
                </c:pt>
                <c:pt idx="6">
                  <c:v>80</c:v>
                </c:pt>
                <c:pt idx="7">
                  <c:v>51</c:v>
                </c:pt>
                <c:pt idx="8">
                  <c:v>66</c:v>
                </c:pt>
                <c:pt idx="9">
                  <c:v>77</c:v>
                </c:pt>
                <c:pt idx="10">
                  <c:v>93</c:v>
                </c:pt>
                <c:pt idx="11">
                  <c:v>132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523976"/>
        <c:axId val="204525544"/>
      </c:lineChart>
      <c:catAx>
        <c:axId val="204523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5544"/>
        <c:crosses val="autoZero"/>
        <c:auto val="1"/>
        <c:lblAlgn val="ctr"/>
        <c:lblOffset val="100"/>
        <c:noMultiLvlLbl val="0"/>
      </c:catAx>
      <c:valAx>
        <c:axId val="204525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3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Bukasa-Buloba'!$C$59:$N$59</c:f>
              <c:numCache>
                <c:formatCode>0.0%</c:formatCode>
                <c:ptCount val="12"/>
                <c:pt idx="0">
                  <c:v>0.21975992613111728</c:v>
                </c:pt>
                <c:pt idx="1">
                  <c:v>9.141274238227147E-2</c:v>
                </c:pt>
                <c:pt idx="2">
                  <c:v>4.5244690674053553E-2</c:v>
                </c:pt>
                <c:pt idx="3">
                  <c:v>3.3240997229916899E-2</c:v>
                </c:pt>
                <c:pt idx="4">
                  <c:v>8.3102493074792248E-3</c:v>
                </c:pt>
                <c:pt idx="5">
                  <c:v>9.2336103416435823E-4</c:v>
                </c:pt>
                <c:pt idx="6">
                  <c:v>9.4182825484764546E-2</c:v>
                </c:pt>
                <c:pt idx="7">
                  <c:v>2.6777469990766391E-2</c:v>
                </c:pt>
                <c:pt idx="8">
                  <c:v>0</c:v>
                </c:pt>
                <c:pt idx="9">
                  <c:v>0</c:v>
                </c:pt>
                <c:pt idx="10">
                  <c:v>0.48014773776546632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Bukasa-Buloba'!$S$9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Bukasa-Buloba'!$S$10:$S$21</c:f>
              <c:numCache>
                <c:formatCode>0</c:formatCode>
                <c:ptCount val="12"/>
                <c:pt idx="0">
                  <c:v>26</c:v>
                </c:pt>
                <c:pt idx="1">
                  <c:v>19</c:v>
                </c:pt>
                <c:pt idx="2">
                  <c:v>25</c:v>
                </c:pt>
                <c:pt idx="3">
                  <c:v>20</c:v>
                </c:pt>
                <c:pt idx="4">
                  <c:v>23</c:v>
                </c:pt>
                <c:pt idx="5">
                  <c:v>20</c:v>
                </c:pt>
                <c:pt idx="6">
                  <c:v>12</c:v>
                </c:pt>
                <c:pt idx="7">
                  <c:v>10</c:v>
                </c:pt>
                <c:pt idx="8">
                  <c:v>16</c:v>
                </c:pt>
                <c:pt idx="9">
                  <c:v>18</c:v>
                </c:pt>
                <c:pt idx="10">
                  <c:v>22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'25.09 Bukasa-Buloba'!$T$9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Bukasa-Buloba'!$T$10:$T$21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8</c:v>
                </c:pt>
                <c:pt idx="3">
                  <c:v>10</c:v>
                </c:pt>
                <c:pt idx="4">
                  <c:v>7</c:v>
                </c:pt>
                <c:pt idx="5">
                  <c:v>11</c:v>
                </c:pt>
                <c:pt idx="6">
                  <c:v>5</c:v>
                </c:pt>
                <c:pt idx="7">
                  <c:v>3</c:v>
                </c:pt>
                <c:pt idx="8">
                  <c:v>7</c:v>
                </c:pt>
                <c:pt idx="9">
                  <c:v>10</c:v>
                </c:pt>
                <c:pt idx="10">
                  <c:v>13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'25.09 Bukasa-Buloba'!$U$9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Bukasa-Buloba'!$U$10:$U$21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9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6</c:v>
                </c:pt>
                <c:pt idx="8">
                  <c:v>2</c:v>
                </c:pt>
                <c:pt idx="9">
                  <c:v>5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'25.09 Bukasa-Buloba'!$V$9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9</c:v>
                </c:pt>
                <c:pt idx="10">
                  <c:v>11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'25.09 Bukasa-Buloba'!$W$9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'25.09 Bukasa-Buloba'!$X$9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Bukasa-Buloba'!$X$10:$X$21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'25.09 Bukasa-Buloba'!$Y$9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Bukasa-Buloba'!$Y$10:$Y$21</c:f>
              <c:numCache>
                <c:formatCode>0</c:formatCode>
                <c:ptCount val="12"/>
                <c:pt idx="0">
                  <c:v>7</c:v>
                </c:pt>
                <c:pt idx="1">
                  <c:v>6</c:v>
                </c:pt>
                <c:pt idx="2">
                  <c:v>9</c:v>
                </c:pt>
                <c:pt idx="3">
                  <c:v>14</c:v>
                </c:pt>
                <c:pt idx="4">
                  <c:v>6</c:v>
                </c:pt>
                <c:pt idx="5">
                  <c:v>8</c:v>
                </c:pt>
                <c:pt idx="6">
                  <c:v>14</c:v>
                </c:pt>
                <c:pt idx="7">
                  <c:v>9</c:v>
                </c:pt>
                <c:pt idx="8">
                  <c:v>5</c:v>
                </c:pt>
                <c:pt idx="9">
                  <c:v>5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'25.09 Bukasa-Buloba'!$Z$9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Bukasa-Buloba'!$Z$10:$Z$21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6</c:v>
                </c:pt>
                <c:pt idx="5">
                  <c:v>2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'25.09 Bukasa-Buloba'!$AA$9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'25.09 Bukasa-Buloba'!$AB$9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'25.09 Bukasa-Buloba'!$AC$9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Bukasa-Buloba'!$AC$10:$AC$21</c:f>
              <c:numCache>
                <c:formatCode>0</c:formatCode>
                <c:ptCount val="12"/>
                <c:pt idx="0">
                  <c:v>62</c:v>
                </c:pt>
                <c:pt idx="1">
                  <c:v>47</c:v>
                </c:pt>
                <c:pt idx="2">
                  <c:v>55</c:v>
                </c:pt>
                <c:pt idx="3">
                  <c:v>45</c:v>
                </c:pt>
                <c:pt idx="4">
                  <c:v>36</c:v>
                </c:pt>
                <c:pt idx="5">
                  <c:v>54</c:v>
                </c:pt>
                <c:pt idx="6">
                  <c:v>43</c:v>
                </c:pt>
                <c:pt idx="7">
                  <c:v>22</c:v>
                </c:pt>
                <c:pt idx="8">
                  <c:v>34</c:v>
                </c:pt>
                <c:pt idx="9">
                  <c:v>29</c:v>
                </c:pt>
                <c:pt idx="10">
                  <c:v>31</c:v>
                </c:pt>
                <c:pt idx="1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'25.09 Bukasa-Buloba'!$AD$9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'25.09 Bukasa-Buloba'!$AD$10:$AD$21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4522016"/>
        <c:axId val="204522800"/>
      </c:lineChart>
      <c:catAx>
        <c:axId val="204522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2800"/>
        <c:crosses val="autoZero"/>
        <c:auto val="1"/>
        <c:lblAlgn val="ctr"/>
        <c:lblOffset val="100"/>
        <c:noMultiLvlLbl val="0"/>
      </c:catAx>
      <c:valAx>
        <c:axId val="20452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4522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Bukasa-Buloba'!$C$60:$N$60</c:f>
              <c:numCache>
                <c:formatCode>0.00%</c:formatCode>
                <c:ptCount val="12"/>
                <c:pt idx="0">
                  <c:v>0.42273534635879217</c:v>
                </c:pt>
                <c:pt idx="1">
                  <c:v>0.17584369449378331</c:v>
                </c:pt>
                <c:pt idx="2">
                  <c:v>8.7033747779751328E-2</c:v>
                </c:pt>
                <c:pt idx="3">
                  <c:v>6.3943161634103018E-2</c:v>
                </c:pt>
                <c:pt idx="4">
                  <c:v>1.5985790408525755E-2</c:v>
                </c:pt>
                <c:pt idx="5">
                  <c:v>1.7761989342806395E-3</c:v>
                </c:pt>
                <c:pt idx="6">
                  <c:v>0.18117229129662521</c:v>
                </c:pt>
                <c:pt idx="7">
                  <c:v>5.1509769094138541E-2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Buloba-Bukasa'!$AE$10:$AE$21</c:f>
              <c:numCache>
                <c:formatCode>0</c:formatCode>
                <c:ptCount val="12"/>
                <c:pt idx="0">
                  <c:v>53</c:v>
                </c:pt>
                <c:pt idx="1">
                  <c:v>51</c:v>
                </c:pt>
                <c:pt idx="2">
                  <c:v>37</c:v>
                </c:pt>
                <c:pt idx="3">
                  <c:v>43</c:v>
                </c:pt>
                <c:pt idx="4">
                  <c:v>51</c:v>
                </c:pt>
                <c:pt idx="5">
                  <c:v>45</c:v>
                </c:pt>
                <c:pt idx="6">
                  <c:v>33</c:v>
                </c:pt>
                <c:pt idx="7">
                  <c:v>34</c:v>
                </c:pt>
                <c:pt idx="8">
                  <c:v>38</c:v>
                </c:pt>
                <c:pt idx="9">
                  <c:v>42</c:v>
                </c:pt>
                <c:pt idx="10">
                  <c:v>58</c:v>
                </c:pt>
                <c:pt idx="11">
                  <c:v>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'25.09 Buloba-Bukasa'!$AF$10:$AF$21</c:f>
              <c:numCache>
                <c:formatCode>0</c:formatCode>
                <c:ptCount val="12"/>
                <c:pt idx="0">
                  <c:v>104</c:v>
                </c:pt>
                <c:pt idx="1">
                  <c:v>95</c:v>
                </c:pt>
                <c:pt idx="2">
                  <c:v>92</c:v>
                </c:pt>
                <c:pt idx="3">
                  <c:v>89</c:v>
                </c:pt>
                <c:pt idx="4">
                  <c:v>98</c:v>
                </c:pt>
                <c:pt idx="5">
                  <c:v>113</c:v>
                </c:pt>
                <c:pt idx="6">
                  <c:v>76</c:v>
                </c:pt>
                <c:pt idx="7">
                  <c:v>66</c:v>
                </c:pt>
                <c:pt idx="8">
                  <c:v>71</c:v>
                </c:pt>
                <c:pt idx="9">
                  <c:v>82</c:v>
                </c:pt>
                <c:pt idx="10">
                  <c:v>110</c:v>
                </c:pt>
                <c:pt idx="11">
                  <c:v>148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612752"/>
        <c:axId val="205613928"/>
      </c:lineChart>
      <c:catAx>
        <c:axId val="205612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613928"/>
        <c:crosses val="autoZero"/>
        <c:auto val="1"/>
        <c:lblAlgn val="ctr"/>
        <c:lblOffset val="100"/>
        <c:noMultiLvlLbl val="0"/>
      </c:catAx>
      <c:valAx>
        <c:axId val="20561392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61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Buloba-Bukasa'!$C$59:$N$59</c:f>
              <c:numCache>
                <c:formatCode>0.0%</c:formatCode>
                <c:ptCount val="12"/>
                <c:pt idx="0">
                  <c:v>0.23339160839160839</c:v>
                </c:pt>
                <c:pt idx="1">
                  <c:v>4.8951048951048952E-2</c:v>
                </c:pt>
                <c:pt idx="2">
                  <c:v>4.5454545454545456E-2</c:v>
                </c:pt>
                <c:pt idx="3">
                  <c:v>3.6713286713286712E-2</c:v>
                </c:pt>
                <c:pt idx="4">
                  <c:v>4.370629370629371E-3</c:v>
                </c:pt>
                <c:pt idx="5">
                  <c:v>0</c:v>
                </c:pt>
                <c:pt idx="6">
                  <c:v>8.3916083916083919E-2</c:v>
                </c:pt>
                <c:pt idx="7">
                  <c:v>3.9335664335664336E-2</c:v>
                </c:pt>
                <c:pt idx="8">
                  <c:v>8.7412587412587413E-4</c:v>
                </c:pt>
                <c:pt idx="9">
                  <c:v>0</c:v>
                </c:pt>
                <c:pt idx="10">
                  <c:v>0.50611888111888115</c:v>
                </c:pt>
                <c:pt idx="11">
                  <c:v>8.7412587412587413E-4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'25.09 Buloba-Bukasa'!$C$60:$N$60</c:f>
              <c:numCache>
                <c:formatCode>0.00%</c:formatCode>
                <c:ptCount val="12"/>
                <c:pt idx="0">
                  <c:v>0.47256637168141591</c:v>
                </c:pt>
                <c:pt idx="1">
                  <c:v>9.9115044247787609E-2</c:v>
                </c:pt>
                <c:pt idx="2">
                  <c:v>9.2035398230088494E-2</c:v>
                </c:pt>
                <c:pt idx="3">
                  <c:v>7.4336283185840707E-2</c:v>
                </c:pt>
                <c:pt idx="4">
                  <c:v>8.8495575221238937E-3</c:v>
                </c:pt>
                <c:pt idx="5">
                  <c:v>0</c:v>
                </c:pt>
                <c:pt idx="6">
                  <c:v>0.16991150442477876</c:v>
                </c:pt>
                <c:pt idx="7">
                  <c:v>7.9646017699115043E-2</c:v>
                </c:pt>
                <c:pt idx="8">
                  <c:v>1.7699115044247787E-3</c:v>
                </c:pt>
                <c:pt idx="9">
                  <c:v>0</c:v>
                </c:pt>
                <c:pt idx="11">
                  <c:v>1.7699115044247787E-3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Bukasa-Buloba'!$R$10:$R$33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Bukasa-Buloba'!$AE$10:$AE$33</c:f>
              <c:numCache>
                <c:formatCode>0</c:formatCode>
                <c:ptCount val="24"/>
                <c:pt idx="0">
                  <c:v>65</c:v>
                </c:pt>
                <c:pt idx="1">
                  <c:v>39</c:v>
                </c:pt>
                <c:pt idx="2">
                  <c:v>32</c:v>
                </c:pt>
                <c:pt idx="3">
                  <c:v>40</c:v>
                </c:pt>
                <c:pt idx="4">
                  <c:v>33</c:v>
                </c:pt>
                <c:pt idx="5">
                  <c:v>37</c:v>
                </c:pt>
                <c:pt idx="6">
                  <c:v>38</c:v>
                </c:pt>
                <c:pt idx="7">
                  <c:v>42</c:v>
                </c:pt>
                <c:pt idx="8">
                  <c:v>36</c:v>
                </c:pt>
                <c:pt idx="9">
                  <c:v>55</c:v>
                </c:pt>
                <c:pt idx="10">
                  <c:v>72</c:v>
                </c:pt>
                <c:pt idx="11">
                  <c:v>70</c:v>
                </c:pt>
                <c:pt idx="12">
                  <c:v>76</c:v>
                </c:pt>
                <c:pt idx="13">
                  <c:v>60</c:v>
                </c:pt>
                <c:pt idx="14">
                  <c:v>44</c:v>
                </c:pt>
                <c:pt idx="15">
                  <c:v>9</c:v>
                </c:pt>
                <c:pt idx="16">
                  <c:v>16</c:v>
                </c:pt>
                <c:pt idx="17">
                  <c:v>10</c:v>
                </c:pt>
                <c:pt idx="18">
                  <c:v>6</c:v>
                </c:pt>
                <c:pt idx="19">
                  <c:v>7</c:v>
                </c:pt>
                <c:pt idx="20">
                  <c:v>12</c:v>
                </c:pt>
                <c:pt idx="21">
                  <c:v>20</c:v>
                </c:pt>
                <c:pt idx="22">
                  <c:v>59</c:v>
                </c:pt>
                <c:pt idx="23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Bukasa-Buloba'!$R$10:$R$33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Bukasa-Buloba'!$AF$10:$AF$33</c:f>
              <c:numCache>
                <c:formatCode>0</c:formatCode>
                <c:ptCount val="24"/>
                <c:pt idx="0">
                  <c:v>122</c:v>
                </c:pt>
                <c:pt idx="1">
                  <c:v>97</c:v>
                </c:pt>
                <c:pt idx="2">
                  <c:v>76</c:v>
                </c:pt>
                <c:pt idx="3">
                  <c:v>74</c:v>
                </c:pt>
                <c:pt idx="4">
                  <c:v>83</c:v>
                </c:pt>
                <c:pt idx="5">
                  <c:v>73</c:v>
                </c:pt>
                <c:pt idx="6">
                  <c:v>79</c:v>
                </c:pt>
                <c:pt idx="7">
                  <c:v>85</c:v>
                </c:pt>
                <c:pt idx="8">
                  <c:v>65</c:v>
                </c:pt>
                <c:pt idx="9">
                  <c:v>102</c:v>
                </c:pt>
                <c:pt idx="10">
                  <c:v>127</c:v>
                </c:pt>
                <c:pt idx="11">
                  <c:v>132</c:v>
                </c:pt>
                <c:pt idx="12">
                  <c:v>154</c:v>
                </c:pt>
                <c:pt idx="13">
                  <c:v>139</c:v>
                </c:pt>
                <c:pt idx="14">
                  <c:v>84</c:v>
                </c:pt>
                <c:pt idx="15">
                  <c:v>39</c:v>
                </c:pt>
                <c:pt idx="16">
                  <c:v>33</c:v>
                </c:pt>
                <c:pt idx="17">
                  <c:v>17</c:v>
                </c:pt>
                <c:pt idx="18">
                  <c:v>9</c:v>
                </c:pt>
                <c:pt idx="19">
                  <c:v>9</c:v>
                </c:pt>
                <c:pt idx="20">
                  <c:v>16</c:v>
                </c:pt>
                <c:pt idx="21">
                  <c:v>25</c:v>
                </c:pt>
                <c:pt idx="22">
                  <c:v>80</c:v>
                </c:pt>
                <c:pt idx="23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608048"/>
        <c:axId val="205612360"/>
      </c:lineChart>
      <c:catAx>
        <c:axId val="2056080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612360"/>
        <c:crosses val="autoZero"/>
        <c:auto val="1"/>
        <c:lblAlgn val="ctr"/>
        <c:lblOffset val="100"/>
        <c:noMultiLvlLbl val="0"/>
      </c:catAx>
      <c:valAx>
        <c:axId val="2056123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608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Bukasa-Buloba'!$C$107:$N$107</c:f>
              <c:numCache>
                <c:formatCode>0.0%</c:formatCode>
                <c:ptCount val="12"/>
                <c:pt idx="0">
                  <c:v>0.21084670724958496</c:v>
                </c:pt>
                <c:pt idx="1">
                  <c:v>7.9136690647482008E-2</c:v>
                </c:pt>
                <c:pt idx="2">
                  <c:v>3.707802988378528E-2</c:v>
                </c:pt>
                <c:pt idx="3">
                  <c:v>5.5340343110127282E-2</c:v>
                </c:pt>
                <c:pt idx="4">
                  <c:v>6.0874377421140007E-3</c:v>
                </c:pt>
                <c:pt idx="5">
                  <c:v>0</c:v>
                </c:pt>
                <c:pt idx="6">
                  <c:v>9.6845600442722751E-2</c:v>
                </c:pt>
                <c:pt idx="7">
                  <c:v>1.8262313226342003E-2</c:v>
                </c:pt>
                <c:pt idx="8">
                  <c:v>2.7670171555063639E-3</c:v>
                </c:pt>
                <c:pt idx="9">
                  <c:v>2.2136137244050912E-3</c:v>
                </c:pt>
                <c:pt idx="10">
                  <c:v>0.49086884338682901</c:v>
                </c:pt>
                <c:pt idx="11">
                  <c:v>5.5340343110127279E-4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Bukasa-Buloba'!$C$108:$N$108</c:f>
              <c:numCache>
                <c:formatCode>0.00%</c:formatCode>
                <c:ptCount val="12"/>
                <c:pt idx="0">
                  <c:v>0.41413043478260869</c:v>
                </c:pt>
                <c:pt idx="1">
                  <c:v>0.15543478260869564</c:v>
                </c:pt>
                <c:pt idx="2">
                  <c:v>7.2826086956521735E-2</c:v>
                </c:pt>
                <c:pt idx="3">
                  <c:v>0.10869565217391304</c:v>
                </c:pt>
                <c:pt idx="4">
                  <c:v>1.1956521739130435E-2</c:v>
                </c:pt>
                <c:pt idx="5">
                  <c:v>0</c:v>
                </c:pt>
                <c:pt idx="6">
                  <c:v>0.19021739130434784</c:v>
                </c:pt>
                <c:pt idx="7">
                  <c:v>3.5869565217391305E-2</c:v>
                </c:pt>
                <c:pt idx="8">
                  <c:v>5.434782608695652E-3</c:v>
                </c:pt>
                <c:pt idx="9">
                  <c:v>4.3478260869565218E-3</c:v>
                </c:pt>
                <c:pt idx="11">
                  <c:v>1.0869565217391304E-3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'26.09 Buloba-Bukasa'!$R$10:$R$33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Buloba-Bukasa'!$AE$10:$AE$33</c:f>
              <c:numCache>
                <c:formatCode>0</c:formatCode>
                <c:ptCount val="24"/>
                <c:pt idx="0">
                  <c:v>57</c:v>
                </c:pt>
                <c:pt idx="1">
                  <c:v>57</c:v>
                </c:pt>
                <c:pt idx="2">
                  <c:v>41</c:v>
                </c:pt>
                <c:pt idx="3">
                  <c:v>48</c:v>
                </c:pt>
                <c:pt idx="4">
                  <c:v>46</c:v>
                </c:pt>
                <c:pt idx="5">
                  <c:v>35</c:v>
                </c:pt>
                <c:pt idx="6">
                  <c:v>38</c:v>
                </c:pt>
                <c:pt idx="7">
                  <c:v>37</c:v>
                </c:pt>
                <c:pt idx="8">
                  <c:v>43</c:v>
                </c:pt>
                <c:pt idx="9">
                  <c:v>53</c:v>
                </c:pt>
                <c:pt idx="10">
                  <c:v>66</c:v>
                </c:pt>
                <c:pt idx="11">
                  <c:v>61</c:v>
                </c:pt>
                <c:pt idx="12">
                  <c:v>46</c:v>
                </c:pt>
                <c:pt idx="13">
                  <c:v>46</c:v>
                </c:pt>
                <c:pt idx="14">
                  <c:v>31</c:v>
                </c:pt>
                <c:pt idx="15">
                  <c:v>16</c:v>
                </c:pt>
                <c:pt idx="16">
                  <c:v>10</c:v>
                </c:pt>
                <c:pt idx="17">
                  <c:v>5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3</c:v>
                </c:pt>
                <c:pt idx="22">
                  <c:v>20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'26.09 Buloba-Bukasa'!$R$10:$R$33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'26.09 Buloba-Bukasa'!$AF$10:$AF$33</c:f>
              <c:numCache>
                <c:formatCode>0</c:formatCode>
                <c:ptCount val="24"/>
                <c:pt idx="0">
                  <c:v>119</c:v>
                </c:pt>
                <c:pt idx="1">
                  <c:v>120</c:v>
                </c:pt>
                <c:pt idx="2">
                  <c:v>85</c:v>
                </c:pt>
                <c:pt idx="3">
                  <c:v>109</c:v>
                </c:pt>
                <c:pt idx="4">
                  <c:v>96</c:v>
                </c:pt>
                <c:pt idx="5">
                  <c:v>86</c:v>
                </c:pt>
                <c:pt idx="6">
                  <c:v>84</c:v>
                </c:pt>
                <c:pt idx="7">
                  <c:v>83</c:v>
                </c:pt>
                <c:pt idx="8">
                  <c:v>94</c:v>
                </c:pt>
                <c:pt idx="9">
                  <c:v>104</c:v>
                </c:pt>
                <c:pt idx="10">
                  <c:v>135</c:v>
                </c:pt>
                <c:pt idx="11">
                  <c:v>117</c:v>
                </c:pt>
                <c:pt idx="12">
                  <c:v>115</c:v>
                </c:pt>
                <c:pt idx="13">
                  <c:v>85</c:v>
                </c:pt>
                <c:pt idx="14">
                  <c:v>61</c:v>
                </c:pt>
                <c:pt idx="15">
                  <c:v>39</c:v>
                </c:pt>
                <c:pt idx="16">
                  <c:v>15</c:v>
                </c:pt>
                <c:pt idx="17">
                  <c:v>9</c:v>
                </c:pt>
                <c:pt idx="18">
                  <c:v>2</c:v>
                </c:pt>
                <c:pt idx="19">
                  <c:v>1</c:v>
                </c:pt>
                <c:pt idx="20">
                  <c:v>0</c:v>
                </c:pt>
                <c:pt idx="21">
                  <c:v>4</c:v>
                </c:pt>
                <c:pt idx="22">
                  <c:v>21</c:v>
                </c:pt>
                <c:pt idx="23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18720"/>
        <c:axId val="206516760"/>
      </c:lineChart>
      <c:catAx>
        <c:axId val="2065187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6760"/>
        <c:crosses val="autoZero"/>
        <c:auto val="1"/>
        <c:lblAlgn val="ctr"/>
        <c:lblOffset val="100"/>
        <c:noMultiLvlLbl val="0"/>
      </c:catAx>
      <c:valAx>
        <c:axId val="206516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Buloba-Bukasa'!$C$107:$N$107</c:f>
              <c:numCache>
                <c:formatCode>0.0%</c:formatCode>
                <c:ptCount val="12"/>
                <c:pt idx="0">
                  <c:v>0.20943049601959585</c:v>
                </c:pt>
                <c:pt idx="1">
                  <c:v>4.7764849969381504E-2</c:v>
                </c:pt>
                <c:pt idx="2">
                  <c:v>6.2461726883037354E-2</c:v>
                </c:pt>
                <c:pt idx="3">
                  <c:v>4.654011022657685E-2</c:v>
                </c:pt>
                <c:pt idx="4">
                  <c:v>4.8989589712186161E-3</c:v>
                </c:pt>
                <c:pt idx="5">
                  <c:v>0</c:v>
                </c:pt>
                <c:pt idx="6">
                  <c:v>7.8383343539497857E-2</c:v>
                </c:pt>
                <c:pt idx="7">
                  <c:v>2.6331904470300063E-2</c:v>
                </c:pt>
                <c:pt idx="8">
                  <c:v>2.449479485609308E-3</c:v>
                </c:pt>
                <c:pt idx="9">
                  <c:v>0</c:v>
                </c:pt>
                <c:pt idx="10">
                  <c:v>0.52112676056338025</c:v>
                </c:pt>
                <c:pt idx="11">
                  <c:v>6.1236987140232701E-4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'26.09 Buloba-Bukasa'!$C$108:$N$108</c:f>
              <c:numCache>
                <c:formatCode>0.00%</c:formatCode>
                <c:ptCount val="12"/>
                <c:pt idx="0">
                  <c:v>0.4373401534526854</c:v>
                </c:pt>
                <c:pt idx="1">
                  <c:v>9.9744245524296671E-2</c:v>
                </c:pt>
                <c:pt idx="2">
                  <c:v>0.13043478260869565</c:v>
                </c:pt>
                <c:pt idx="3">
                  <c:v>9.718670076726342E-2</c:v>
                </c:pt>
                <c:pt idx="4">
                  <c:v>1.0230179028132993E-2</c:v>
                </c:pt>
                <c:pt idx="5">
                  <c:v>0</c:v>
                </c:pt>
                <c:pt idx="6">
                  <c:v>0.16368286445012789</c:v>
                </c:pt>
                <c:pt idx="7">
                  <c:v>5.4987212276214836E-2</c:v>
                </c:pt>
                <c:pt idx="8">
                  <c:v>5.1150895140664966E-3</c:v>
                </c:pt>
                <c:pt idx="9">
                  <c:v>0</c:v>
                </c:pt>
                <c:pt idx="11">
                  <c:v>1.2787723785166241E-3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Bukasa-Buloba'!$AE$10:$AE$21</c:f>
              <c:numCache>
                <c:formatCode>0</c:formatCode>
                <c:ptCount val="12"/>
                <c:pt idx="0">
                  <c:v>44</c:v>
                </c:pt>
                <c:pt idx="1">
                  <c:v>36</c:v>
                </c:pt>
                <c:pt idx="2">
                  <c:v>37</c:v>
                </c:pt>
                <c:pt idx="3">
                  <c:v>37</c:v>
                </c:pt>
                <c:pt idx="4">
                  <c:v>35</c:v>
                </c:pt>
                <c:pt idx="5">
                  <c:v>29</c:v>
                </c:pt>
                <c:pt idx="6">
                  <c:v>26</c:v>
                </c:pt>
                <c:pt idx="7">
                  <c:v>41</c:v>
                </c:pt>
                <c:pt idx="8">
                  <c:v>56</c:v>
                </c:pt>
                <c:pt idx="9">
                  <c:v>43</c:v>
                </c:pt>
                <c:pt idx="10">
                  <c:v>83</c:v>
                </c:pt>
                <c:pt idx="11">
                  <c:v>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Bukasa-Buloba'!$AF$10:$AF$21</c:f>
              <c:numCache>
                <c:formatCode>0</c:formatCode>
                <c:ptCount val="12"/>
                <c:pt idx="0">
                  <c:v>94</c:v>
                </c:pt>
                <c:pt idx="1">
                  <c:v>76</c:v>
                </c:pt>
                <c:pt idx="2">
                  <c:v>79</c:v>
                </c:pt>
                <c:pt idx="3">
                  <c:v>65</c:v>
                </c:pt>
                <c:pt idx="4">
                  <c:v>66</c:v>
                </c:pt>
                <c:pt idx="5">
                  <c:v>78</c:v>
                </c:pt>
                <c:pt idx="6">
                  <c:v>34</c:v>
                </c:pt>
                <c:pt idx="7">
                  <c:v>70</c:v>
                </c:pt>
                <c:pt idx="8">
                  <c:v>86</c:v>
                </c:pt>
                <c:pt idx="9">
                  <c:v>87</c:v>
                </c:pt>
                <c:pt idx="10">
                  <c:v>137</c:v>
                </c:pt>
                <c:pt idx="11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11664"/>
        <c:axId val="206516368"/>
      </c:lineChart>
      <c:catAx>
        <c:axId val="2065116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6368"/>
        <c:crosses val="autoZero"/>
        <c:auto val="1"/>
        <c:lblAlgn val="ctr"/>
        <c:lblOffset val="100"/>
        <c:noMultiLvlLbl val="0"/>
      </c:catAx>
      <c:valAx>
        <c:axId val="206516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1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Bukasa-Buloba'!$C$59:$N$59</c:f>
              <c:numCache>
                <c:formatCode>0.0%</c:formatCode>
                <c:ptCount val="12"/>
                <c:pt idx="0">
                  <c:v>0.22475247524752476</c:v>
                </c:pt>
                <c:pt idx="1">
                  <c:v>9.7029702970297033E-2</c:v>
                </c:pt>
                <c:pt idx="2">
                  <c:v>5.6435643564356437E-2</c:v>
                </c:pt>
                <c:pt idx="3">
                  <c:v>4.8514851485148516E-2</c:v>
                </c:pt>
                <c:pt idx="4">
                  <c:v>1.1881188118811881E-2</c:v>
                </c:pt>
                <c:pt idx="5">
                  <c:v>0</c:v>
                </c:pt>
                <c:pt idx="6">
                  <c:v>8.1188118811881191E-2</c:v>
                </c:pt>
                <c:pt idx="7">
                  <c:v>2.6732673267326732E-2</c:v>
                </c:pt>
                <c:pt idx="8">
                  <c:v>9.9009900990099011E-4</c:v>
                </c:pt>
                <c:pt idx="9">
                  <c:v>0</c:v>
                </c:pt>
                <c:pt idx="10">
                  <c:v>0.45247524752475249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Bukasa-Buloba'!$S$9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Bukasa-Buloba'!$S$10:$S$21</c:f>
              <c:numCache>
                <c:formatCode>0</c:formatCode>
                <c:ptCount val="12"/>
                <c:pt idx="0">
                  <c:v>16</c:v>
                </c:pt>
                <c:pt idx="1">
                  <c:v>18</c:v>
                </c:pt>
                <c:pt idx="2">
                  <c:v>15</c:v>
                </c:pt>
                <c:pt idx="3">
                  <c:v>14</c:v>
                </c:pt>
                <c:pt idx="4">
                  <c:v>13</c:v>
                </c:pt>
                <c:pt idx="5">
                  <c:v>11</c:v>
                </c:pt>
                <c:pt idx="6">
                  <c:v>14</c:v>
                </c:pt>
                <c:pt idx="7">
                  <c:v>19</c:v>
                </c:pt>
                <c:pt idx="8">
                  <c:v>26</c:v>
                </c:pt>
                <c:pt idx="9">
                  <c:v>16</c:v>
                </c:pt>
                <c:pt idx="10">
                  <c:v>38</c:v>
                </c:pt>
                <c:pt idx="11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'27.09 Bukasa-Buloba'!$T$9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Bukasa-Buloba'!$T$10:$T$21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9</c:v>
                </c:pt>
                <c:pt idx="8">
                  <c:v>11</c:v>
                </c:pt>
                <c:pt idx="9">
                  <c:v>6</c:v>
                </c:pt>
                <c:pt idx="10">
                  <c:v>14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'27.09 Bukasa-Buloba'!$U$9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Bukasa-Buloba'!$U$10:$U$21</c:f>
              <c:numCache>
                <c:formatCode>0</c:formatCode>
                <c:ptCount val="12"/>
                <c:pt idx="0">
                  <c:v>7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2</c:v>
                </c:pt>
                <c:pt idx="7">
                  <c:v>4</c:v>
                </c:pt>
                <c:pt idx="8">
                  <c:v>8</c:v>
                </c:pt>
                <c:pt idx="9">
                  <c:v>5</c:v>
                </c:pt>
                <c:pt idx="10">
                  <c:v>8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'27.09 Bukasa-Buloba'!$V$9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Bukasa-Buloba'!$V$10:$V$21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10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'27.09 Bukasa-Buloba'!$W$9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'27.09 Bukasa-Buloba'!$X$9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'27.09 Bukasa-Buloba'!$Y$9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Bukasa-Buloba'!$Y$10:$Y$21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4</c:v>
                </c:pt>
                <c:pt idx="3">
                  <c:v>9</c:v>
                </c:pt>
                <c:pt idx="4">
                  <c:v>9</c:v>
                </c:pt>
                <c:pt idx="5">
                  <c:v>6</c:v>
                </c:pt>
                <c:pt idx="6">
                  <c:v>6</c:v>
                </c:pt>
                <c:pt idx="7">
                  <c:v>5</c:v>
                </c:pt>
                <c:pt idx="8">
                  <c:v>7</c:v>
                </c:pt>
                <c:pt idx="9">
                  <c:v>9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'27.09 Bukasa-Buloba'!$Z$9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7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'27.09 Bukasa-Buloba'!$AA$9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'27.09 Bukasa-Buloba'!$AB$9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'27.09 Bukasa-Buloba'!$AC$9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Bukasa-Buloba'!$AC$10:$AC$21</c:f>
              <c:numCache>
                <c:formatCode>0</c:formatCode>
                <c:ptCount val="12"/>
                <c:pt idx="0">
                  <c:v>50</c:v>
                </c:pt>
                <c:pt idx="1">
                  <c:v>40</c:v>
                </c:pt>
                <c:pt idx="2">
                  <c:v>42</c:v>
                </c:pt>
                <c:pt idx="3">
                  <c:v>28</c:v>
                </c:pt>
                <c:pt idx="4">
                  <c:v>31</c:v>
                </c:pt>
                <c:pt idx="5">
                  <c:v>49</c:v>
                </c:pt>
                <c:pt idx="6">
                  <c:v>8</c:v>
                </c:pt>
                <c:pt idx="7">
                  <c:v>29</c:v>
                </c:pt>
                <c:pt idx="8">
                  <c:v>30</c:v>
                </c:pt>
                <c:pt idx="9">
                  <c:v>44</c:v>
                </c:pt>
                <c:pt idx="10">
                  <c:v>54</c:v>
                </c:pt>
                <c:pt idx="11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'27.09 Bukasa-Buloba'!$AD$9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Bukasa-Buloba'!$AD$10:$AD$21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12840"/>
        <c:axId val="206513624"/>
      </c:lineChart>
      <c:catAx>
        <c:axId val="206512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3624"/>
        <c:crosses val="autoZero"/>
        <c:auto val="1"/>
        <c:lblAlgn val="ctr"/>
        <c:lblOffset val="100"/>
        <c:noMultiLvlLbl val="0"/>
      </c:catAx>
      <c:valAx>
        <c:axId val="206513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2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Bukasa-Buloba'!$C$60:$N$60</c:f>
              <c:numCache>
                <c:formatCode>0.00%</c:formatCode>
                <c:ptCount val="12"/>
                <c:pt idx="0">
                  <c:v>0.41048824593128391</c:v>
                </c:pt>
                <c:pt idx="1">
                  <c:v>0.17721518987341772</c:v>
                </c:pt>
                <c:pt idx="2">
                  <c:v>0.10307414104882459</c:v>
                </c:pt>
                <c:pt idx="3">
                  <c:v>8.8607594936708861E-2</c:v>
                </c:pt>
                <c:pt idx="4">
                  <c:v>2.1699819168173599E-2</c:v>
                </c:pt>
                <c:pt idx="5">
                  <c:v>0</c:v>
                </c:pt>
                <c:pt idx="6">
                  <c:v>0.14828209764918626</c:v>
                </c:pt>
                <c:pt idx="7">
                  <c:v>4.8824593128390596E-2</c:v>
                </c:pt>
                <c:pt idx="8">
                  <c:v>1.8083182640144665E-3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Buloba-Bukasa'!$AE$10:$AE$21</c:f>
              <c:numCache>
                <c:formatCode>0</c:formatCode>
                <c:ptCount val="12"/>
                <c:pt idx="0">
                  <c:v>62</c:v>
                </c:pt>
                <c:pt idx="1">
                  <c:v>43</c:v>
                </c:pt>
                <c:pt idx="2">
                  <c:v>54</c:v>
                </c:pt>
                <c:pt idx="3">
                  <c:v>47</c:v>
                </c:pt>
                <c:pt idx="4">
                  <c:v>48</c:v>
                </c:pt>
                <c:pt idx="5">
                  <c:v>49</c:v>
                </c:pt>
                <c:pt idx="6">
                  <c:v>35</c:v>
                </c:pt>
                <c:pt idx="7">
                  <c:v>45</c:v>
                </c:pt>
                <c:pt idx="8">
                  <c:v>46</c:v>
                </c:pt>
                <c:pt idx="9">
                  <c:v>55</c:v>
                </c:pt>
                <c:pt idx="10">
                  <c:v>56</c:v>
                </c:pt>
                <c:pt idx="11">
                  <c:v>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Buloba-Bukasa'!$AF$10:$AF$21</c:f>
              <c:numCache>
                <c:formatCode>0</c:formatCode>
                <c:ptCount val="12"/>
                <c:pt idx="0">
                  <c:v>113</c:v>
                </c:pt>
                <c:pt idx="1">
                  <c:v>95</c:v>
                </c:pt>
                <c:pt idx="2">
                  <c:v>117</c:v>
                </c:pt>
                <c:pt idx="3">
                  <c:v>102</c:v>
                </c:pt>
                <c:pt idx="4">
                  <c:v>89</c:v>
                </c:pt>
                <c:pt idx="5">
                  <c:v>89</c:v>
                </c:pt>
                <c:pt idx="6">
                  <c:v>52</c:v>
                </c:pt>
                <c:pt idx="7">
                  <c:v>90</c:v>
                </c:pt>
                <c:pt idx="8">
                  <c:v>74</c:v>
                </c:pt>
                <c:pt idx="9">
                  <c:v>90</c:v>
                </c:pt>
                <c:pt idx="10">
                  <c:v>106</c:v>
                </c:pt>
                <c:pt idx="11">
                  <c:v>160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517152"/>
        <c:axId val="206517544"/>
      </c:lineChart>
      <c:catAx>
        <c:axId val="2065171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7544"/>
        <c:crosses val="autoZero"/>
        <c:auto val="1"/>
        <c:lblAlgn val="ctr"/>
        <c:lblOffset val="100"/>
        <c:noMultiLvlLbl val="0"/>
      </c:catAx>
      <c:valAx>
        <c:axId val="206517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517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Buloba-Bukasa'!$C$59:$N$59</c:f>
              <c:numCache>
                <c:formatCode>0.0%</c:formatCode>
                <c:ptCount val="12"/>
                <c:pt idx="0">
                  <c:v>0.22429906542056074</c:v>
                </c:pt>
                <c:pt idx="1">
                  <c:v>6.6270178419711126E-2</c:v>
                </c:pt>
                <c:pt idx="2">
                  <c:v>4.9277824978759557E-2</c:v>
                </c:pt>
                <c:pt idx="3">
                  <c:v>4.7578589634664402E-2</c:v>
                </c:pt>
                <c:pt idx="4">
                  <c:v>1.2744265080713678E-2</c:v>
                </c:pt>
                <c:pt idx="5">
                  <c:v>1.6992353440951572E-3</c:v>
                </c:pt>
                <c:pt idx="6">
                  <c:v>0.10365335598980459</c:v>
                </c:pt>
                <c:pt idx="7">
                  <c:v>2.9736618521665252E-2</c:v>
                </c:pt>
                <c:pt idx="8">
                  <c:v>1.6992353440951572E-3</c:v>
                </c:pt>
                <c:pt idx="9">
                  <c:v>8.4961767204757861E-4</c:v>
                </c:pt>
                <c:pt idx="10">
                  <c:v>0.46134239592183518</c:v>
                </c:pt>
                <c:pt idx="11">
                  <c:v>8.4961767204757861E-4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'27.09 Buloba-Bukasa'!$S$9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Buloba-Bukasa'!$S$10:$S$21</c:f>
              <c:numCache>
                <c:formatCode>0</c:formatCode>
                <c:ptCount val="12"/>
                <c:pt idx="0">
                  <c:v>28</c:v>
                </c:pt>
                <c:pt idx="1">
                  <c:v>20</c:v>
                </c:pt>
                <c:pt idx="2">
                  <c:v>25</c:v>
                </c:pt>
                <c:pt idx="3">
                  <c:v>19</c:v>
                </c:pt>
                <c:pt idx="4">
                  <c:v>20</c:v>
                </c:pt>
                <c:pt idx="5">
                  <c:v>22</c:v>
                </c:pt>
                <c:pt idx="6">
                  <c:v>17</c:v>
                </c:pt>
                <c:pt idx="7">
                  <c:v>22</c:v>
                </c:pt>
                <c:pt idx="8">
                  <c:v>18</c:v>
                </c:pt>
                <c:pt idx="9">
                  <c:v>18</c:v>
                </c:pt>
                <c:pt idx="10">
                  <c:v>17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'27.09 Buloba-Bukasa'!$T$9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'27.09 Buloba-Bukasa'!$T$10:$T$21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11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  <c:pt idx="8">
                  <c:v>2</c:v>
                </c:pt>
                <c:pt idx="9">
                  <c:v>7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'27.09 Buloba-Bukasa'!$U$9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Buloba-Bukasa'!$U$10:$U$21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9</c:v>
                </c:pt>
                <c:pt idx="4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  <c:pt idx="8">
                  <c:v>6</c:v>
                </c:pt>
                <c:pt idx="9">
                  <c:v>4</c:v>
                </c:pt>
                <c:pt idx="10">
                  <c:v>8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'27.09 Buloba-Bukasa'!$V$9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Buloba-Bukasa'!$V$10:$V$21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4</c:v>
                </c:pt>
                <c:pt idx="6">
                  <c:v>1</c:v>
                </c:pt>
                <c:pt idx="7">
                  <c:v>2</c:v>
                </c:pt>
                <c:pt idx="8">
                  <c:v>7</c:v>
                </c:pt>
                <c:pt idx="9">
                  <c:v>6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'27.09 Buloba-Bukasa'!$W$9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'27.09 Buloba-Bukasa'!$X$9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'27.09 Buloba-Bukasa'!$Y$9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Buloba-Bukasa'!$Y$10:$Y$21</c:f>
              <c:numCache>
                <c:formatCode>0</c:formatCode>
                <c:ptCount val="12"/>
                <c:pt idx="0">
                  <c:v>8</c:v>
                </c:pt>
                <c:pt idx="1">
                  <c:v>9</c:v>
                </c:pt>
                <c:pt idx="2">
                  <c:v>15</c:v>
                </c:pt>
                <c:pt idx="3">
                  <c:v>10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10</c:v>
                </c:pt>
                <c:pt idx="9">
                  <c:v>16</c:v>
                </c:pt>
                <c:pt idx="10">
                  <c:v>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'27.09 Buloba-Bukasa'!$Z$9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Buloba-Bukasa'!$Z$10:$Z$21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5</c:v>
                </c:pt>
                <c:pt idx="6">
                  <c:v>0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'27.09 Buloba-Bukasa'!$AA$9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'27.09 Buloba-Bukasa'!$AB$9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'27.09 Buloba-Bukasa'!$AC$9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Buloba-Bukasa'!$AC$10:$AC$21</c:f>
              <c:numCache>
                <c:formatCode>0</c:formatCode>
                <c:ptCount val="12"/>
                <c:pt idx="0">
                  <c:v>51</c:v>
                </c:pt>
                <c:pt idx="1">
                  <c:v>52</c:v>
                </c:pt>
                <c:pt idx="2">
                  <c:v>63</c:v>
                </c:pt>
                <c:pt idx="3">
                  <c:v>55</c:v>
                </c:pt>
                <c:pt idx="4">
                  <c:v>41</c:v>
                </c:pt>
                <c:pt idx="5">
                  <c:v>40</c:v>
                </c:pt>
                <c:pt idx="6">
                  <c:v>17</c:v>
                </c:pt>
                <c:pt idx="7">
                  <c:v>45</c:v>
                </c:pt>
                <c:pt idx="8">
                  <c:v>28</c:v>
                </c:pt>
                <c:pt idx="9">
                  <c:v>35</c:v>
                </c:pt>
                <c:pt idx="10">
                  <c:v>50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'27.09 Buloba-Bukasa'!$AD$9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'27.09 Buloba-Bukasa'!$AD$10:$AD$21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611576"/>
        <c:axId val="205606872"/>
      </c:lineChart>
      <c:catAx>
        <c:axId val="205611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606872"/>
        <c:crosses val="autoZero"/>
        <c:auto val="1"/>
        <c:lblAlgn val="ctr"/>
        <c:lblOffset val="100"/>
        <c:noMultiLvlLbl val="0"/>
      </c:catAx>
      <c:valAx>
        <c:axId val="205606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611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'27.09 Buloba-Bukasa'!$C$60:$N$60</c:f>
              <c:numCache>
                <c:formatCode>0.00%</c:formatCode>
                <c:ptCount val="12"/>
                <c:pt idx="0">
                  <c:v>0.41640378548895901</c:v>
                </c:pt>
                <c:pt idx="1">
                  <c:v>0.12302839116719243</c:v>
                </c:pt>
                <c:pt idx="2">
                  <c:v>9.1482649842271294E-2</c:v>
                </c:pt>
                <c:pt idx="3">
                  <c:v>8.8328075709779186E-2</c:v>
                </c:pt>
                <c:pt idx="4">
                  <c:v>2.365930599369085E-2</c:v>
                </c:pt>
                <c:pt idx="5">
                  <c:v>3.1545741324921135E-3</c:v>
                </c:pt>
                <c:pt idx="6">
                  <c:v>0.19242902208201892</c:v>
                </c:pt>
                <c:pt idx="7">
                  <c:v>5.5205047318611984E-2</c:v>
                </c:pt>
                <c:pt idx="8">
                  <c:v>3.1545741324921135E-3</c:v>
                </c:pt>
                <c:pt idx="9">
                  <c:v>1.5772870662460567E-3</c:v>
                </c:pt>
                <c:pt idx="11">
                  <c:v>1.5772870662460567E-3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'28.07 Bukasa-Buloba-24h'!$AE$9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'28.07 Bukasa-Buloba-24h'!$R$10:$R$33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'28.07 Bukasa-Buloba-24h'!$AE$10:$AE$33</c:f>
              <c:numCache>
                <c:formatCode>0</c:formatCode>
                <c:ptCount val="24"/>
                <c:pt idx="0">
                  <c:v>43</c:v>
                </c:pt>
                <c:pt idx="1">
                  <c:v>57</c:v>
                </c:pt>
                <c:pt idx="2">
                  <c:v>55</c:v>
                </c:pt>
                <c:pt idx="3">
                  <c:v>54</c:v>
                </c:pt>
                <c:pt idx="4">
                  <c:v>60</c:v>
                </c:pt>
                <c:pt idx="5">
                  <c:v>54</c:v>
                </c:pt>
                <c:pt idx="6">
                  <c:v>59</c:v>
                </c:pt>
                <c:pt idx="7">
                  <c:v>66</c:v>
                </c:pt>
                <c:pt idx="8">
                  <c:v>54</c:v>
                </c:pt>
                <c:pt idx="9">
                  <c:v>58</c:v>
                </c:pt>
                <c:pt idx="10">
                  <c:v>58</c:v>
                </c:pt>
                <c:pt idx="11">
                  <c:v>71</c:v>
                </c:pt>
                <c:pt idx="12">
                  <c:v>88</c:v>
                </c:pt>
                <c:pt idx="13">
                  <c:v>48</c:v>
                </c:pt>
                <c:pt idx="14">
                  <c:v>51</c:v>
                </c:pt>
                <c:pt idx="15">
                  <c:v>28</c:v>
                </c:pt>
                <c:pt idx="16">
                  <c:v>10</c:v>
                </c:pt>
                <c:pt idx="17">
                  <c:v>12</c:v>
                </c:pt>
                <c:pt idx="18">
                  <c:v>14</c:v>
                </c:pt>
                <c:pt idx="19">
                  <c:v>6</c:v>
                </c:pt>
                <c:pt idx="20">
                  <c:v>6</c:v>
                </c:pt>
                <c:pt idx="21">
                  <c:v>14</c:v>
                </c:pt>
                <c:pt idx="22">
                  <c:v>16</c:v>
                </c:pt>
                <c:pt idx="23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'28.07 Bukasa-Buloba-24h'!$AF$9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'28.07 Bukasa-Buloba-24h'!$R$10:$R$33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'28.07 Bukasa-Buloba-24h'!$AF$10:$AF$33</c:f>
              <c:numCache>
                <c:formatCode>0</c:formatCode>
                <c:ptCount val="24"/>
                <c:pt idx="0">
                  <c:v>82</c:v>
                </c:pt>
                <c:pt idx="1">
                  <c:v>105</c:v>
                </c:pt>
                <c:pt idx="2">
                  <c:v>115</c:v>
                </c:pt>
                <c:pt idx="3">
                  <c:v>124</c:v>
                </c:pt>
                <c:pt idx="4">
                  <c:v>110</c:v>
                </c:pt>
                <c:pt idx="5">
                  <c:v>96</c:v>
                </c:pt>
                <c:pt idx="6">
                  <c:v>97</c:v>
                </c:pt>
                <c:pt idx="7">
                  <c:v>109</c:v>
                </c:pt>
                <c:pt idx="8">
                  <c:v>97</c:v>
                </c:pt>
                <c:pt idx="9">
                  <c:v>120</c:v>
                </c:pt>
                <c:pt idx="10">
                  <c:v>81</c:v>
                </c:pt>
                <c:pt idx="11">
                  <c:v>120</c:v>
                </c:pt>
                <c:pt idx="12">
                  <c:v>162</c:v>
                </c:pt>
                <c:pt idx="13">
                  <c:v>116</c:v>
                </c:pt>
                <c:pt idx="14">
                  <c:v>85</c:v>
                </c:pt>
                <c:pt idx="15">
                  <c:v>51</c:v>
                </c:pt>
                <c:pt idx="16">
                  <c:v>23</c:v>
                </c:pt>
                <c:pt idx="17">
                  <c:v>18</c:v>
                </c:pt>
                <c:pt idx="18">
                  <c:v>15</c:v>
                </c:pt>
                <c:pt idx="19">
                  <c:v>9</c:v>
                </c:pt>
                <c:pt idx="20">
                  <c:v>8</c:v>
                </c:pt>
                <c:pt idx="21">
                  <c:v>20</c:v>
                </c:pt>
                <c:pt idx="22">
                  <c:v>27</c:v>
                </c:pt>
                <c:pt idx="23">
                  <c:v>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304704"/>
        <c:axId val="208300784"/>
      </c:lineChart>
      <c:catAx>
        <c:axId val="208304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300784"/>
        <c:crosses val="autoZero"/>
        <c:auto val="1"/>
        <c:lblAlgn val="ctr"/>
        <c:lblOffset val="100"/>
        <c:noMultiLvlLbl val="0"/>
      </c:catAx>
      <c:valAx>
        <c:axId val="2083007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304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Bukasa-Buloba-24h'!$C$9:$N$9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Bukasa-Buloba-24h'!$C$107:$N$107</c:f>
              <c:numCache>
                <c:formatCode>0.0%</c:formatCode>
                <c:ptCount val="12"/>
                <c:pt idx="0">
                  <c:v>0.24960588544403572</c:v>
                </c:pt>
                <c:pt idx="1">
                  <c:v>8.3026799789805567E-2</c:v>
                </c:pt>
                <c:pt idx="2">
                  <c:v>5.0446663163426171E-2</c:v>
                </c:pt>
                <c:pt idx="3">
                  <c:v>5.1497635312664214E-2</c:v>
                </c:pt>
                <c:pt idx="4">
                  <c:v>4.2038885969521806E-3</c:v>
                </c:pt>
                <c:pt idx="5">
                  <c:v>0</c:v>
                </c:pt>
                <c:pt idx="6">
                  <c:v>9.6163951655281132E-2</c:v>
                </c:pt>
                <c:pt idx="7">
                  <c:v>1.3662637940094587E-2</c:v>
                </c:pt>
                <c:pt idx="8">
                  <c:v>4.2038885969521806E-3</c:v>
                </c:pt>
                <c:pt idx="9">
                  <c:v>0</c:v>
                </c:pt>
                <c:pt idx="10">
                  <c:v>0.44718864950078824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'28.07 Bukasa-Buloba-24h'!$C$9:$N$9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'28.07 Bukasa-Buloba-24h'!$C$108:$N$108</c:f>
              <c:numCache>
                <c:formatCode>0.00%</c:formatCode>
                <c:ptCount val="12"/>
                <c:pt idx="0">
                  <c:v>0.45152091254752852</c:v>
                </c:pt>
                <c:pt idx="1">
                  <c:v>0.15019011406844107</c:v>
                </c:pt>
                <c:pt idx="2">
                  <c:v>9.125475285171103E-2</c:v>
                </c:pt>
                <c:pt idx="3">
                  <c:v>9.3155893536121678E-2</c:v>
                </c:pt>
                <c:pt idx="4">
                  <c:v>7.6045627376425855E-3</c:v>
                </c:pt>
                <c:pt idx="5">
                  <c:v>0</c:v>
                </c:pt>
                <c:pt idx="6">
                  <c:v>0.17395437262357413</c:v>
                </c:pt>
                <c:pt idx="7">
                  <c:v>2.4714828897338403E-2</c:v>
                </c:pt>
                <c:pt idx="8">
                  <c:v>7.6045627376425855E-3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'[4]28.09 Bukasa-Buloba-24h'!$AE$9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'[4]28.09 Bukasa-Buloba-24h'!$R$10:$R$33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Bukasa-Buloba-24h'!$AE$10:$AE$33</c:f>
              <c:numCache>
                <c:formatCode>General</c:formatCode>
                <c:ptCount val="24"/>
                <c:pt idx="0">
                  <c:v>43</c:v>
                </c:pt>
                <c:pt idx="1">
                  <c:v>57</c:v>
                </c:pt>
                <c:pt idx="2">
                  <c:v>55</c:v>
                </c:pt>
                <c:pt idx="3">
                  <c:v>54</c:v>
                </c:pt>
                <c:pt idx="4">
                  <c:v>60</c:v>
                </c:pt>
                <c:pt idx="5">
                  <c:v>54</c:v>
                </c:pt>
                <c:pt idx="6">
                  <c:v>59</c:v>
                </c:pt>
                <c:pt idx="7">
                  <c:v>66</c:v>
                </c:pt>
                <c:pt idx="8">
                  <c:v>54</c:v>
                </c:pt>
                <c:pt idx="9">
                  <c:v>58</c:v>
                </c:pt>
                <c:pt idx="10">
                  <c:v>58</c:v>
                </c:pt>
                <c:pt idx="11">
                  <c:v>71</c:v>
                </c:pt>
                <c:pt idx="12">
                  <c:v>88</c:v>
                </c:pt>
                <c:pt idx="13">
                  <c:v>48</c:v>
                </c:pt>
                <c:pt idx="14">
                  <c:v>51</c:v>
                </c:pt>
                <c:pt idx="15">
                  <c:v>28</c:v>
                </c:pt>
                <c:pt idx="16">
                  <c:v>10</c:v>
                </c:pt>
                <c:pt idx="17">
                  <c:v>12</c:v>
                </c:pt>
                <c:pt idx="18">
                  <c:v>14</c:v>
                </c:pt>
                <c:pt idx="19">
                  <c:v>6</c:v>
                </c:pt>
                <c:pt idx="20">
                  <c:v>6</c:v>
                </c:pt>
                <c:pt idx="21">
                  <c:v>14</c:v>
                </c:pt>
                <c:pt idx="22">
                  <c:v>16</c:v>
                </c:pt>
                <c:pt idx="23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BF8-456D-8E0F-E25AE7820F20}"/>
            </c:ext>
          </c:extLst>
        </c:ser>
        <c:ser>
          <c:idx val="1"/>
          <c:order val="1"/>
          <c:tx>
            <c:strRef>
              <c:f>'[4]28.09 Bukasa-Buloba-24h'!$AF$9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'[4]28.09 Bukasa-Buloba-24h'!$R$10:$R$33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Bukasa-Buloba-24h'!$AF$10:$AF$33</c:f>
              <c:numCache>
                <c:formatCode>General</c:formatCode>
                <c:ptCount val="24"/>
                <c:pt idx="0">
                  <c:v>82</c:v>
                </c:pt>
                <c:pt idx="1">
                  <c:v>105</c:v>
                </c:pt>
                <c:pt idx="2">
                  <c:v>115</c:v>
                </c:pt>
                <c:pt idx="3">
                  <c:v>124</c:v>
                </c:pt>
                <c:pt idx="4">
                  <c:v>110</c:v>
                </c:pt>
                <c:pt idx="5">
                  <c:v>96</c:v>
                </c:pt>
                <c:pt idx="6">
                  <c:v>97</c:v>
                </c:pt>
                <c:pt idx="7">
                  <c:v>109</c:v>
                </c:pt>
                <c:pt idx="8">
                  <c:v>97</c:v>
                </c:pt>
                <c:pt idx="9">
                  <c:v>120</c:v>
                </c:pt>
                <c:pt idx="10">
                  <c:v>81</c:v>
                </c:pt>
                <c:pt idx="11">
                  <c:v>120</c:v>
                </c:pt>
                <c:pt idx="12">
                  <c:v>162</c:v>
                </c:pt>
                <c:pt idx="13">
                  <c:v>116</c:v>
                </c:pt>
                <c:pt idx="14">
                  <c:v>85</c:v>
                </c:pt>
                <c:pt idx="15">
                  <c:v>51</c:v>
                </c:pt>
                <c:pt idx="16">
                  <c:v>23</c:v>
                </c:pt>
                <c:pt idx="17">
                  <c:v>18</c:v>
                </c:pt>
                <c:pt idx="18">
                  <c:v>15</c:v>
                </c:pt>
                <c:pt idx="19">
                  <c:v>9</c:v>
                </c:pt>
                <c:pt idx="20">
                  <c:v>8</c:v>
                </c:pt>
                <c:pt idx="21">
                  <c:v>20</c:v>
                </c:pt>
                <c:pt idx="22">
                  <c:v>27</c:v>
                </c:pt>
                <c:pt idx="23">
                  <c:v>113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BF8-456D-8E0F-E25AE7820F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301176"/>
        <c:axId val="208301568"/>
      </c:lineChart>
      <c:catAx>
        <c:axId val="208301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301568"/>
        <c:crosses val="autoZero"/>
        <c:auto val="1"/>
        <c:lblAlgn val="ctr"/>
        <c:lblOffset val="100"/>
        <c:noMultiLvlLbl val="0"/>
      </c:catAx>
      <c:valAx>
        <c:axId val="208301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301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2E3-467C-B9AA-2B4E9DA07BA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2E3-467C-B9AA-2B4E9DA07BA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2E3-467C-B9AA-2B4E9DA07BA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2E3-467C-B9AA-2B4E9DA07BA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2E3-467C-B9AA-2B4E9DA07BA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2E3-467C-B9AA-2B4E9DA07BA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2E3-467C-B9AA-2B4E9DA07BA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2E3-467C-B9AA-2B4E9DA07BA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2E3-467C-B9AA-2B4E9DA07BA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2E3-467C-B9AA-2B4E9DA07BA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2E3-467C-B9AA-2B4E9DA07BA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2E3-467C-B9AA-2B4E9DA07BA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2E3-467C-B9AA-2B4E9DA07BA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Bukasa-Buloba-24h'!$C$9:$N$9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Bukasa-Buloba-24h'!$C$107:$N$107</c:f>
              <c:numCache>
                <c:formatCode>General</c:formatCode>
                <c:ptCount val="12"/>
                <c:pt idx="0">
                  <c:v>0.24960588544403572</c:v>
                </c:pt>
                <c:pt idx="1">
                  <c:v>8.3026799789805567E-2</c:v>
                </c:pt>
                <c:pt idx="2">
                  <c:v>5.0446663163426171E-2</c:v>
                </c:pt>
                <c:pt idx="3">
                  <c:v>5.1497635312664214E-2</c:v>
                </c:pt>
                <c:pt idx="4">
                  <c:v>4.2038885969521806E-3</c:v>
                </c:pt>
                <c:pt idx="5">
                  <c:v>0</c:v>
                </c:pt>
                <c:pt idx="6">
                  <c:v>9.6163951655281132E-2</c:v>
                </c:pt>
                <c:pt idx="7">
                  <c:v>1.3662637940094587E-2</c:v>
                </c:pt>
                <c:pt idx="8">
                  <c:v>4.2038885969521806E-3</c:v>
                </c:pt>
                <c:pt idx="9">
                  <c:v>0</c:v>
                </c:pt>
                <c:pt idx="10">
                  <c:v>0.44718864950078824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2E3-467C-B9AA-2B4E9DA07B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3B4-4407-9819-CEC98D51C40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3B4-4407-9819-CEC98D51C40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3B4-4407-9819-CEC98D51C40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3B4-4407-9819-CEC98D51C40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3B4-4407-9819-CEC98D51C40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3B4-4407-9819-CEC98D51C40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3B4-4407-9819-CEC98D51C40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3B4-4407-9819-CEC98D51C40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3B4-4407-9819-CEC98D51C40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3B4-4407-9819-CEC98D51C40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3B4-4407-9819-CEC98D51C40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3B4-4407-9819-CEC98D51C40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3B4-4407-9819-CEC98D51C4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Bukasa-Buloba-24h'!$C$9:$N$9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Bukasa-Buloba-24h'!$C$108:$N$108</c:f>
              <c:numCache>
                <c:formatCode>General</c:formatCode>
                <c:ptCount val="12"/>
                <c:pt idx="0">
                  <c:v>0.45152091254752852</c:v>
                </c:pt>
                <c:pt idx="1">
                  <c:v>0.15019011406844107</c:v>
                </c:pt>
                <c:pt idx="2">
                  <c:v>9.125475285171103E-2</c:v>
                </c:pt>
                <c:pt idx="3">
                  <c:v>9.3155893536121678E-2</c:v>
                </c:pt>
                <c:pt idx="4">
                  <c:v>7.6045627376425855E-3</c:v>
                </c:pt>
                <c:pt idx="5">
                  <c:v>0</c:v>
                </c:pt>
                <c:pt idx="6">
                  <c:v>0.17395437262357413</c:v>
                </c:pt>
                <c:pt idx="7">
                  <c:v>2.4714828897338403E-2</c:v>
                </c:pt>
                <c:pt idx="8">
                  <c:v>7.6045627376425855E-3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3B4-4407-9819-CEC98D51C4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'28.09 Buloba-Bukasa-24h'!$AE$9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'28.09 Buloba-Bukasa-24h'!$R$10:$R$33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Buloba-Bukasa-24h'!$AE$10:$AE$33</c:f>
              <c:numCache>
                <c:formatCode>0</c:formatCode>
                <c:ptCount val="24"/>
                <c:pt idx="0">
                  <c:v>41</c:v>
                </c:pt>
                <c:pt idx="1">
                  <c:v>49</c:v>
                </c:pt>
                <c:pt idx="2">
                  <c:v>59</c:v>
                </c:pt>
                <c:pt idx="3">
                  <c:v>76</c:v>
                </c:pt>
                <c:pt idx="4">
                  <c:v>65</c:v>
                </c:pt>
                <c:pt idx="5">
                  <c:v>67</c:v>
                </c:pt>
                <c:pt idx="6">
                  <c:v>62</c:v>
                </c:pt>
                <c:pt idx="7">
                  <c:v>64</c:v>
                </c:pt>
                <c:pt idx="8">
                  <c:v>50</c:v>
                </c:pt>
                <c:pt idx="9">
                  <c:v>50</c:v>
                </c:pt>
                <c:pt idx="10">
                  <c:v>52</c:v>
                </c:pt>
                <c:pt idx="11">
                  <c:v>53</c:v>
                </c:pt>
                <c:pt idx="12">
                  <c:v>56</c:v>
                </c:pt>
                <c:pt idx="13">
                  <c:v>82</c:v>
                </c:pt>
                <c:pt idx="14">
                  <c:v>39</c:v>
                </c:pt>
                <c:pt idx="15">
                  <c:v>40</c:v>
                </c:pt>
                <c:pt idx="16">
                  <c:v>16</c:v>
                </c:pt>
                <c:pt idx="17">
                  <c:v>12</c:v>
                </c:pt>
                <c:pt idx="18">
                  <c:v>10</c:v>
                </c:pt>
                <c:pt idx="19">
                  <c:v>7</c:v>
                </c:pt>
                <c:pt idx="20">
                  <c:v>0</c:v>
                </c:pt>
                <c:pt idx="21">
                  <c:v>14</c:v>
                </c:pt>
                <c:pt idx="22">
                  <c:v>4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'28.09 Buloba-Bukasa-24h'!$AF$9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'28.09 Buloba-Bukasa-24h'!$R$10:$R$33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'28.09 Buloba-Bukasa-24h'!$AF$10:$AF$33</c:f>
              <c:numCache>
                <c:formatCode>0</c:formatCode>
                <c:ptCount val="24"/>
                <c:pt idx="0">
                  <c:v>101</c:v>
                </c:pt>
                <c:pt idx="1">
                  <c:v>121</c:v>
                </c:pt>
                <c:pt idx="2">
                  <c:v>147</c:v>
                </c:pt>
                <c:pt idx="3">
                  <c:v>136</c:v>
                </c:pt>
                <c:pt idx="4">
                  <c:v>144</c:v>
                </c:pt>
                <c:pt idx="5">
                  <c:v>118</c:v>
                </c:pt>
                <c:pt idx="6">
                  <c:v>98</c:v>
                </c:pt>
                <c:pt idx="7">
                  <c:v>115</c:v>
                </c:pt>
                <c:pt idx="8">
                  <c:v>102</c:v>
                </c:pt>
                <c:pt idx="9">
                  <c:v>93</c:v>
                </c:pt>
                <c:pt idx="10">
                  <c:v>74</c:v>
                </c:pt>
                <c:pt idx="11">
                  <c:v>107</c:v>
                </c:pt>
                <c:pt idx="12">
                  <c:v>101</c:v>
                </c:pt>
                <c:pt idx="13">
                  <c:v>130</c:v>
                </c:pt>
                <c:pt idx="14">
                  <c:v>68</c:v>
                </c:pt>
                <c:pt idx="15">
                  <c:v>66</c:v>
                </c:pt>
                <c:pt idx="16">
                  <c:v>36</c:v>
                </c:pt>
                <c:pt idx="17">
                  <c:v>24</c:v>
                </c:pt>
                <c:pt idx="18">
                  <c:v>19</c:v>
                </c:pt>
                <c:pt idx="19">
                  <c:v>7</c:v>
                </c:pt>
                <c:pt idx="20">
                  <c:v>0</c:v>
                </c:pt>
                <c:pt idx="21">
                  <c:v>31</c:v>
                </c:pt>
                <c:pt idx="22">
                  <c:v>5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983416"/>
        <c:axId val="208982240"/>
      </c:lineChart>
      <c:catAx>
        <c:axId val="2089834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2240"/>
        <c:crosses val="autoZero"/>
        <c:auto val="1"/>
        <c:lblAlgn val="ctr"/>
        <c:lblOffset val="100"/>
        <c:noMultiLvlLbl val="0"/>
      </c:catAx>
      <c:valAx>
        <c:axId val="208982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3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Buloba-Bukasa-24h'!$C$9:$N$9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Buloba-Bukasa-24h'!$C$107:$N$107</c:f>
              <c:numCache>
                <c:formatCode>0.0%</c:formatCode>
                <c:ptCount val="12"/>
                <c:pt idx="0">
                  <c:v>0.25552560646900269</c:v>
                </c:pt>
                <c:pt idx="1">
                  <c:v>5.8760107816711593E-2</c:v>
                </c:pt>
                <c:pt idx="2">
                  <c:v>5.6064690026954175E-2</c:v>
                </c:pt>
                <c:pt idx="3">
                  <c:v>4.7439353099730457E-2</c:v>
                </c:pt>
                <c:pt idx="4">
                  <c:v>2.6954177897574125E-3</c:v>
                </c:pt>
                <c:pt idx="5">
                  <c:v>1.0781671159029651E-3</c:v>
                </c:pt>
                <c:pt idx="6">
                  <c:v>8.0862533692722366E-2</c:v>
                </c:pt>
                <c:pt idx="7">
                  <c:v>2.3180592991913745E-2</c:v>
                </c:pt>
                <c:pt idx="8">
                  <c:v>0</c:v>
                </c:pt>
                <c:pt idx="9">
                  <c:v>0</c:v>
                </c:pt>
                <c:pt idx="10">
                  <c:v>0.47439353099730458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'28.09 Buloba-Bukasa-24h'!$C$9:$N$9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'28.09 Buloba-Bukasa-24h'!$C$108:$N$108</c:f>
              <c:numCache>
                <c:formatCode>0.00%</c:formatCode>
                <c:ptCount val="12"/>
                <c:pt idx="0">
                  <c:v>0.48615384615384616</c:v>
                </c:pt>
                <c:pt idx="1">
                  <c:v>0.1117948717948718</c:v>
                </c:pt>
                <c:pt idx="2">
                  <c:v>0.10666666666666667</c:v>
                </c:pt>
                <c:pt idx="3">
                  <c:v>9.0256410256410263E-2</c:v>
                </c:pt>
                <c:pt idx="4">
                  <c:v>5.1282051282051282E-3</c:v>
                </c:pt>
                <c:pt idx="5">
                  <c:v>2.0512820512820513E-3</c:v>
                </c:pt>
                <c:pt idx="6">
                  <c:v>0.15384615384615385</c:v>
                </c:pt>
                <c:pt idx="7">
                  <c:v>4.41025641025641E-2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'[4]28.09 Buloba-Bukasa-24h'!$AE$9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'[4]28.09 Buloba-Bukasa-24h'!$R$10:$R$33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Buloba-Bukasa-24h'!$AE$10:$AE$33</c:f>
              <c:numCache>
                <c:formatCode>General</c:formatCode>
                <c:ptCount val="24"/>
                <c:pt idx="0">
                  <c:v>41</c:v>
                </c:pt>
                <c:pt idx="1">
                  <c:v>49</c:v>
                </c:pt>
                <c:pt idx="2">
                  <c:v>59</c:v>
                </c:pt>
                <c:pt idx="3">
                  <c:v>76</c:v>
                </c:pt>
                <c:pt idx="4">
                  <c:v>65</c:v>
                </c:pt>
                <c:pt idx="5">
                  <c:v>67</c:v>
                </c:pt>
                <c:pt idx="6">
                  <c:v>62</c:v>
                </c:pt>
                <c:pt idx="7">
                  <c:v>64</c:v>
                </c:pt>
                <c:pt idx="8">
                  <c:v>50</c:v>
                </c:pt>
                <c:pt idx="9">
                  <c:v>50</c:v>
                </c:pt>
                <c:pt idx="10">
                  <c:v>52</c:v>
                </c:pt>
                <c:pt idx="11">
                  <c:v>53</c:v>
                </c:pt>
                <c:pt idx="12">
                  <c:v>56</c:v>
                </c:pt>
                <c:pt idx="13">
                  <c:v>82</c:v>
                </c:pt>
                <c:pt idx="14">
                  <c:v>39</c:v>
                </c:pt>
                <c:pt idx="15">
                  <c:v>40</c:v>
                </c:pt>
                <c:pt idx="16">
                  <c:v>16</c:v>
                </c:pt>
                <c:pt idx="17">
                  <c:v>12</c:v>
                </c:pt>
                <c:pt idx="18">
                  <c:v>10</c:v>
                </c:pt>
                <c:pt idx="19">
                  <c:v>7</c:v>
                </c:pt>
                <c:pt idx="20">
                  <c:v>0</c:v>
                </c:pt>
                <c:pt idx="21">
                  <c:v>14</c:v>
                </c:pt>
                <c:pt idx="22">
                  <c:v>4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232-45BA-900E-494EC9FC3CB5}"/>
            </c:ext>
          </c:extLst>
        </c:ser>
        <c:ser>
          <c:idx val="1"/>
          <c:order val="1"/>
          <c:tx>
            <c:strRef>
              <c:f>'[4]28.09 Buloba-Bukasa-24h'!$AF$9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'[4]28.09 Buloba-Bukasa-24h'!$R$10:$R$33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'[4]28.09 Buloba-Bukasa-24h'!$AF$10:$AF$33</c:f>
              <c:numCache>
                <c:formatCode>General</c:formatCode>
                <c:ptCount val="24"/>
                <c:pt idx="0">
                  <c:v>101</c:v>
                </c:pt>
                <c:pt idx="1">
                  <c:v>121</c:v>
                </c:pt>
                <c:pt idx="2">
                  <c:v>147</c:v>
                </c:pt>
                <c:pt idx="3">
                  <c:v>136</c:v>
                </c:pt>
                <c:pt idx="4">
                  <c:v>144</c:v>
                </c:pt>
                <c:pt idx="5">
                  <c:v>118</c:v>
                </c:pt>
                <c:pt idx="6">
                  <c:v>98</c:v>
                </c:pt>
                <c:pt idx="7">
                  <c:v>115</c:v>
                </c:pt>
                <c:pt idx="8">
                  <c:v>102</c:v>
                </c:pt>
                <c:pt idx="9">
                  <c:v>93</c:v>
                </c:pt>
                <c:pt idx="10">
                  <c:v>74</c:v>
                </c:pt>
                <c:pt idx="11">
                  <c:v>107</c:v>
                </c:pt>
                <c:pt idx="12">
                  <c:v>101</c:v>
                </c:pt>
                <c:pt idx="13">
                  <c:v>130</c:v>
                </c:pt>
                <c:pt idx="14">
                  <c:v>68</c:v>
                </c:pt>
                <c:pt idx="15">
                  <c:v>66</c:v>
                </c:pt>
                <c:pt idx="16">
                  <c:v>36</c:v>
                </c:pt>
                <c:pt idx="17">
                  <c:v>24</c:v>
                </c:pt>
                <c:pt idx="18">
                  <c:v>19</c:v>
                </c:pt>
                <c:pt idx="19">
                  <c:v>7</c:v>
                </c:pt>
                <c:pt idx="20">
                  <c:v>0</c:v>
                </c:pt>
                <c:pt idx="21">
                  <c:v>31</c:v>
                </c:pt>
                <c:pt idx="22">
                  <c:v>5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232-45BA-900E-494EC9FC3C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987728"/>
        <c:axId val="208985768"/>
      </c:lineChart>
      <c:catAx>
        <c:axId val="208987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5768"/>
        <c:crosses val="autoZero"/>
        <c:auto val="1"/>
        <c:lblAlgn val="ctr"/>
        <c:lblOffset val="100"/>
        <c:noMultiLvlLbl val="0"/>
      </c:catAx>
      <c:valAx>
        <c:axId val="208985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3AA-4F35-A141-90515AB803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3AA-4F35-A141-90515AB803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3AA-4F35-A141-90515AB803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3AA-4F35-A141-90515AB803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3AA-4F35-A141-90515AB803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3AA-4F35-A141-90515AB803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3AA-4F35-A141-90515AB803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3AA-4F35-A141-90515AB803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3AA-4F35-A141-90515AB803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3AA-4F35-A141-90515AB8033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3AA-4F35-A141-90515AB80331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3AA-4F35-A141-90515AB80331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3AA-4F35-A141-90515AB8033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Buloba-Bukasa-24h'!$C$9:$N$9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Buloba-Bukasa-24h'!$C$107:$N$107</c:f>
              <c:numCache>
                <c:formatCode>General</c:formatCode>
                <c:ptCount val="12"/>
                <c:pt idx="0">
                  <c:v>0.25552560646900269</c:v>
                </c:pt>
                <c:pt idx="1">
                  <c:v>5.8760107816711593E-2</c:v>
                </c:pt>
                <c:pt idx="2">
                  <c:v>5.6064690026954175E-2</c:v>
                </c:pt>
                <c:pt idx="3">
                  <c:v>4.7439353099730457E-2</c:v>
                </c:pt>
                <c:pt idx="4">
                  <c:v>2.6954177897574125E-3</c:v>
                </c:pt>
                <c:pt idx="5">
                  <c:v>1.0781671159029651E-3</c:v>
                </c:pt>
                <c:pt idx="6">
                  <c:v>8.0862533692722366E-2</c:v>
                </c:pt>
                <c:pt idx="7">
                  <c:v>2.3180592991913745E-2</c:v>
                </c:pt>
                <c:pt idx="8">
                  <c:v>0</c:v>
                </c:pt>
                <c:pt idx="9">
                  <c:v>0</c:v>
                </c:pt>
                <c:pt idx="10">
                  <c:v>0.47439353099730458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3AA-4F35-A141-90515AB803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C3D-4C45-86A0-2D025D4AD2A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C3D-4C45-86A0-2D025D4AD2A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C3D-4C45-86A0-2D025D4AD2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C3D-4C45-86A0-2D025D4AD2A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C3D-4C45-86A0-2D025D4AD2A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C3D-4C45-86A0-2D025D4AD2A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C3D-4C45-86A0-2D025D4AD2A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C3D-4C45-86A0-2D025D4AD2A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C3D-4C45-86A0-2D025D4AD2A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C3D-4C45-86A0-2D025D4AD2A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C3D-4C45-86A0-2D025D4AD2A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C3D-4C45-86A0-2D025D4AD2A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C3D-4C45-86A0-2D025D4AD2A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'[4]28.09 Buloba-Bukasa-24h'!$C$9:$N$9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'[4]28.09 Buloba-Bukasa-24h'!$C$108:$N$108</c:f>
              <c:numCache>
                <c:formatCode>General</c:formatCode>
                <c:ptCount val="12"/>
                <c:pt idx="0">
                  <c:v>0.48615384615384616</c:v>
                </c:pt>
                <c:pt idx="1">
                  <c:v>0.1117948717948718</c:v>
                </c:pt>
                <c:pt idx="2">
                  <c:v>0.10666666666666667</c:v>
                </c:pt>
                <c:pt idx="3">
                  <c:v>9.0256410256410263E-2</c:v>
                </c:pt>
                <c:pt idx="4">
                  <c:v>5.1282051282051282E-3</c:v>
                </c:pt>
                <c:pt idx="5">
                  <c:v>2.0512820512820513E-3</c:v>
                </c:pt>
                <c:pt idx="6">
                  <c:v>0.15384615384615385</c:v>
                </c:pt>
                <c:pt idx="7">
                  <c:v>4.41025641025641E-2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C3D-4C45-86A0-2D025D4AD2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Bukasa-Buloba'!$AE$10:$AE$21</c:f>
              <c:numCache>
                <c:formatCode>0</c:formatCode>
                <c:ptCount val="12"/>
                <c:pt idx="0">
                  <c:v>28</c:v>
                </c:pt>
                <c:pt idx="1">
                  <c:v>22</c:v>
                </c:pt>
                <c:pt idx="2">
                  <c:v>32</c:v>
                </c:pt>
                <c:pt idx="3">
                  <c:v>55</c:v>
                </c:pt>
                <c:pt idx="4">
                  <c:v>63</c:v>
                </c:pt>
                <c:pt idx="5">
                  <c:v>59</c:v>
                </c:pt>
                <c:pt idx="6">
                  <c:v>36</c:v>
                </c:pt>
                <c:pt idx="7">
                  <c:v>46</c:v>
                </c:pt>
                <c:pt idx="8">
                  <c:v>63</c:v>
                </c:pt>
                <c:pt idx="9">
                  <c:v>49</c:v>
                </c:pt>
                <c:pt idx="10">
                  <c:v>64</c:v>
                </c:pt>
                <c:pt idx="11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'29.09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Bukasa-Buloba'!$AF$10:$AF$21</c:f>
              <c:numCache>
                <c:formatCode>0</c:formatCode>
                <c:ptCount val="12"/>
                <c:pt idx="0">
                  <c:v>69</c:v>
                </c:pt>
                <c:pt idx="1">
                  <c:v>66</c:v>
                </c:pt>
                <c:pt idx="2">
                  <c:v>72</c:v>
                </c:pt>
                <c:pt idx="3">
                  <c:v>102</c:v>
                </c:pt>
                <c:pt idx="4">
                  <c:v>119</c:v>
                </c:pt>
                <c:pt idx="5">
                  <c:v>129</c:v>
                </c:pt>
                <c:pt idx="6">
                  <c:v>79</c:v>
                </c:pt>
                <c:pt idx="7">
                  <c:v>102</c:v>
                </c:pt>
                <c:pt idx="8">
                  <c:v>105</c:v>
                </c:pt>
                <c:pt idx="9">
                  <c:v>117</c:v>
                </c:pt>
                <c:pt idx="10">
                  <c:v>143</c:v>
                </c:pt>
                <c:pt idx="11">
                  <c:v>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988904"/>
        <c:axId val="208989296"/>
      </c:lineChart>
      <c:catAx>
        <c:axId val="208988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9296"/>
        <c:crosses val="autoZero"/>
        <c:auto val="1"/>
        <c:lblAlgn val="ctr"/>
        <c:lblOffset val="100"/>
        <c:noMultiLvlLbl val="0"/>
      </c:catAx>
      <c:valAx>
        <c:axId val="2089892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8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Bukasa-Buloba'!$C$59:$N$59</c:f>
              <c:numCache>
                <c:formatCode>0.0%</c:formatCode>
                <c:ptCount val="12"/>
                <c:pt idx="0">
                  <c:v>0.23070866141732282</c:v>
                </c:pt>
                <c:pt idx="1">
                  <c:v>8.5039370078740156E-2</c:v>
                </c:pt>
                <c:pt idx="2">
                  <c:v>4.3307086614173228E-2</c:v>
                </c:pt>
                <c:pt idx="3">
                  <c:v>3.0708661417322834E-2</c:v>
                </c:pt>
                <c:pt idx="4">
                  <c:v>3.937007874015748E-3</c:v>
                </c:pt>
                <c:pt idx="5">
                  <c:v>1.5748031496062992E-3</c:v>
                </c:pt>
                <c:pt idx="6">
                  <c:v>5.748031496062992E-2</c:v>
                </c:pt>
                <c:pt idx="7">
                  <c:v>2.0472440944881889E-2</c:v>
                </c:pt>
                <c:pt idx="8">
                  <c:v>7.874015748031496E-4</c:v>
                </c:pt>
                <c:pt idx="9">
                  <c:v>0</c:v>
                </c:pt>
                <c:pt idx="10">
                  <c:v>0.52598425196850396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Bukasa-Buloba'!$S$9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Bukasa-Buloba'!$S$10:$S$21</c:f>
              <c:numCache>
                <c:formatCode>0</c:formatCode>
                <c:ptCount val="12"/>
                <c:pt idx="0">
                  <c:v>14</c:v>
                </c:pt>
                <c:pt idx="1">
                  <c:v>9</c:v>
                </c:pt>
                <c:pt idx="2">
                  <c:v>15</c:v>
                </c:pt>
                <c:pt idx="3">
                  <c:v>23</c:v>
                </c:pt>
                <c:pt idx="4">
                  <c:v>34</c:v>
                </c:pt>
                <c:pt idx="5">
                  <c:v>31</c:v>
                </c:pt>
                <c:pt idx="6">
                  <c:v>16</c:v>
                </c:pt>
                <c:pt idx="7">
                  <c:v>21</c:v>
                </c:pt>
                <c:pt idx="8">
                  <c:v>38</c:v>
                </c:pt>
                <c:pt idx="9">
                  <c:v>22</c:v>
                </c:pt>
                <c:pt idx="10">
                  <c:v>30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'29.09 Bukasa-Buloba'!$T$9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Bukasa-Buloba'!$T$10:$T$21</c:f>
              <c:numCache>
                <c:formatCode>0</c:formatCode>
                <c:ptCount val="12"/>
                <c:pt idx="0">
                  <c:v>4</c:v>
                </c:pt>
                <c:pt idx="1">
                  <c:v>4</c:v>
                </c:pt>
                <c:pt idx="2">
                  <c:v>9</c:v>
                </c:pt>
                <c:pt idx="3">
                  <c:v>11</c:v>
                </c:pt>
                <c:pt idx="4">
                  <c:v>8</c:v>
                </c:pt>
                <c:pt idx="5">
                  <c:v>8</c:v>
                </c:pt>
                <c:pt idx="6">
                  <c:v>9</c:v>
                </c:pt>
                <c:pt idx="7">
                  <c:v>12</c:v>
                </c:pt>
                <c:pt idx="8">
                  <c:v>7</c:v>
                </c:pt>
                <c:pt idx="9">
                  <c:v>9</c:v>
                </c:pt>
                <c:pt idx="10">
                  <c:v>10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'29.09 Bukasa-Buloba'!$U$9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Bukasa-Buloba'!$U$10:$U$21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8</c:v>
                </c:pt>
                <c:pt idx="4">
                  <c:v>5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9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'29.09 Bukasa-Buloba'!$V$9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Bukasa-Buloba'!$V$10:$V$21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  <c:pt idx="5">
                  <c:v>9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3</c:v>
                </c:pt>
                <c:pt idx="10">
                  <c:v>3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'29.09 Bukasa-Buloba'!$W$9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'29.09 Bukasa-Buloba'!$X$9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'29.09 Bukasa-Buloba'!$Y$9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Bukasa-Buloba'!$Y$10:$Y$21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2</c:v>
                </c:pt>
                <c:pt idx="3">
                  <c:v>8</c:v>
                </c:pt>
                <c:pt idx="4">
                  <c:v>9</c:v>
                </c:pt>
                <c:pt idx="5">
                  <c:v>6</c:v>
                </c:pt>
                <c:pt idx="6">
                  <c:v>5</c:v>
                </c:pt>
                <c:pt idx="7">
                  <c:v>5</c:v>
                </c:pt>
                <c:pt idx="8">
                  <c:v>5</c:v>
                </c:pt>
                <c:pt idx="9">
                  <c:v>8</c:v>
                </c:pt>
                <c:pt idx="10">
                  <c:v>7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'29.09 Bukasa-Buloba'!$Z$9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3</c:v>
                </c:pt>
                <c:pt idx="9">
                  <c:v>4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'29.09 Bukasa-Buloba'!$AA$9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'29.09 Bukasa-Buloba'!$AB$9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'29.09 Bukasa-Buloba'!$AC$9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Bukasa-Buloba'!$AC$10:$AC$21</c:f>
              <c:numCache>
                <c:formatCode>0</c:formatCode>
                <c:ptCount val="12"/>
                <c:pt idx="0">
                  <c:v>41</c:v>
                </c:pt>
                <c:pt idx="1">
                  <c:v>44</c:v>
                </c:pt>
                <c:pt idx="2">
                  <c:v>40</c:v>
                </c:pt>
                <c:pt idx="3">
                  <c:v>47</c:v>
                </c:pt>
                <c:pt idx="4">
                  <c:v>56</c:v>
                </c:pt>
                <c:pt idx="5">
                  <c:v>70</c:v>
                </c:pt>
                <c:pt idx="6">
                  <c:v>43</c:v>
                </c:pt>
                <c:pt idx="7">
                  <c:v>56</c:v>
                </c:pt>
                <c:pt idx="8">
                  <c:v>42</c:v>
                </c:pt>
                <c:pt idx="9">
                  <c:v>68</c:v>
                </c:pt>
                <c:pt idx="10">
                  <c:v>79</c:v>
                </c:pt>
                <c:pt idx="11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'29.09 Bukasa-Buloba'!$AD$9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Bukasa-Buloba'!$AD$10:$AD$21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983024"/>
        <c:axId val="208302352"/>
      </c:lineChart>
      <c:catAx>
        <c:axId val="20898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302352"/>
        <c:crosses val="autoZero"/>
        <c:auto val="1"/>
        <c:lblAlgn val="ctr"/>
        <c:lblOffset val="100"/>
        <c:noMultiLvlLbl val="0"/>
      </c:catAx>
      <c:valAx>
        <c:axId val="208302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898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Bukasa-Buloba'!$C$60:$N$60</c:f>
              <c:numCache>
                <c:formatCode>0.00%</c:formatCode>
                <c:ptCount val="12"/>
                <c:pt idx="0">
                  <c:v>0.48671096345514953</c:v>
                </c:pt>
                <c:pt idx="1">
                  <c:v>0.17940199335548174</c:v>
                </c:pt>
                <c:pt idx="2">
                  <c:v>9.1362126245847178E-2</c:v>
                </c:pt>
                <c:pt idx="3">
                  <c:v>6.4784053156146174E-2</c:v>
                </c:pt>
                <c:pt idx="4">
                  <c:v>8.3056478405315621E-3</c:v>
                </c:pt>
                <c:pt idx="5">
                  <c:v>3.3222591362126247E-3</c:v>
                </c:pt>
                <c:pt idx="6">
                  <c:v>0.1212624584717608</c:v>
                </c:pt>
                <c:pt idx="7">
                  <c:v>4.3189368770764118E-2</c:v>
                </c:pt>
                <c:pt idx="8">
                  <c:v>1.6611295681063123E-3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'[4]29.09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'[4]29.09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Bukasa-Buloba'!$AE$10:$AE$21</c:f>
              <c:numCache>
                <c:formatCode>General</c:formatCode>
                <c:ptCount val="12"/>
                <c:pt idx="0">
                  <c:v>28</c:v>
                </c:pt>
                <c:pt idx="1">
                  <c:v>22</c:v>
                </c:pt>
                <c:pt idx="2">
                  <c:v>32</c:v>
                </c:pt>
                <c:pt idx="3">
                  <c:v>55</c:v>
                </c:pt>
                <c:pt idx="4">
                  <c:v>63</c:v>
                </c:pt>
                <c:pt idx="5">
                  <c:v>59</c:v>
                </c:pt>
                <c:pt idx="6">
                  <c:v>36</c:v>
                </c:pt>
                <c:pt idx="7">
                  <c:v>46</c:v>
                </c:pt>
                <c:pt idx="8">
                  <c:v>63</c:v>
                </c:pt>
                <c:pt idx="9">
                  <c:v>49</c:v>
                </c:pt>
                <c:pt idx="10">
                  <c:v>64</c:v>
                </c:pt>
                <c:pt idx="11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C00-498A-ACAE-C283E7D448F6}"/>
            </c:ext>
          </c:extLst>
        </c:ser>
        <c:ser>
          <c:idx val="1"/>
          <c:order val="1"/>
          <c:tx>
            <c:strRef>
              <c:f>'[4]29.09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'[4]29.09 Bukasa-Buloba'!$R$10:$R$21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Bukasa-Buloba'!$AF$10:$AF$21</c:f>
              <c:numCache>
                <c:formatCode>General</c:formatCode>
                <c:ptCount val="12"/>
                <c:pt idx="0">
                  <c:v>69</c:v>
                </c:pt>
                <c:pt idx="1">
                  <c:v>66</c:v>
                </c:pt>
                <c:pt idx="2">
                  <c:v>72</c:v>
                </c:pt>
                <c:pt idx="3">
                  <c:v>102</c:v>
                </c:pt>
                <c:pt idx="4">
                  <c:v>119</c:v>
                </c:pt>
                <c:pt idx="5">
                  <c:v>129</c:v>
                </c:pt>
                <c:pt idx="6">
                  <c:v>79</c:v>
                </c:pt>
                <c:pt idx="7">
                  <c:v>102</c:v>
                </c:pt>
                <c:pt idx="8">
                  <c:v>105</c:v>
                </c:pt>
                <c:pt idx="9">
                  <c:v>117</c:v>
                </c:pt>
                <c:pt idx="10">
                  <c:v>143</c:v>
                </c:pt>
                <c:pt idx="11">
                  <c:v>167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C00-498A-ACAE-C283E7D448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93536"/>
        <c:axId val="209691184"/>
      </c:lineChart>
      <c:catAx>
        <c:axId val="2096935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91184"/>
        <c:crosses val="autoZero"/>
        <c:auto val="1"/>
        <c:lblAlgn val="ctr"/>
        <c:lblOffset val="100"/>
        <c:noMultiLvlLbl val="0"/>
      </c:catAx>
      <c:valAx>
        <c:axId val="209691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93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8A4-42C1-930F-BD746BBE886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8A4-42C1-930F-BD746BBE886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8A4-42C1-930F-BD746BBE886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8A4-42C1-930F-BD746BBE886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8A4-42C1-930F-BD746BBE886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8A4-42C1-930F-BD746BBE886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8A4-42C1-930F-BD746BBE886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8A4-42C1-930F-BD746BBE886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8A4-42C1-930F-BD746BBE886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8A4-42C1-930F-BD746BBE886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8A4-42C1-930F-BD746BBE886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8A4-42C1-930F-BD746BBE886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8A4-42C1-930F-BD746BBE886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Bukasa-Buloba'!$C$59:$N$59</c:f>
              <c:numCache>
                <c:formatCode>General</c:formatCode>
                <c:ptCount val="12"/>
                <c:pt idx="0">
                  <c:v>0.23070866141732282</c:v>
                </c:pt>
                <c:pt idx="1">
                  <c:v>8.5039370078740156E-2</c:v>
                </c:pt>
                <c:pt idx="2">
                  <c:v>4.3307086614173228E-2</c:v>
                </c:pt>
                <c:pt idx="3">
                  <c:v>3.0708661417322834E-2</c:v>
                </c:pt>
                <c:pt idx="4">
                  <c:v>3.937007874015748E-3</c:v>
                </c:pt>
                <c:pt idx="5">
                  <c:v>1.5748031496062992E-3</c:v>
                </c:pt>
                <c:pt idx="6">
                  <c:v>5.748031496062992E-2</c:v>
                </c:pt>
                <c:pt idx="7">
                  <c:v>2.0472440944881889E-2</c:v>
                </c:pt>
                <c:pt idx="8">
                  <c:v>7.874015748031496E-4</c:v>
                </c:pt>
                <c:pt idx="9">
                  <c:v>0</c:v>
                </c:pt>
                <c:pt idx="10">
                  <c:v>0.52598425196850396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8A4-42C1-930F-BD746BBE88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0D7-44BF-B192-8B222A1ED9F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0D7-44BF-B192-8B222A1ED9F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0D7-44BF-B192-8B222A1ED9F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0D7-44BF-B192-8B222A1ED9F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0D7-44BF-B192-8B222A1ED9F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0D7-44BF-B192-8B222A1ED9F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0D7-44BF-B192-8B222A1ED9F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0D7-44BF-B192-8B222A1ED9F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0D7-44BF-B192-8B222A1ED9F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0D7-44BF-B192-8B222A1ED9F6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0D7-44BF-B192-8B222A1ED9F6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0D7-44BF-B192-8B222A1ED9F6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0D7-44BF-B192-8B222A1ED9F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Bukasa-Buloba'!$C$60:$N$60</c:f>
              <c:numCache>
                <c:formatCode>General</c:formatCode>
                <c:ptCount val="12"/>
                <c:pt idx="0">
                  <c:v>0.48671096345514953</c:v>
                </c:pt>
                <c:pt idx="1">
                  <c:v>0.17940199335548174</c:v>
                </c:pt>
                <c:pt idx="2">
                  <c:v>9.1362126245847178E-2</c:v>
                </c:pt>
                <c:pt idx="3">
                  <c:v>6.4784053156146174E-2</c:v>
                </c:pt>
                <c:pt idx="4">
                  <c:v>8.3056478405315621E-3</c:v>
                </c:pt>
                <c:pt idx="5">
                  <c:v>3.3222591362126247E-3</c:v>
                </c:pt>
                <c:pt idx="6">
                  <c:v>0.1212624584717608</c:v>
                </c:pt>
                <c:pt idx="7">
                  <c:v>4.3189368770764118E-2</c:v>
                </c:pt>
                <c:pt idx="8">
                  <c:v>1.6611295681063123E-3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0D7-44BF-B192-8B222A1ED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Buloba-Bukasa'!$AE$10:$AE$21</c:f>
              <c:numCache>
                <c:formatCode>0</c:formatCode>
                <c:ptCount val="12"/>
                <c:pt idx="0">
                  <c:v>31</c:v>
                </c:pt>
                <c:pt idx="1">
                  <c:v>28</c:v>
                </c:pt>
                <c:pt idx="2">
                  <c:v>41</c:v>
                </c:pt>
                <c:pt idx="3">
                  <c:v>57</c:v>
                </c:pt>
                <c:pt idx="4">
                  <c:v>64</c:v>
                </c:pt>
                <c:pt idx="5">
                  <c:v>47</c:v>
                </c:pt>
                <c:pt idx="6">
                  <c:v>42</c:v>
                </c:pt>
                <c:pt idx="7">
                  <c:v>68</c:v>
                </c:pt>
                <c:pt idx="8">
                  <c:v>61</c:v>
                </c:pt>
                <c:pt idx="9">
                  <c:v>71</c:v>
                </c:pt>
                <c:pt idx="10">
                  <c:v>68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'29.09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Buloba-Bukasa'!$AF$10:$AF$21</c:f>
              <c:numCache>
                <c:formatCode>0</c:formatCode>
                <c:ptCount val="12"/>
                <c:pt idx="0">
                  <c:v>73</c:v>
                </c:pt>
                <c:pt idx="1">
                  <c:v>83</c:v>
                </c:pt>
                <c:pt idx="2">
                  <c:v>94</c:v>
                </c:pt>
                <c:pt idx="3">
                  <c:v>121</c:v>
                </c:pt>
                <c:pt idx="4">
                  <c:v>125</c:v>
                </c:pt>
                <c:pt idx="5">
                  <c:v>107</c:v>
                </c:pt>
                <c:pt idx="6">
                  <c:v>82</c:v>
                </c:pt>
                <c:pt idx="7">
                  <c:v>140</c:v>
                </c:pt>
                <c:pt idx="8">
                  <c:v>129</c:v>
                </c:pt>
                <c:pt idx="9">
                  <c:v>136</c:v>
                </c:pt>
                <c:pt idx="10">
                  <c:v>161</c:v>
                </c:pt>
                <c:pt idx="11">
                  <c:v>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92752"/>
        <c:axId val="209690400"/>
      </c:lineChart>
      <c:catAx>
        <c:axId val="2096927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90400"/>
        <c:crosses val="autoZero"/>
        <c:auto val="1"/>
        <c:lblAlgn val="ctr"/>
        <c:lblOffset val="100"/>
        <c:noMultiLvlLbl val="0"/>
      </c:catAx>
      <c:valAx>
        <c:axId val="2096904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92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Buloba-Bukasa'!$C$59:$N$59</c:f>
              <c:numCache>
                <c:formatCode>0.0%</c:formatCode>
                <c:ptCount val="12"/>
                <c:pt idx="0">
                  <c:v>0.2582921665490473</c:v>
                </c:pt>
                <c:pt idx="1">
                  <c:v>5.7163020465772763E-2</c:v>
                </c:pt>
                <c:pt idx="2">
                  <c:v>4.0931545518701484E-2</c:v>
                </c:pt>
                <c:pt idx="3">
                  <c:v>2.1877205363443897E-2</c:v>
                </c:pt>
                <c:pt idx="4">
                  <c:v>7.0571630204657732E-4</c:v>
                </c:pt>
                <c:pt idx="5">
                  <c:v>0</c:v>
                </c:pt>
                <c:pt idx="6">
                  <c:v>6.7748764996471422E-2</c:v>
                </c:pt>
                <c:pt idx="7">
                  <c:v>1.6937191249117856E-2</c:v>
                </c:pt>
                <c:pt idx="8">
                  <c:v>0</c:v>
                </c:pt>
                <c:pt idx="9">
                  <c:v>0</c:v>
                </c:pt>
                <c:pt idx="10">
                  <c:v>0.53634438955539876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'29.09 Buloba-Bukasa'!$S$9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Buloba-Bukasa'!$S$10:$S$21</c:f>
              <c:numCache>
                <c:formatCode>0</c:formatCode>
                <c:ptCount val="12"/>
                <c:pt idx="0">
                  <c:v>16</c:v>
                </c:pt>
                <c:pt idx="1">
                  <c:v>19</c:v>
                </c:pt>
                <c:pt idx="2">
                  <c:v>22</c:v>
                </c:pt>
                <c:pt idx="3">
                  <c:v>31</c:v>
                </c:pt>
                <c:pt idx="4">
                  <c:v>39</c:v>
                </c:pt>
                <c:pt idx="5">
                  <c:v>22</c:v>
                </c:pt>
                <c:pt idx="6">
                  <c:v>21</c:v>
                </c:pt>
                <c:pt idx="7">
                  <c:v>34</c:v>
                </c:pt>
                <c:pt idx="8">
                  <c:v>34</c:v>
                </c:pt>
                <c:pt idx="9">
                  <c:v>39</c:v>
                </c:pt>
                <c:pt idx="10">
                  <c:v>40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'29.09 Buloba-Bukasa'!$T$9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'29.09 Buloba-Bukasa'!$T$10:$T$21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5</c:v>
                </c:pt>
                <c:pt idx="6">
                  <c:v>9</c:v>
                </c:pt>
                <c:pt idx="7">
                  <c:v>12</c:v>
                </c:pt>
                <c:pt idx="8">
                  <c:v>8</c:v>
                </c:pt>
                <c:pt idx="9">
                  <c:v>12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'29.09 Buloba-Bukasa'!$U$9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Buloba-Bukasa'!$U$10:$U$21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3</c:v>
                </c:pt>
                <c:pt idx="3">
                  <c:v>7</c:v>
                </c:pt>
                <c:pt idx="4">
                  <c:v>5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3</c:v>
                </c:pt>
                <c:pt idx="9">
                  <c:v>9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'29.09 Buloba-Bukasa'!$V$9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5</c:v>
                </c:pt>
                <c:pt idx="7">
                  <c:v>1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'29.09 Buloba-Bukasa'!$W$9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'29.09 Buloba-Bukasa'!$X$9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'29.09 Buloba-Bukasa'!$Y$9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Buloba-Bukasa'!$Y$10:$Y$21</c:f>
              <c:numCache>
                <c:formatCode>0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7</c:v>
                </c:pt>
                <c:pt idx="4">
                  <c:v>10</c:v>
                </c:pt>
                <c:pt idx="5">
                  <c:v>13</c:v>
                </c:pt>
                <c:pt idx="6">
                  <c:v>2</c:v>
                </c:pt>
                <c:pt idx="7">
                  <c:v>14</c:v>
                </c:pt>
                <c:pt idx="8">
                  <c:v>12</c:v>
                </c:pt>
                <c:pt idx="9">
                  <c:v>7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'29.09 Buloba-Bukasa'!$Z$9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Buloba-Bukasa'!$Z$10:$Z$21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1</c:v>
                </c:pt>
                <c:pt idx="3">
                  <c:v>4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'29.09 Buloba-Bukasa'!$AA$9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'29.09 Buloba-Bukasa'!$AB$9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'29.09 Buloba-Bukasa'!$AC$9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Buloba-Bukasa'!$AC$10:$AC$21</c:f>
              <c:numCache>
                <c:formatCode>0</c:formatCode>
                <c:ptCount val="12"/>
                <c:pt idx="0">
                  <c:v>42</c:v>
                </c:pt>
                <c:pt idx="1">
                  <c:v>55</c:v>
                </c:pt>
                <c:pt idx="2">
                  <c:v>53</c:v>
                </c:pt>
                <c:pt idx="3">
                  <c:v>64</c:v>
                </c:pt>
                <c:pt idx="4">
                  <c:v>61</c:v>
                </c:pt>
                <c:pt idx="5">
                  <c:v>60</c:v>
                </c:pt>
                <c:pt idx="6">
                  <c:v>40</c:v>
                </c:pt>
                <c:pt idx="7">
                  <c:v>72</c:v>
                </c:pt>
                <c:pt idx="8">
                  <c:v>68</c:v>
                </c:pt>
                <c:pt idx="9">
                  <c:v>65</c:v>
                </c:pt>
                <c:pt idx="10">
                  <c:v>93</c:v>
                </c:pt>
                <c:pt idx="11">
                  <c:v>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'29.09 Buloba-Bukasa'!$AD$9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'29.09 Buloba-Bukasa'!$AD$10:$AD$21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691576"/>
        <c:axId val="209690792"/>
      </c:lineChart>
      <c:catAx>
        <c:axId val="209691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90792"/>
        <c:crosses val="autoZero"/>
        <c:auto val="1"/>
        <c:lblAlgn val="ctr"/>
        <c:lblOffset val="100"/>
        <c:noMultiLvlLbl val="0"/>
      </c:catAx>
      <c:valAx>
        <c:axId val="20969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91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'29.09 Buloba-Bukasa'!$C$60:$N$60</c:f>
              <c:numCache>
                <c:formatCode>0.00%</c:formatCode>
                <c:ptCount val="12"/>
                <c:pt idx="0">
                  <c:v>0.55707762557077622</c:v>
                </c:pt>
                <c:pt idx="1">
                  <c:v>0.12328767123287671</c:v>
                </c:pt>
                <c:pt idx="2">
                  <c:v>8.8280060882800604E-2</c:v>
                </c:pt>
                <c:pt idx="3">
                  <c:v>4.7184170471841702E-2</c:v>
                </c:pt>
                <c:pt idx="4">
                  <c:v>1.5220700152207001E-3</c:v>
                </c:pt>
                <c:pt idx="5">
                  <c:v>0</c:v>
                </c:pt>
                <c:pt idx="6">
                  <c:v>0.14611872146118721</c:v>
                </c:pt>
                <c:pt idx="7">
                  <c:v>3.6529680365296802E-2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'[4]29.09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'[4]29.09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Buloba-Bukasa'!$AE$10:$AE$21</c:f>
              <c:numCache>
                <c:formatCode>General</c:formatCode>
                <c:ptCount val="12"/>
                <c:pt idx="0">
                  <c:v>31</c:v>
                </c:pt>
                <c:pt idx="1">
                  <c:v>28</c:v>
                </c:pt>
                <c:pt idx="2">
                  <c:v>41</c:v>
                </c:pt>
                <c:pt idx="3">
                  <c:v>57</c:v>
                </c:pt>
                <c:pt idx="4">
                  <c:v>64</c:v>
                </c:pt>
                <c:pt idx="5">
                  <c:v>47</c:v>
                </c:pt>
                <c:pt idx="6">
                  <c:v>42</c:v>
                </c:pt>
                <c:pt idx="7">
                  <c:v>68</c:v>
                </c:pt>
                <c:pt idx="8">
                  <c:v>61</c:v>
                </c:pt>
                <c:pt idx="9">
                  <c:v>71</c:v>
                </c:pt>
                <c:pt idx="10">
                  <c:v>68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41D-4868-849C-8B529B232562}"/>
            </c:ext>
          </c:extLst>
        </c:ser>
        <c:ser>
          <c:idx val="1"/>
          <c:order val="1"/>
          <c:tx>
            <c:strRef>
              <c:f>'[4]29.09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'[4]29.09 Buloba-Bukasa'!$R$10:$R$21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'[4]29.09 Buloba-Bukasa'!$AF$10:$AF$21</c:f>
              <c:numCache>
                <c:formatCode>General</c:formatCode>
                <c:ptCount val="12"/>
                <c:pt idx="0">
                  <c:v>73</c:v>
                </c:pt>
                <c:pt idx="1">
                  <c:v>83</c:v>
                </c:pt>
                <c:pt idx="2">
                  <c:v>94</c:v>
                </c:pt>
                <c:pt idx="3">
                  <c:v>121</c:v>
                </c:pt>
                <c:pt idx="4">
                  <c:v>125</c:v>
                </c:pt>
                <c:pt idx="5">
                  <c:v>107</c:v>
                </c:pt>
                <c:pt idx="6">
                  <c:v>82</c:v>
                </c:pt>
                <c:pt idx="7">
                  <c:v>140</c:v>
                </c:pt>
                <c:pt idx="8">
                  <c:v>129</c:v>
                </c:pt>
                <c:pt idx="9">
                  <c:v>136</c:v>
                </c:pt>
                <c:pt idx="10">
                  <c:v>161</c:v>
                </c:pt>
                <c:pt idx="11">
                  <c:v>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41D-4868-849C-8B529B232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686480"/>
        <c:axId val="209686872"/>
      </c:lineChart>
      <c:catAx>
        <c:axId val="209686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86872"/>
        <c:crosses val="autoZero"/>
        <c:auto val="1"/>
        <c:lblAlgn val="ctr"/>
        <c:lblOffset val="100"/>
        <c:noMultiLvlLbl val="0"/>
      </c:catAx>
      <c:valAx>
        <c:axId val="209686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68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E8-404C-8842-50DED4943FF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E8-404C-8842-50DED4943FF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E8-404C-8842-50DED4943FF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E8-404C-8842-50DED4943FF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E8-404C-8842-50DED4943FF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E8-404C-8842-50DED4943FF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E8-404C-8842-50DED4943FF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E8-404C-8842-50DED4943FF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E8-404C-8842-50DED4943FF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E8-404C-8842-50DED4943FF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E8-404C-8842-50DED4943FF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E8-404C-8842-50DED4943FF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E8-404C-8842-50DED4943F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Buloba-Bukasa'!$C$59:$N$59</c:f>
              <c:numCache>
                <c:formatCode>General</c:formatCode>
                <c:ptCount val="12"/>
                <c:pt idx="0">
                  <c:v>0.2582921665490473</c:v>
                </c:pt>
                <c:pt idx="1">
                  <c:v>5.7163020465772763E-2</c:v>
                </c:pt>
                <c:pt idx="2">
                  <c:v>4.0931545518701484E-2</c:v>
                </c:pt>
                <c:pt idx="3">
                  <c:v>2.1877205363443897E-2</c:v>
                </c:pt>
                <c:pt idx="4">
                  <c:v>7.0571630204657732E-4</c:v>
                </c:pt>
                <c:pt idx="5">
                  <c:v>0</c:v>
                </c:pt>
                <c:pt idx="6">
                  <c:v>6.7748764996471422E-2</c:v>
                </c:pt>
                <c:pt idx="7">
                  <c:v>1.6937191249117856E-2</c:v>
                </c:pt>
                <c:pt idx="8">
                  <c:v>0</c:v>
                </c:pt>
                <c:pt idx="9">
                  <c:v>0</c:v>
                </c:pt>
                <c:pt idx="10">
                  <c:v>0.53634438955539876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E8-404C-8842-50DED4943F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2AD-42A5-86CA-6194FE5ED7A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2AD-42A5-86CA-6194FE5ED7A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2AD-42A5-86CA-6194FE5ED7A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2AD-42A5-86CA-6194FE5ED7A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2AD-42A5-86CA-6194FE5ED7A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2AD-42A5-86CA-6194FE5ED7A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2AD-42A5-86CA-6194FE5ED7A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2AD-42A5-86CA-6194FE5ED7A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2AD-42A5-86CA-6194FE5ED7A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2AD-42A5-86CA-6194FE5ED7A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2AD-42A5-86CA-6194FE5ED7A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2AD-42A5-86CA-6194FE5ED7A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2AD-42A5-86CA-6194FE5ED7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'[4]29.09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'[4]29.09 Buloba-Bukasa'!$C$60:$N$60</c:f>
              <c:numCache>
                <c:formatCode>General</c:formatCode>
                <c:ptCount val="12"/>
                <c:pt idx="0">
                  <c:v>0.55707762557077622</c:v>
                </c:pt>
                <c:pt idx="1">
                  <c:v>0.12328767123287671</c:v>
                </c:pt>
                <c:pt idx="2">
                  <c:v>8.8280060882800604E-2</c:v>
                </c:pt>
                <c:pt idx="3">
                  <c:v>4.7184170471841702E-2</c:v>
                </c:pt>
                <c:pt idx="4">
                  <c:v>1.5220700152207001E-3</c:v>
                </c:pt>
                <c:pt idx="5">
                  <c:v>0</c:v>
                </c:pt>
                <c:pt idx="6">
                  <c:v>0.14611872146118721</c:v>
                </c:pt>
                <c:pt idx="7">
                  <c:v>3.6529680365296802E-2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2AD-42A5-86CA-6194FE5ED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Bukasa-Buloba'!$AE$9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Bukasa-Buloba'!$R$10:$R$33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Bukasa-Buloba'!$AE$10:$AE$33</c:f>
              <c:numCache>
                <c:formatCode>0</c:formatCode>
                <c:ptCount val="24"/>
                <c:pt idx="0">
                  <c:v>49.571428571428569</c:v>
                </c:pt>
                <c:pt idx="1">
                  <c:v>39.571428571428569</c:v>
                </c:pt>
                <c:pt idx="2">
                  <c:v>38.428571428571431</c:v>
                </c:pt>
                <c:pt idx="3">
                  <c:v>44.428571428571423</c:v>
                </c:pt>
                <c:pt idx="4">
                  <c:v>44.285714285714278</c:v>
                </c:pt>
                <c:pt idx="5">
                  <c:v>44.285714285714292</c:v>
                </c:pt>
                <c:pt idx="6">
                  <c:v>38.714285714285708</c:v>
                </c:pt>
                <c:pt idx="7">
                  <c:v>42.285714285714285</c:v>
                </c:pt>
                <c:pt idx="8">
                  <c:v>46.428571428571431</c:v>
                </c:pt>
                <c:pt idx="9">
                  <c:v>48.142857142857146</c:v>
                </c:pt>
                <c:pt idx="10">
                  <c:v>69.285714285714278</c:v>
                </c:pt>
                <c:pt idx="11">
                  <c:v>74.285714285714278</c:v>
                </c:pt>
                <c:pt idx="12">
                  <c:v>88.214285714285708</c:v>
                </c:pt>
                <c:pt idx="13">
                  <c:v>85.928571428571416</c:v>
                </c:pt>
                <c:pt idx="14">
                  <c:v>84.714285714285708</c:v>
                </c:pt>
                <c:pt idx="15">
                  <c:v>82</c:v>
                </c:pt>
                <c:pt idx="16">
                  <c:v>72</c:v>
                </c:pt>
                <c:pt idx="17">
                  <c:v>65</c:v>
                </c:pt>
                <c:pt idx="18">
                  <c:v>62</c:v>
                </c:pt>
                <c:pt idx="19">
                  <c:v>54</c:v>
                </c:pt>
                <c:pt idx="20">
                  <c:v>46.5</c:v>
                </c:pt>
                <c:pt idx="21">
                  <c:v>50.5</c:v>
                </c:pt>
                <c:pt idx="22">
                  <c:v>46.5</c:v>
                </c:pt>
                <c:pt idx="23">
                  <c:v>47.5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Bukasa-Buloba'!$AF$9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Bukasa-Buloba'!$R$10:$R$33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Bukasa-Buloba'!$AF$10:$AF$33</c:f>
              <c:numCache>
                <c:formatCode>0</c:formatCode>
                <c:ptCount val="24"/>
                <c:pt idx="0">
                  <c:v>105.42857142857143</c:v>
                </c:pt>
                <c:pt idx="1">
                  <c:v>88.428571428571431</c:v>
                </c:pt>
                <c:pt idx="2">
                  <c:v>85.857142857142861</c:v>
                </c:pt>
                <c:pt idx="3">
                  <c:v>86.142857142857139</c:v>
                </c:pt>
                <c:pt idx="4">
                  <c:v>85.857142857142861</c:v>
                </c:pt>
                <c:pt idx="5">
                  <c:v>90.714285714285722</c:v>
                </c:pt>
                <c:pt idx="6">
                  <c:v>77.142857142857139</c:v>
                </c:pt>
                <c:pt idx="7">
                  <c:v>82.000000000000014</c:v>
                </c:pt>
                <c:pt idx="8">
                  <c:v>81.428571428571431</c:v>
                </c:pt>
                <c:pt idx="9">
                  <c:v>98.857142857142861</c:v>
                </c:pt>
                <c:pt idx="10">
                  <c:v>124.71428571428572</c:v>
                </c:pt>
                <c:pt idx="11">
                  <c:v>145.42857142857142</c:v>
                </c:pt>
                <c:pt idx="12">
                  <c:v>170.35714285714286</c:v>
                </c:pt>
                <c:pt idx="13">
                  <c:v>165.14285714285714</c:v>
                </c:pt>
                <c:pt idx="14">
                  <c:v>159.85714285714286</c:v>
                </c:pt>
                <c:pt idx="15">
                  <c:v>158</c:v>
                </c:pt>
                <c:pt idx="16">
                  <c:v>143.5</c:v>
                </c:pt>
                <c:pt idx="17">
                  <c:v>138</c:v>
                </c:pt>
                <c:pt idx="18">
                  <c:v>134</c:v>
                </c:pt>
                <c:pt idx="19">
                  <c:v>127.5</c:v>
                </c:pt>
                <c:pt idx="20">
                  <c:v>110</c:v>
                </c:pt>
                <c:pt idx="21">
                  <c:v>104.5</c:v>
                </c:pt>
                <c:pt idx="22">
                  <c:v>96</c:v>
                </c:pt>
                <c:pt idx="23">
                  <c:v>84.5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74904"/>
        <c:axId val="209276472"/>
      </c:lineChart>
      <c:catAx>
        <c:axId val="2092749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276472"/>
        <c:crosses val="autoZero"/>
        <c:auto val="1"/>
        <c:lblAlgn val="ctr"/>
        <c:lblOffset val="100"/>
        <c:noMultiLvlLbl val="0"/>
      </c:catAx>
      <c:valAx>
        <c:axId val="2092764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274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Bukasa-Buloba'!$C$107:$O$107</c:f>
              <c:numCache>
                <c:formatCode>0.0%</c:formatCode>
                <c:ptCount val="13"/>
                <c:pt idx="0">
                  <c:v>0.35187251984126972</c:v>
                </c:pt>
                <c:pt idx="1">
                  <c:v>0.12977430555555552</c:v>
                </c:pt>
                <c:pt idx="2">
                  <c:v>6.7460317460317457E-2</c:v>
                </c:pt>
                <c:pt idx="3">
                  <c:v>8.2031249999999986E-2</c:v>
                </c:pt>
                <c:pt idx="4">
                  <c:v>8.4945436507936484E-3</c:v>
                </c:pt>
                <c:pt idx="5">
                  <c:v>3.7202380952380945E-4</c:v>
                </c:pt>
                <c:pt idx="6">
                  <c:v>0.13895089285714285</c:v>
                </c:pt>
                <c:pt idx="7">
                  <c:v>3.1374007936507929E-2</c:v>
                </c:pt>
                <c:pt idx="8">
                  <c:v>5.9523809523809512E-3</c:v>
                </c:pt>
                <c:pt idx="9">
                  <c:v>9.3005952380952365E-4</c:v>
                </c:pt>
                <c:pt idx="10">
                  <c:v>0.76370287698412676</c:v>
                </c:pt>
                <c:pt idx="11">
                  <c:v>2.4801587301587295E-4</c:v>
                </c:pt>
                <c:pt idx="12">
                  <c:v>0.81746031746031722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Bukasa-Buloba'!$C$9:$N$9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Bukasa-Buloba'!$C$108:$O$108</c:f>
              <c:numCache>
                <c:formatCode>0.00%</c:formatCode>
                <c:ptCount val="13"/>
                <c:pt idx="0">
                  <c:v>0.22254029253754748</c:v>
                </c:pt>
                <c:pt idx="1">
                  <c:v>8.2075212736755415E-2</c:v>
                </c:pt>
                <c:pt idx="2">
                  <c:v>4.2664993529665504E-2</c:v>
                </c:pt>
                <c:pt idx="3">
                  <c:v>5.1880318418885525E-2</c:v>
                </c:pt>
                <c:pt idx="4">
                  <c:v>5.3723383396729529E-3</c:v>
                </c:pt>
                <c:pt idx="5">
                  <c:v>2.3528489078859647E-4</c:v>
                </c:pt>
                <c:pt idx="6">
                  <c:v>8.7878906709540794E-2</c:v>
                </c:pt>
                <c:pt idx="7">
                  <c:v>1.9842359123171636E-2</c:v>
                </c:pt>
                <c:pt idx="8">
                  <c:v>3.7645582526175435E-3</c:v>
                </c:pt>
                <c:pt idx="9">
                  <c:v>5.8821222697149126E-4</c:v>
                </c:pt>
                <c:pt idx="10">
                  <c:v>0.48300066664052382</c:v>
                </c:pt>
                <c:pt idx="11">
                  <c:v>1.5685659385906433E-4</c:v>
                </c:pt>
                <c:pt idx="12">
                  <c:v>0.51699933335947601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Buloba-Bukasa'!$AE$9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Buloba-Bukasa'!$R$10:$R$33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Buloba-Bukasa'!$AE$10:$AE$33</c:f>
              <c:numCache>
                <c:formatCode>0</c:formatCode>
                <c:ptCount val="24"/>
                <c:pt idx="0">
                  <c:v>51.571428571428569</c:v>
                </c:pt>
                <c:pt idx="1">
                  <c:v>48</c:v>
                </c:pt>
                <c:pt idx="2">
                  <c:v>45</c:v>
                </c:pt>
                <c:pt idx="3">
                  <c:v>51</c:v>
                </c:pt>
                <c:pt idx="4">
                  <c:v>47.285714285714285</c:v>
                </c:pt>
                <c:pt idx="5">
                  <c:v>44</c:v>
                </c:pt>
                <c:pt idx="6">
                  <c:v>41.428571428571431</c:v>
                </c:pt>
                <c:pt idx="7">
                  <c:v>46.142857142857146</c:v>
                </c:pt>
                <c:pt idx="8">
                  <c:v>46</c:v>
                </c:pt>
                <c:pt idx="9">
                  <c:v>51.714285714285708</c:v>
                </c:pt>
                <c:pt idx="10">
                  <c:v>60.571428571428569</c:v>
                </c:pt>
                <c:pt idx="11">
                  <c:v>68.428571428571416</c:v>
                </c:pt>
                <c:pt idx="12">
                  <c:v>69.428571428571416</c:v>
                </c:pt>
                <c:pt idx="13">
                  <c:v>66.857142857142861</c:v>
                </c:pt>
                <c:pt idx="14">
                  <c:v>60.214285714285708</c:v>
                </c:pt>
                <c:pt idx="15">
                  <c:v>51</c:v>
                </c:pt>
                <c:pt idx="16">
                  <c:v>54</c:v>
                </c:pt>
                <c:pt idx="17">
                  <c:v>57.5</c:v>
                </c:pt>
                <c:pt idx="18">
                  <c:v>60</c:v>
                </c:pt>
                <c:pt idx="19">
                  <c:v>64</c:v>
                </c:pt>
                <c:pt idx="20">
                  <c:v>55</c:v>
                </c:pt>
                <c:pt idx="21">
                  <c:v>46</c:v>
                </c:pt>
                <c:pt idx="22">
                  <c:v>43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Buloba-Bukasa'!$AF$9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Buloba-Bukasa'!$R$10:$R$33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Buloba-Bukasa'!$AF$10:$AF$33</c:f>
              <c:numCache>
                <c:formatCode>0</c:formatCode>
                <c:ptCount val="24"/>
                <c:pt idx="0">
                  <c:v>104.57142857142856</c:v>
                </c:pt>
                <c:pt idx="1">
                  <c:v>103.85714285714286</c:v>
                </c:pt>
                <c:pt idx="2">
                  <c:v>103.57142857142857</c:v>
                </c:pt>
                <c:pt idx="3">
                  <c:v>106.57142857142856</c:v>
                </c:pt>
                <c:pt idx="4">
                  <c:v>96.571428571428569</c:v>
                </c:pt>
                <c:pt idx="5">
                  <c:v>94</c:v>
                </c:pt>
                <c:pt idx="6">
                  <c:v>80.714285714285722</c:v>
                </c:pt>
                <c:pt idx="7">
                  <c:v>93.142857142857139</c:v>
                </c:pt>
                <c:pt idx="8">
                  <c:v>91.857142857142861</c:v>
                </c:pt>
                <c:pt idx="9">
                  <c:v>98</c:v>
                </c:pt>
                <c:pt idx="10">
                  <c:v>117.14285714285714</c:v>
                </c:pt>
                <c:pt idx="11">
                  <c:v>132.57142857142856</c:v>
                </c:pt>
                <c:pt idx="12">
                  <c:v>135.28571428571428</c:v>
                </c:pt>
                <c:pt idx="13">
                  <c:v>139.64285714285714</c:v>
                </c:pt>
                <c:pt idx="14">
                  <c:v>124.92857142857143</c:v>
                </c:pt>
                <c:pt idx="15">
                  <c:v>108</c:v>
                </c:pt>
                <c:pt idx="16">
                  <c:v>110.5</c:v>
                </c:pt>
                <c:pt idx="17">
                  <c:v>103</c:v>
                </c:pt>
                <c:pt idx="18">
                  <c:v>104</c:v>
                </c:pt>
                <c:pt idx="19">
                  <c:v>107.5</c:v>
                </c:pt>
                <c:pt idx="20">
                  <c:v>93.5</c:v>
                </c:pt>
                <c:pt idx="21">
                  <c:v>82.5</c:v>
                </c:pt>
                <c:pt idx="22">
                  <c:v>73.5</c:v>
                </c:pt>
                <c:pt idx="23">
                  <c:v>64.5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279216"/>
        <c:axId val="209271768"/>
      </c:lineChart>
      <c:catAx>
        <c:axId val="209279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271768"/>
        <c:crosses val="autoZero"/>
        <c:auto val="1"/>
        <c:lblAlgn val="ctr"/>
        <c:lblOffset val="100"/>
        <c:noMultiLvlLbl val="0"/>
      </c:catAx>
      <c:valAx>
        <c:axId val="209271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927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Buloba-Bukasa'!$C$107:$N$107</c:f>
              <c:numCache>
                <c:formatCode>0.0%</c:formatCode>
                <c:ptCount val="12"/>
                <c:pt idx="0">
                  <c:v>0.2488469422617014</c:v>
                </c:pt>
                <c:pt idx="1">
                  <c:v>4.9453365220362137E-2</c:v>
                </c:pt>
                <c:pt idx="2">
                  <c:v>5.2229244960710623E-2</c:v>
                </c:pt>
                <c:pt idx="3">
                  <c:v>4.3987017423983595E-2</c:v>
                </c:pt>
                <c:pt idx="4">
                  <c:v>5.0392893747864698E-3</c:v>
                </c:pt>
                <c:pt idx="5">
                  <c:v>9.3952852750256227E-4</c:v>
                </c:pt>
                <c:pt idx="6">
                  <c:v>7.7254868466006113E-2</c:v>
                </c:pt>
                <c:pt idx="7">
                  <c:v>2.5452681926887603E-2</c:v>
                </c:pt>
                <c:pt idx="8">
                  <c:v>1.2811752647762212E-3</c:v>
                </c:pt>
                <c:pt idx="9">
                  <c:v>2.5623505295524425E-4</c:v>
                </c:pt>
                <c:pt idx="10">
                  <c:v>0.49500341646737273</c:v>
                </c:pt>
                <c:pt idx="11">
                  <c:v>2.5623505295524425E-4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Buloba-Bukasa'!$C$9:$N$9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Buloba-Bukasa'!$C$108:$N$108</c:f>
              <c:numCache>
                <c:formatCode>0.00%</c:formatCode>
                <c:ptCount val="12"/>
                <c:pt idx="0">
                  <c:v>0.49276955602536993</c:v>
                </c:pt>
                <c:pt idx="1">
                  <c:v>9.7928118393234662E-2</c:v>
                </c:pt>
                <c:pt idx="2">
                  <c:v>0.10342494714587737</c:v>
                </c:pt>
                <c:pt idx="3">
                  <c:v>8.7103594080338256E-2</c:v>
                </c:pt>
                <c:pt idx="4">
                  <c:v>9.9788583509513723E-3</c:v>
                </c:pt>
                <c:pt idx="5">
                  <c:v>1.8604651162790697E-3</c:v>
                </c:pt>
                <c:pt idx="6">
                  <c:v>0.15298097251585616</c:v>
                </c:pt>
                <c:pt idx="7">
                  <c:v>5.0401691331923897E-2</c:v>
                </c:pt>
                <c:pt idx="8">
                  <c:v>2.536997885835095E-3</c:v>
                </c:pt>
                <c:pt idx="9">
                  <c:v>5.07399577167019E-4</c:v>
                </c:pt>
                <c:pt idx="10">
                  <c:v>0.98021141649048615</c:v>
                </c:pt>
                <c:pt idx="11">
                  <c:v>5.07399577167019E-4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Bukasa-Buloba-2Dir'!$C$9:$N$9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Bukasa-Buloba-2Dir'!$C$107:$N$107</c:f>
              <c:numCache>
                <c:formatCode>0.0%</c:formatCode>
                <c:ptCount val="12"/>
                <c:pt idx="0">
                  <c:v>0.23513298035447805</c:v>
                </c:pt>
                <c:pt idx="1">
                  <c:v>6.6459513052721964E-2</c:v>
                </c:pt>
                <c:pt idx="2">
                  <c:v>4.7243289653903557E-2</c:v>
                </c:pt>
                <c:pt idx="3">
                  <c:v>4.8101886869595441E-2</c:v>
                </c:pt>
                <c:pt idx="4">
                  <c:v>5.2129116667007395E-3</c:v>
                </c:pt>
                <c:pt idx="5">
                  <c:v>5.7239814379459093E-4</c:v>
                </c:pt>
                <c:pt idx="6">
                  <c:v>8.2793302941717592E-2</c:v>
                </c:pt>
                <c:pt idx="7">
                  <c:v>2.2527955516487116E-2</c:v>
                </c:pt>
                <c:pt idx="8">
                  <c:v>2.5757916470756591E-3</c:v>
                </c:pt>
                <c:pt idx="9">
                  <c:v>4.2929860784594312E-4</c:v>
                </c:pt>
                <c:pt idx="10">
                  <c:v>0.48874624363718144</c:v>
                </c:pt>
                <c:pt idx="11">
                  <c:v>2.0442790849806817E-4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Bukasa-Buloba-2Dir'!$C$9:$N$9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Bukasa-Buloba-2Dir'!$C$108:$N$108</c:f>
              <c:numCache>
                <c:formatCode>0.00%</c:formatCode>
                <c:ptCount val="12"/>
                <c:pt idx="0">
                  <c:v>0.45991443080491029</c:v>
                </c:pt>
                <c:pt idx="1">
                  <c:v>0.12999320244711901</c:v>
                </c:pt>
                <c:pt idx="2">
                  <c:v>9.2406733575912656E-2</c:v>
                </c:pt>
                <c:pt idx="3">
                  <c:v>9.4086128993562307E-2</c:v>
                </c:pt>
                <c:pt idx="4">
                  <c:v>1.019632932144428E-2</c:v>
                </c:pt>
                <c:pt idx="5">
                  <c:v>1.1195969450997641E-3</c:v>
                </c:pt>
                <c:pt idx="6">
                  <c:v>0.1619417009876444</c:v>
                </c:pt>
                <c:pt idx="7">
                  <c:v>4.4064136910712148E-2</c:v>
                </c:pt>
                <c:pt idx="8">
                  <c:v>5.0381862529489379E-3</c:v>
                </c:pt>
                <c:pt idx="9">
                  <c:v>8.3969770882482287E-4</c:v>
                </c:pt>
                <c:pt idx="10">
                  <c:v>0.95597584869447005</c:v>
                </c:pt>
                <c:pt idx="11">
                  <c:v>3.9985605182134428E-4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Bukasa-Buloba-2Dir'!$S$9:$AF$9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Bukasa-Buloba-2Dir'!$S$41:$AF$41</c:f>
              <c:numCache>
                <c:formatCode>_(* #,##0_);_(* \(#,##0\);_(* "-"_);_(@_)</c:formatCode>
                <c:ptCount val="14"/>
                <c:pt idx="0">
                  <c:v>1271.6428571428571</c:v>
                </c:pt>
                <c:pt idx="1">
                  <c:v>327.5</c:v>
                </c:pt>
                <c:pt idx="2">
                  <c:v>245.71428571428572</c:v>
                </c:pt>
                <c:pt idx="3">
                  <c:v>227.35714285714286</c:v>
                </c:pt>
                <c:pt idx="4">
                  <c:v>23.285714285714285</c:v>
                </c:pt>
                <c:pt idx="5">
                  <c:v>3</c:v>
                </c:pt>
                <c:pt idx="6">
                  <c:v>403.64285714285711</c:v>
                </c:pt>
                <c:pt idx="7">
                  <c:v>106.5</c:v>
                </c:pt>
                <c:pt idx="8">
                  <c:v>17.357142857142858</c:v>
                </c:pt>
                <c:pt idx="9">
                  <c:v>0.99999999999999978</c:v>
                </c:pt>
                <c:pt idx="10">
                  <c:v>2585.0714285714284</c:v>
                </c:pt>
                <c:pt idx="11">
                  <c:v>0.71428571428571419</c:v>
                </c:pt>
                <c:pt idx="12">
                  <c:v>2627.7142857142858</c:v>
                </c:pt>
                <c:pt idx="13">
                  <c:v>5212.7857142857138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4058320"/>
        <c:axId val="674055576"/>
      </c:barChart>
      <c:catAx>
        <c:axId val="674058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74055576"/>
        <c:crosses val="autoZero"/>
        <c:auto val="1"/>
        <c:lblAlgn val="ctr"/>
        <c:lblOffset val="100"/>
        <c:noMultiLvlLbl val="0"/>
      </c:catAx>
      <c:valAx>
        <c:axId val="674055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74058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Bukasa-Buloba-2Dir'!$S$9:$AF$9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Bukasa-Buloba-2Dir'!$S$42:$AF$42</c:f>
              <c:numCache>
                <c:formatCode>0.000</c:formatCode>
                <c:ptCount val="14"/>
                <c:pt idx="0">
                  <c:v>2.4241557734204795</c:v>
                </c:pt>
                <c:pt idx="1">
                  <c:v>1.8638211382113823</c:v>
                </c:pt>
                <c:pt idx="2">
                  <c:v>2.1078431372549016</c:v>
                </c:pt>
                <c:pt idx="3">
                  <c:v>2.753460207612457</c:v>
                </c:pt>
                <c:pt idx="4">
                  <c:v>1.8314606741573032</c:v>
                </c:pt>
                <c:pt idx="5">
                  <c:v>3</c:v>
                </c:pt>
                <c:pt idx="6">
                  <c:v>2.0053229240596169</c:v>
                </c:pt>
                <c:pt idx="7">
                  <c:v>1.6981776765375853</c:v>
                </c:pt>
                <c:pt idx="8">
                  <c:v>8.6785714285714288</c:v>
                </c:pt>
                <c:pt idx="9">
                  <c:v>0</c:v>
                </c:pt>
                <c:pt idx="10">
                  <c:v>2.1655696505505024</c:v>
                </c:pt>
                <c:pt idx="11">
                  <c:v>1</c:v>
                </c:pt>
                <c:pt idx="12">
                  <c:v>2.2252601016210987</c:v>
                </c:pt>
                <c:pt idx="13">
                  <c:v>2.1952532787871495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4-4A20-879A-D9A0A0F9050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74057536"/>
        <c:axId val="674056360"/>
      </c:barChart>
      <c:catAx>
        <c:axId val="674057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74056360"/>
        <c:crosses val="autoZero"/>
        <c:auto val="1"/>
        <c:lblAlgn val="ctr"/>
        <c:lblOffset val="100"/>
        <c:noMultiLvlLbl val="0"/>
      </c:catAx>
      <c:valAx>
        <c:axId val="674056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74057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Bukasa-Buloba-2Dir'!$AE$9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Bukasa-Buloba-2Dir'!$R$10:$R$33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Bukasa-Buloba-2Dir'!$AE$10:$AE$33</c:f>
              <c:numCache>
                <c:formatCode>0</c:formatCode>
                <c:ptCount val="24"/>
                <c:pt idx="0">
                  <c:v>101.14285714285714</c:v>
                </c:pt>
                <c:pt idx="1">
                  <c:v>87.571428571428555</c:v>
                </c:pt>
                <c:pt idx="2">
                  <c:v>83.428571428571431</c:v>
                </c:pt>
                <c:pt idx="3">
                  <c:v>95.428571428571416</c:v>
                </c:pt>
                <c:pt idx="4">
                  <c:v>91.571428571428569</c:v>
                </c:pt>
                <c:pt idx="5">
                  <c:v>88.285714285714278</c:v>
                </c:pt>
                <c:pt idx="6">
                  <c:v>80.142857142857139</c:v>
                </c:pt>
                <c:pt idx="7">
                  <c:v>88.428571428571431</c:v>
                </c:pt>
                <c:pt idx="8">
                  <c:v>92.428571428571431</c:v>
                </c:pt>
                <c:pt idx="9">
                  <c:v>99.857142857142875</c:v>
                </c:pt>
                <c:pt idx="10">
                  <c:v>129.85714285714286</c:v>
                </c:pt>
                <c:pt idx="11">
                  <c:v>142.71428571428572</c:v>
                </c:pt>
                <c:pt idx="12">
                  <c:v>157.64285714285717</c:v>
                </c:pt>
                <c:pt idx="13">
                  <c:v>152.78571428571428</c:v>
                </c:pt>
                <c:pt idx="14">
                  <c:v>144.92857142857144</c:v>
                </c:pt>
                <c:pt idx="15">
                  <c:v>133</c:v>
                </c:pt>
                <c:pt idx="16">
                  <c:v>126</c:v>
                </c:pt>
                <c:pt idx="17">
                  <c:v>122.5</c:v>
                </c:pt>
                <c:pt idx="18">
                  <c:v>122</c:v>
                </c:pt>
                <c:pt idx="19">
                  <c:v>118</c:v>
                </c:pt>
                <c:pt idx="20">
                  <c:v>101.5</c:v>
                </c:pt>
                <c:pt idx="21">
                  <c:v>96.5</c:v>
                </c:pt>
                <c:pt idx="22">
                  <c:v>89.5</c:v>
                </c:pt>
                <c:pt idx="23">
                  <c:v>82.5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03C-422B-9540-DDDB8D777578}"/>
            </c:ext>
          </c:extLst>
        </c:ser>
        <c:ser>
          <c:idx val="1"/>
          <c:order val="1"/>
          <c:tx>
            <c:strRef>
              <c:f>'Avg Week Bukasa-Buloba-2Dir'!$AF$9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Bukasa-Buloba-2Dir'!$R$10:$R$33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Bukasa-Buloba-2Dir'!$AF$10:$AF$33</c:f>
              <c:numCache>
                <c:formatCode>0</c:formatCode>
                <c:ptCount val="24"/>
                <c:pt idx="0">
                  <c:v>209.99999999999997</c:v>
                </c:pt>
                <c:pt idx="1">
                  <c:v>192.28571428571428</c:v>
                </c:pt>
                <c:pt idx="2">
                  <c:v>189.42857142857144</c:v>
                </c:pt>
                <c:pt idx="3">
                  <c:v>192.71428571428569</c:v>
                </c:pt>
                <c:pt idx="4">
                  <c:v>182.42857142857144</c:v>
                </c:pt>
                <c:pt idx="5">
                  <c:v>184.71428571428572</c:v>
                </c:pt>
                <c:pt idx="6">
                  <c:v>157.85714285714283</c:v>
                </c:pt>
                <c:pt idx="7">
                  <c:v>175.14285714285714</c:v>
                </c:pt>
                <c:pt idx="8">
                  <c:v>173.28571428571431</c:v>
                </c:pt>
                <c:pt idx="9">
                  <c:v>196.85714285714286</c:v>
                </c:pt>
                <c:pt idx="10">
                  <c:v>241.85714285714289</c:v>
                </c:pt>
                <c:pt idx="11">
                  <c:v>278</c:v>
                </c:pt>
                <c:pt idx="12">
                  <c:v>305.64285714285717</c:v>
                </c:pt>
                <c:pt idx="13">
                  <c:v>304.78571428571428</c:v>
                </c:pt>
                <c:pt idx="14">
                  <c:v>284.78571428571428</c:v>
                </c:pt>
                <c:pt idx="15">
                  <c:v>266</c:v>
                </c:pt>
                <c:pt idx="16">
                  <c:v>254</c:v>
                </c:pt>
                <c:pt idx="17">
                  <c:v>241</c:v>
                </c:pt>
                <c:pt idx="18">
                  <c:v>238</c:v>
                </c:pt>
                <c:pt idx="19">
                  <c:v>235</c:v>
                </c:pt>
                <c:pt idx="20">
                  <c:v>203.5</c:v>
                </c:pt>
                <c:pt idx="21">
                  <c:v>187</c:v>
                </c:pt>
                <c:pt idx="22">
                  <c:v>169.5</c:v>
                </c:pt>
                <c:pt idx="23">
                  <c:v>149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03C-422B-9540-DDDB8D777578}"/>
            </c:ext>
          </c:extLst>
        </c:ser>
        <c:ser>
          <c:idx val="5"/>
          <c:order val="2"/>
          <c:tx>
            <c:strRef>
              <c:f>'Avg Week Bukasa-Buloba-2Dir'!$AC$9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Bukasa-Buloba-2Dir'!$R$10:$R$33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Bukasa-Buloba-2Dir'!$AC$10:$AC$33</c:f>
              <c:numCache>
                <c:formatCode>0</c:formatCode>
                <c:ptCount val="24"/>
                <c:pt idx="0">
                  <c:v>108.85714285714286</c:v>
                </c:pt>
                <c:pt idx="1">
                  <c:v>104.71428571428572</c:v>
                </c:pt>
                <c:pt idx="2">
                  <c:v>106</c:v>
                </c:pt>
                <c:pt idx="3">
                  <c:v>97.285714285714278</c:v>
                </c:pt>
                <c:pt idx="4">
                  <c:v>90.857142857142847</c:v>
                </c:pt>
                <c:pt idx="5">
                  <c:v>96.428571428571416</c:v>
                </c:pt>
                <c:pt idx="6">
                  <c:v>77.714285714285722</c:v>
                </c:pt>
                <c:pt idx="7">
                  <c:v>86.714285714285694</c:v>
                </c:pt>
                <c:pt idx="8">
                  <c:v>80.857142857142861</c:v>
                </c:pt>
                <c:pt idx="9">
                  <c:v>97</c:v>
                </c:pt>
                <c:pt idx="10">
                  <c:v>112</c:v>
                </c:pt>
                <c:pt idx="11">
                  <c:v>135.28571428571428</c:v>
                </c:pt>
                <c:pt idx="12">
                  <c:v>148</c:v>
                </c:pt>
                <c:pt idx="13">
                  <c:v>152</c:v>
                </c:pt>
                <c:pt idx="14">
                  <c:v>139.85714285714286</c:v>
                </c:pt>
                <c:pt idx="15">
                  <c:v>133</c:v>
                </c:pt>
                <c:pt idx="16">
                  <c:v>128</c:v>
                </c:pt>
                <c:pt idx="17">
                  <c:v>118.5</c:v>
                </c:pt>
                <c:pt idx="18">
                  <c:v>116</c:v>
                </c:pt>
                <c:pt idx="19">
                  <c:v>117</c:v>
                </c:pt>
                <c:pt idx="20">
                  <c:v>102</c:v>
                </c:pt>
                <c:pt idx="21">
                  <c:v>90.5</c:v>
                </c:pt>
                <c:pt idx="22">
                  <c:v>80</c:v>
                </c:pt>
                <c:pt idx="23">
                  <c:v>66.5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3C-422B-9540-DDDB8D777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2040672"/>
        <c:axId val="622041848"/>
      </c:lineChart>
      <c:catAx>
        <c:axId val="6220406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2041848"/>
        <c:crosses val="autoZero"/>
        <c:auto val="1"/>
        <c:lblAlgn val="ctr"/>
        <c:lblOffset val="100"/>
        <c:noMultiLvlLbl val="0"/>
      </c:catAx>
      <c:valAx>
        <c:axId val="6220418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22040672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image" Target="../media/image13.jpeg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19" Type="http://schemas.openxmlformats.org/officeDocument/2006/relationships/chart" Target="../charts/chart6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9.jpeg"/><Relationship Id="rId3" Type="http://schemas.openxmlformats.org/officeDocument/2006/relationships/image" Target="../media/image2.emf"/><Relationship Id="rId21" Type="http://schemas.openxmlformats.org/officeDocument/2006/relationships/image" Target="../media/image16.jpeg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1.xml"/><Relationship Id="rId2" Type="http://schemas.openxmlformats.org/officeDocument/2006/relationships/image" Target="../media/image1.emf"/><Relationship Id="rId16" Type="http://schemas.openxmlformats.org/officeDocument/2006/relationships/chart" Target="../charts/chart10.xml"/><Relationship Id="rId20" Type="http://schemas.openxmlformats.org/officeDocument/2006/relationships/image" Target="../media/image15.jpeg"/><Relationship Id="rId1" Type="http://schemas.openxmlformats.org/officeDocument/2006/relationships/chart" Target="../charts/chart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9.xml"/><Relationship Id="rId23" Type="http://schemas.openxmlformats.org/officeDocument/2006/relationships/chart" Target="../charts/chart13.xml"/><Relationship Id="rId10" Type="http://schemas.openxmlformats.org/officeDocument/2006/relationships/image" Target="../media/image14.jpeg"/><Relationship Id="rId19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8.xml"/><Relationship Id="rId22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image" Target="../media/image14.jpeg"/><Relationship Id="rId3" Type="http://schemas.openxmlformats.org/officeDocument/2006/relationships/image" Target="../media/image2.emf"/><Relationship Id="rId21" Type="http://schemas.openxmlformats.org/officeDocument/2006/relationships/image" Target="../media/image18.jpeg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17" Type="http://schemas.openxmlformats.org/officeDocument/2006/relationships/chart" Target="../charts/chart18.xml"/><Relationship Id="rId2" Type="http://schemas.openxmlformats.org/officeDocument/2006/relationships/image" Target="../media/image1.emf"/><Relationship Id="rId16" Type="http://schemas.openxmlformats.org/officeDocument/2006/relationships/chart" Target="../charts/chart17.xml"/><Relationship Id="rId20" Type="http://schemas.openxmlformats.org/officeDocument/2006/relationships/image" Target="../media/image17.jpeg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23" Type="http://schemas.openxmlformats.org/officeDocument/2006/relationships/chart" Target="../charts/chart20.xml"/><Relationship Id="rId10" Type="http://schemas.openxmlformats.org/officeDocument/2006/relationships/image" Target="../media/image9.jpeg"/><Relationship Id="rId19" Type="http://schemas.openxmlformats.org/officeDocument/2006/relationships/image" Target="../media/image10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Relationship Id="rId22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18" Type="http://schemas.openxmlformats.org/officeDocument/2006/relationships/image" Target="../media/image10.jpeg"/><Relationship Id="rId3" Type="http://schemas.openxmlformats.org/officeDocument/2006/relationships/image" Target="../media/image2.emf"/><Relationship Id="rId21" Type="http://schemas.openxmlformats.org/officeDocument/2006/relationships/chart" Target="../charts/chart26.xml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25.xml"/><Relationship Id="rId2" Type="http://schemas.openxmlformats.org/officeDocument/2006/relationships/image" Target="../media/image1.emf"/><Relationship Id="rId16" Type="http://schemas.openxmlformats.org/officeDocument/2006/relationships/chart" Target="../charts/chart24.xml"/><Relationship Id="rId20" Type="http://schemas.openxmlformats.org/officeDocument/2006/relationships/image" Target="../media/image18.jpeg"/><Relationship Id="rId1" Type="http://schemas.openxmlformats.org/officeDocument/2006/relationships/chart" Target="../charts/chart21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23.xml"/><Relationship Id="rId10" Type="http://schemas.openxmlformats.org/officeDocument/2006/relationships/image" Target="../media/image9.jpeg"/><Relationship Id="rId19" Type="http://schemas.openxmlformats.org/officeDocument/2006/relationships/image" Target="../media/image17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2.xml"/><Relationship Id="rId22" Type="http://schemas.openxmlformats.org/officeDocument/2006/relationships/chart" Target="../charts/chart27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31.xml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2" Type="http://schemas.openxmlformats.org/officeDocument/2006/relationships/image" Target="../media/image1.emf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8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4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9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4.xml"/><Relationship Id="rId1" Type="http://schemas.openxmlformats.org/officeDocument/2006/relationships/chart" Target="../charts/chart4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2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20.png"/><Relationship Id="rId2" Type="http://schemas.openxmlformats.org/officeDocument/2006/relationships/image" Target="../media/image1.emf"/><Relationship Id="rId16" Type="http://schemas.openxmlformats.org/officeDocument/2006/relationships/chart" Target="../charts/chart48.xml"/><Relationship Id="rId1" Type="http://schemas.openxmlformats.org/officeDocument/2006/relationships/chart" Target="../charts/chart45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4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6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54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3.xml"/><Relationship Id="rId2" Type="http://schemas.openxmlformats.org/officeDocument/2006/relationships/image" Target="../media/image1.emf"/><Relationship Id="rId16" Type="http://schemas.openxmlformats.org/officeDocument/2006/relationships/chart" Target="../charts/chart52.xml"/><Relationship Id="rId1" Type="http://schemas.openxmlformats.org/officeDocument/2006/relationships/chart" Target="../charts/chart49.xml"/><Relationship Id="rId6" Type="http://schemas.openxmlformats.org/officeDocument/2006/relationships/image" Target="../media/image5.emf"/><Relationship Id="rId11" Type="http://schemas.openxmlformats.org/officeDocument/2006/relationships/image" Target="../media/image21.jpeg"/><Relationship Id="rId5" Type="http://schemas.openxmlformats.org/officeDocument/2006/relationships/image" Target="../media/image4.emf"/><Relationship Id="rId15" Type="http://schemas.openxmlformats.org/officeDocument/2006/relationships/chart" Target="../charts/chart5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0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0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59.xml"/><Relationship Id="rId2" Type="http://schemas.openxmlformats.org/officeDocument/2006/relationships/image" Target="../media/image1.emf"/><Relationship Id="rId16" Type="http://schemas.openxmlformats.org/officeDocument/2006/relationships/chart" Target="../charts/chart58.xml"/><Relationship Id="rId1" Type="http://schemas.openxmlformats.org/officeDocument/2006/relationships/chart" Target="../charts/chart55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5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6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66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65.xml"/><Relationship Id="rId2" Type="http://schemas.openxmlformats.org/officeDocument/2006/relationships/image" Target="../media/image1.emf"/><Relationship Id="rId16" Type="http://schemas.openxmlformats.org/officeDocument/2006/relationships/chart" Target="../charts/chart64.xml"/><Relationship Id="rId1" Type="http://schemas.openxmlformats.org/officeDocument/2006/relationships/chart" Target="../charts/chart61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63.xml"/><Relationship Id="rId10" Type="http://schemas.openxmlformats.org/officeDocument/2006/relationships/image" Target="../media/image9.jpeg"/><Relationship Id="rId19" Type="http://schemas.openxmlformats.org/officeDocument/2006/relationships/chart" Target="../charts/chart67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2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18" Type="http://schemas.openxmlformats.org/officeDocument/2006/relationships/chart" Target="../charts/chart73.xml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17" Type="http://schemas.openxmlformats.org/officeDocument/2006/relationships/chart" Target="../charts/chart72.xml"/><Relationship Id="rId2" Type="http://schemas.openxmlformats.org/officeDocument/2006/relationships/image" Target="../media/image1.emf"/><Relationship Id="rId16" Type="http://schemas.openxmlformats.org/officeDocument/2006/relationships/chart" Target="../charts/chart71.xml"/><Relationship Id="rId1" Type="http://schemas.openxmlformats.org/officeDocument/2006/relationships/chart" Target="../charts/chart68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70.xml"/><Relationship Id="rId10" Type="http://schemas.openxmlformats.org/officeDocument/2006/relationships/image" Target="../media/image9.jpeg"/><Relationship Id="rId19" Type="http://schemas.openxmlformats.org/officeDocument/2006/relationships/chart" Target="../charts/chart74.xml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9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75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7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6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78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8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79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81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2.jpeg"/><Relationship Id="rId17" Type="http://schemas.openxmlformats.org/officeDocument/2006/relationships/chart" Target="../charts/chart85.xml"/><Relationship Id="rId2" Type="http://schemas.openxmlformats.org/officeDocument/2006/relationships/image" Target="../media/image2.emf"/><Relationship Id="rId16" Type="http://schemas.openxmlformats.org/officeDocument/2006/relationships/chart" Target="../charts/chart84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20.png"/><Relationship Id="rId5" Type="http://schemas.openxmlformats.org/officeDocument/2006/relationships/image" Target="../media/image5.emf"/><Relationship Id="rId15" Type="http://schemas.openxmlformats.org/officeDocument/2006/relationships/chart" Target="../charts/chart83.xml"/><Relationship Id="rId10" Type="http://schemas.openxmlformats.org/officeDocument/2006/relationships/image" Target="../media/image13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8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4F522E0-86CC-4B97-8FB2-3F0EE8ABD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CC247B41-0E9C-4D06-8830-E605133F81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91F08B2-ED0A-4927-82F4-222DE5CE55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2B73353-1AD2-44DC-B300-74D366C429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8C869431-7B73-4A20-B7A5-DA463BED0B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0562FC3A-0FD7-4AA4-B99A-57AD68FD01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CF5804A2-A677-4850-946E-E8302895F4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28DDF2E-E16A-490B-9843-6086F20AB6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3BEE1D86-49E4-480C-AF68-E549F5C8C5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D0D3E12-ACA5-4FA6-882C-C6695DF55A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BE66DEE5-9C1C-4CF2-801C-05FBE01C33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oneCellAnchor>
    <xdr:from>
      <xdr:col>4</xdr:col>
      <xdr:colOff>134598</xdr:colOff>
      <xdr:row>7</xdr:row>
      <xdr:rowOff>133350</xdr:rowOff>
    </xdr:from>
    <xdr:ext cx="739775" cy="393700"/>
    <xdr:pic>
      <xdr:nvPicPr>
        <xdr:cNvPr id="29" name="Picture 28">
          <a:extLst>
            <a:ext uri="{FF2B5EF4-FFF2-40B4-BE49-F238E27FC236}">
              <a16:creationId xmlns:a16="http://schemas.microsoft.com/office/drawing/2014/main" id="{92C3FF8E-06E1-4839-A6B7-BE9551C6C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oneCellAnchor>
  <xdr:oneCellAnchor>
    <xdr:from>
      <xdr:col>13</xdr:col>
      <xdr:colOff>26648</xdr:colOff>
      <xdr:row>7</xdr:row>
      <xdr:rowOff>81643</xdr:rowOff>
    </xdr:from>
    <xdr:ext cx="653710" cy="482599"/>
    <xdr:pic>
      <xdr:nvPicPr>
        <xdr:cNvPr id="30" name="Picture 29">
          <a:extLst>
            <a:ext uri="{FF2B5EF4-FFF2-40B4-BE49-F238E27FC236}">
              <a16:creationId xmlns:a16="http://schemas.microsoft.com/office/drawing/2014/main" id="{FABF8C5F-FC62-4545-9A3D-702B1A208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one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E0D5F5AC-E128-42CB-BBC6-37A531986F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3AEBD1E-8A9F-439B-BC63-990E3026D1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79CAC2D-EB03-4AB6-B3A4-F853DDE8C9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C81E5E-FFD6-4F5C-A356-5B921F704E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BC62A582-4540-474B-A30B-BE8EDA4E1E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E2342E0-8BB4-4B71-BC08-10F6DF36F6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DBC41425-FBAA-4921-809F-91D99C0B7C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A6D19BB-C4FC-4450-8372-4EB3811856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514FCC3-BEA6-4D18-8CC6-9D7B8C2573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6D8A323-5DE2-4EEF-8698-D9C74F639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310D0B4-6ADC-43FA-B75F-A429A2291D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538C867-AE6E-4213-BE68-57D0034AC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F19674BA-FB8E-45A8-B7E3-5281009303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oneCellAnchor>
    <xdr:from>
      <xdr:col>4</xdr:col>
      <xdr:colOff>134598</xdr:colOff>
      <xdr:row>7</xdr:row>
      <xdr:rowOff>133350</xdr:rowOff>
    </xdr:from>
    <xdr:ext cx="739775" cy="393700"/>
    <xdr:pic>
      <xdr:nvPicPr>
        <xdr:cNvPr id="29" name="Picture 28">
          <a:extLst>
            <a:ext uri="{FF2B5EF4-FFF2-40B4-BE49-F238E27FC236}">
              <a16:creationId xmlns:a16="http://schemas.microsoft.com/office/drawing/2014/main" id="{9799A950-39AC-4635-8026-E427CD385D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oneCellAnchor>
  <xdr:oneCellAnchor>
    <xdr:from>
      <xdr:col>13</xdr:col>
      <xdr:colOff>26648</xdr:colOff>
      <xdr:row>7</xdr:row>
      <xdr:rowOff>81643</xdr:rowOff>
    </xdr:from>
    <xdr:ext cx="653710" cy="482599"/>
    <xdr:pic>
      <xdr:nvPicPr>
        <xdr:cNvPr id="30" name="Picture 29">
          <a:extLst>
            <a:ext uri="{FF2B5EF4-FFF2-40B4-BE49-F238E27FC236}">
              <a16:creationId xmlns:a16="http://schemas.microsoft.com/office/drawing/2014/main" id="{0DAAA954-BB94-4224-90C0-A727A5225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one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93A27F23-536B-4A39-9188-8714E1D512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8102D81E-2435-46B5-B1CF-6EF469EEE0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A63ABEE3-D3E9-4E69-8FBD-B7DD5658A1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789BFC7C-901F-4CF9-9EF2-FB72E818A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211205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384E517D-B146-4F4A-9A7E-63262ABC39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210888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7A367B9-74A1-42ED-8383-D27136FABB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212566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FC5D35C-F1E0-4972-AF73-569EDA9137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213008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9</xdr:col>
      <xdr:colOff>58676</xdr:colOff>
      <xdr:row>7</xdr:row>
      <xdr:rowOff>409687</xdr:rowOff>
    </xdr:from>
    <xdr:to>
      <xdr:col>9</xdr:col>
      <xdr:colOff>663705</xdr:colOff>
      <xdr:row>8</xdr:row>
      <xdr:rowOff>115660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498FA36A-CBE1-4299-AAB1-E2B125885A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83401" y="2381362"/>
          <a:ext cx="605029" cy="344148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1EBE829D-BD29-40BA-AC85-E82F00DB18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214017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7176C31-E100-4D7A-BA8E-9A46DDF0FF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211296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1909722-2CF7-47BE-8204-7636DB012C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208483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5C1F840A-F136-4B93-BAF1-CF4D01CB93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5042454" y="213151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F0E71D83-CEB3-4416-B195-292671C17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/>
        <a:srcRect/>
        <a:stretch>
          <a:fillRect/>
        </a:stretch>
      </xdr:blipFill>
      <xdr:spPr bwMode="auto">
        <a:xfrm>
          <a:off x="8978234" y="208484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E33482CC-F5B1-499A-B7A6-F2CA41676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3344523" y="210502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3392D93-2F63-4E3C-8102-CC6A0F1332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10418423" y="205331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F408E93-91AB-453C-B755-0BF21C67D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52D22FD9-8D87-4AFC-B0AB-6BA70206E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50A2DAB0-B9EE-415A-9122-613B56FA5F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E1A62DE1-43BB-4ECF-A183-EBAF0BC75E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218825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1EA954D-7329-4D04-828E-C08D0240F0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218508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705CECE-EF96-43D7-AC23-6B9F76A85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220186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881CC170-88AB-4873-BD44-F92FFE29D5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220628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C296B3DF-E9C9-44DD-8AE1-F88A749542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25118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4AD7DAA-7B56-4643-8219-94DEC4F52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221637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77D8ABC-575D-4344-9856-22E7B9B5C4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218916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30A7774E-1164-4111-9381-0D6D9834EF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216103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C79C6F1F-9A42-406F-B80E-8B87569D5D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220771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23ED4DA9-2A42-42C3-86D7-ED4D703E2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/>
        <a:srcRect/>
        <a:stretch>
          <a:fillRect/>
        </a:stretch>
      </xdr:blipFill>
      <xdr:spPr bwMode="auto">
        <a:xfrm>
          <a:off x="8978234" y="216104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BDF7668-5FB7-4D18-B49C-D14AC788A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3344523" y="218122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9047C62-3B1B-4DB5-B7C5-B3CFE788F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10418423" y="212951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C271B517-BB45-4D88-85C5-04C029F805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E79C6CC-6347-4122-A9F3-3B9AC16244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356FAA-0A08-4342-BAB8-12A737AF2B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86A8F59B-8ACC-4397-8974-333C98E5F4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285BDB9-A697-457B-BBC0-91A42EA2FC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9AD340B6-185E-47BA-A8C4-B8E90C540F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330A45CC-5FA7-4939-BF42-F4CA68C187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9EA61CC6-CCE0-4428-A534-6E67ED3AAE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5A253C38-8D21-4628-B597-96DB2B22F1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AD5F796-C5A5-48C9-8DB7-DEDB8C1CB4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6D00D82-296A-4FF0-A042-7E5F866520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116BDBFB-4790-48C3-8B3A-AF6E744F7C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5DFAC514-F7E2-4A0C-B58A-F280C66C1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0A9344B7-9AE7-4DD1-B35F-23766D1CA3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7F3AF169-1088-4CF0-9B8C-F9EC65845B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43E6456-5125-4E4F-BCB7-76953E05E6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2E7FD062-50F2-483A-953A-0728DD5555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1B4171E-A2D9-46E5-91A8-FDA26759C5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44CB121C-8F84-46E7-8768-59819C51C7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FF199607-B5EC-4470-8072-0C03E8E9B7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4BA8521C-7C23-4F89-ADE5-60B8DD4E91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444F51D-72CD-45A3-9432-E48C166690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325E3C01-F19B-4EE0-9119-21F17C63DF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AC3EE91-4CE4-46AE-844D-4F83FC4315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8BB765FF-3007-42FC-8959-777F6AAC17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8B1633A-C433-45FE-AC56-D8B7F859A9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5B38E2D9-2649-4BCF-910A-5EC318037E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7" name="Picture 4">
          <a:extLst>
            <a:ext uri="{FF2B5EF4-FFF2-40B4-BE49-F238E27FC236}">
              <a16:creationId xmlns:a16="http://schemas.microsoft.com/office/drawing/2014/main" id="{91A8B768-73D0-4FA0-8428-F46DAD881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763C7C7A-F6EE-4717-8249-045F90721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AFBD0E9-FFBC-4FCA-8B85-3699401187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653FB0A0-B829-445A-8A6D-92575F5750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F4BE6854-3982-44D0-8DB3-9DC37DDF10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8D5CB66-2C16-42D8-A411-F11319EB8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A05DFEED-EA09-4CAF-8230-4CC5BDB40E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DAF66AEF-5A16-413E-92A0-8A34E2980FA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C08DC5CF-286F-464C-A3DE-1B0C466E5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B11147F6-D718-4045-89F7-07CEF21D1D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62A122E5-2510-44D0-BAC1-FE5E98DCB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F09ECEB0-88F4-46B5-8A1D-E94FD15250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A16CE897-408A-4904-B2A4-E58019BD1D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9CAB7B41-CB5D-49BB-A306-33F651DD51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135676FE-94F5-4817-AE9F-F47CC6686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2DA02367-9C3B-45CE-8D9B-D2E25C66B3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DF95B9B-B91E-434B-97A3-661776E6AB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C76A604-A4C5-4EA0-8CDA-9F8530ED6A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58AA2D3-2DDE-4F4A-BD35-ACF6D8180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9FF2ECE-81E8-4E09-880E-A7B6F1EDA2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BBE5347-0293-47FD-B1D5-A1361DE1CF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A9F805D-A9E7-4635-B727-052BFC837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3976FC7-1413-4C8B-8D38-D3C1DD7278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9A28FC8B-95C7-4855-9698-5AB97D65EC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A7D840B8-4743-415D-A2FD-60F865620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A1D98839-7109-46D2-A9A0-3E58440A34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57DB9AC-5950-4F12-AA05-EA505B4038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B3552EB-A25A-4ECB-A5CB-847236934E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ECC3C84-0B6C-4DFF-904C-2D94E0AA4E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61E89664-8A6B-409D-ACC7-61465E205C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28" name="Picture 4">
          <a:extLst>
            <a:ext uri="{FF2B5EF4-FFF2-40B4-BE49-F238E27FC236}">
              <a16:creationId xmlns:a16="http://schemas.microsoft.com/office/drawing/2014/main" id="{F953811A-3140-427E-A631-DEC239670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59758F7-E202-4AEB-9F1B-0A928E55E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BBC0FEF8-08D2-4FB5-BC1E-36A5EC050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4F02FA40-8C0D-4125-9D27-8B18BF2C4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227223DC-BED7-43A5-9DDD-E1C0E694F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28</xdr:col>
      <xdr:colOff>0</xdr:colOff>
      <xdr:row>57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9525</xdr:rowOff>
    </xdr:from>
    <xdr:to>
      <xdr:col>23</xdr:col>
      <xdr:colOff>0</xdr:colOff>
      <xdr:row>72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58</xdr:row>
      <xdr:rowOff>15877</xdr:rowOff>
    </xdr:from>
    <xdr:to>
      <xdr:col>31</xdr:col>
      <xdr:colOff>15876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43</xdr:row>
      <xdr:rowOff>6349</xdr:rowOff>
    </xdr:from>
    <xdr:to>
      <xdr:col>28</xdr:col>
      <xdr:colOff>0</xdr:colOff>
      <xdr:row>57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9525</xdr:rowOff>
    </xdr:from>
    <xdr:to>
      <xdr:col>23</xdr:col>
      <xdr:colOff>0</xdr:colOff>
      <xdr:row>72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698500</xdr:colOff>
      <xdr:row>58</xdr:row>
      <xdr:rowOff>15876</xdr:rowOff>
    </xdr:from>
    <xdr:to>
      <xdr:col>30</xdr:col>
      <xdr:colOff>698500</xdr:colOff>
      <xdr:row>72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58</xdr:row>
      <xdr:rowOff>9525</xdr:rowOff>
    </xdr:from>
    <xdr:to>
      <xdr:col>23</xdr:col>
      <xdr:colOff>682625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0</xdr:rowOff>
    </xdr:from>
    <xdr:to>
      <xdr:col>23</xdr:col>
      <xdr:colOff>682625</xdr:colOff>
      <xdr:row>90</xdr:row>
      <xdr:rowOff>253999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698500</xdr:colOff>
      <xdr:row>58</xdr:row>
      <xdr:rowOff>17462</xdr:rowOff>
    </xdr:from>
    <xdr:to>
      <xdr:col>30</xdr:col>
      <xdr:colOff>698500</xdr:colOff>
      <xdr:row>73</xdr:row>
      <xdr:rowOff>253999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698501</xdr:colOff>
      <xdr:row>73</xdr:row>
      <xdr:rowOff>271462</xdr:rowOff>
    </xdr:from>
    <xdr:to>
      <xdr:col>31</xdr:col>
      <xdr:colOff>1</xdr:colOff>
      <xdr:row>90</xdr:row>
      <xdr:rowOff>254000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17</xdr:col>
      <xdr:colOff>0</xdr:colOff>
      <xdr:row>43</xdr:row>
      <xdr:rowOff>0</xdr:rowOff>
    </xdr:from>
    <xdr:to>
      <xdr:col>28</xdr:col>
      <xdr:colOff>0</xdr:colOff>
      <xdr:row>58</xdr:row>
      <xdr:rowOff>15875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513DF0D-4615-42B2-A583-9A46406A2F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CC-C2-STN-64-Bukasa-Wakiso%20R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EDMP%20DATA-C2\Compiled%20Data\23.09\MCC-2-STN%2063-BULOBA-BUKASA%20RD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EMDP%20-%20Allan\BULOBA-BUKASA\MCC-C2-STN63-BULOBA-BUKASA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Steward%20Consultancy\Preliminary%20Data%20For%20Review\EDMP-Data%20Shakirah\MCC-C2-STN-63-BULOBA-BUKASA%20ROAD-Shakir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23.09.19 Bukasa-Wakiso"/>
      <sheetName val="23.09.19 Wakiso-Bukasa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  <sheetName val="23.09.19-Ssonde-Namugongo"/>
      <sheetName val="23.09.19-Namugongo-Ssonde"/>
      <sheetName val="23.09.19 -Kira-Kyaliwajara"/>
      <sheetName val="23.09.19 -Kyaliwajara -Kira"/>
    </sheetNames>
    <sheetDataSet>
      <sheetData sheetId="0" refreshError="1">
        <row r="6">
          <cell r="D6" t="str">
            <v>Bukasa</v>
          </cell>
          <cell r="E6">
            <v>0</v>
          </cell>
          <cell r="G6" t="str">
            <v>Wakiso</v>
          </cell>
          <cell r="H6">
            <v>0</v>
          </cell>
          <cell r="K6" t="str">
            <v>Nusurah</v>
          </cell>
          <cell r="L6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9.19 Bukasa-Buloba"/>
      <sheetName val="23.9.19-Buloba-Bukasa"/>
    </sheetNames>
    <sheetDataSet>
      <sheetData sheetId="0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60</v>
          </cell>
          <cell r="AF10">
            <v>133</v>
          </cell>
        </row>
        <row r="11">
          <cell r="R11" t="str">
            <v>0800-0900</v>
          </cell>
          <cell r="AE11">
            <v>40</v>
          </cell>
          <cell r="AF11">
            <v>106</v>
          </cell>
        </row>
        <row r="12">
          <cell r="R12" t="str">
            <v>0900-1000</v>
          </cell>
          <cell r="AE12">
            <v>29</v>
          </cell>
          <cell r="AF12">
            <v>81</v>
          </cell>
        </row>
        <row r="13">
          <cell r="R13" t="str">
            <v>1000-1100</v>
          </cell>
          <cell r="AE13">
            <v>44</v>
          </cell>
          <cell r="AF13">
            <v>83</v>
          </cell>
        </row>
        <row r="14">
          <cell r="R14" t="str">
            <v>1100-1200</v>
          </cell>
          <cell r="AE14">
            <v>32</v>
          </cell>
          <cell r="AF14">
            <v>75</v>
          </cell>
        </row>
        <row r="15">
          <cell r="R15" t="str">
            <v>1200-1300</v>
          </cell>
          <cell r="AE15">
            <v>37</v>
          </cell>
          <cell r="AF15">
            <v>76</v>
          </cell>
        </row>
        <row r="16">
          <cell r="R16" t="str">
            <v>1300-1400</v>
          </cell>
          <cell r="AE16">
            <v>37</v>
          </cell>
          <cell r="AF16">
            <v>74</v>
          </cell>
        </row>
        <row r="17">
          <cell r="R17" t="str">
            <v>1400-1500</v>
          </cell>
          <cell r="AE17">
            <v>35</v>
          </cell>
          <cell r="AF17">
            <v>76</v>
          </cell>
        </row>
        <row r="18">
          <cell r="R18" t="str">
            <v>1500-1600</v>
          </cell>
          <cell r="AE18">
            <v>39</v>
          </cell>
          <cell r="AF18">
            <v>60</v>
          </cell>
        </row>
        <row r="19">
          <cell r="R19" t="str">
            <v>1600-1700</v>
          </cell>
          <cell r="AE19">
            <v>42</v>
          </cell>
          <cell r="AF19">
            <v>101</v>
          </cell>
        </row>
        <row r="20">
          <cell r="R20" t="str">
            <v>1700-1800</v>
          </cell>
          <cell r="AE20">
            <v>60</v>
          </cell>
          <cell r="AF20">
            <v>143</v>
          </cell>
        </row>
        <row r="21">
          <cell r="R21" t="str">
            <v>1800-1900</v>
          </cell>
          <cell r="AE21">
            <v>68</v>
          </cell>
          <cell r="AF21">
            <v>177</v>
          </cell>
        </row>
        <row r="59">
          <cell r="C59">
            <v>0.18565400843881857</v>
          </cell>
          <cell r="D59">
            <v>9.1983122362869194E-2</v>
          </cell>
          <cell r="E59">
            <v>4.9789029535864976E-2</v>
          </cell>
          <cell r="F59">
            <v>1.8565400843881856E-2</v>
          </cell>
          <cell r="G59">
            <v>5.0632911392405064E-3</v>
          </cell>
          <cell r="H59">
            <v>0</v>
          </cell>
          <cell r="I59">
            <v>6.0759493670886074E-2</v>
          </cell>
          <cell r="J59">
            <v>2.7848101265822784E-2</v>
          </cell>
          <cell r="K59">
            <v>8.438818565400844E-4</v>
          </cell>
          <cell r="L59">
            <v>8.438818565400844E-4</v>
          </cell>
          <cell r="M59">
            <v>0.55864978902953588</v>
          </cell>
          <cell r="N59">
            <v>0</v>
          </cell>
        </row>
        <row r="60">
          <cell r="C60">
            <v>0.42065009560229444</v>
          </cell>
          <cell r="D60">
            <v>0.2084130019120459</v>
          </cell>
          <cell r="E60">
            <v>0.11281070745697896</v>
          </cell>
          <cell r="F60">
            <v>4.2065009560229447E-2</v>
          </cell>
          <cell r="G60">
            <v>1.1472275334608031E-2</v>
          </cell>
          <cell r="H60">
            <v>0</v>
          </cell>
          <cell r="I60">
            <v>0.13766730401529637</v>
          </cell>
          <cell r="J60">
            <v>6.3097514340344163E-2</v>
          </cell>
          <cell r="K60">
            <v>1.9120458891013384E-3</v>
          </cell>
          <cell r="L60">
            <v>1.9120458891013384E-3</v>
          </cell>
          <cell r="M60">
            <v>0</v>
          </cell>
          <cell r="N60">
            <v>0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65</v>
          </cell>
          <cell r="AF10">
            <v>129</v>
          </cell>
        </row>
        <row r="11">
          <cell r="R11" t="str">
            <v>0800-0900</v>
          </cell>
          <cell r="AE11">
            <v>60</v>
          </cell>
          <cell r="AF11">
            <v>118</v>
          </cell>
        </row>
        <row r="12">
          <cell r="R12" t="str">
            <v>0900-1000</v>
          </cell>
          <cell r="AE12">
            <v>40</v>
          </cell>
          <cell r="AF12">
            <v>96</v>
          </cell>
        </row>
        <row r="13">
          <cell r="R13" t="str">
            <v>1000-1100</v>
          </cell>
          <cell r="AE13">
            <v>40</v>
          </cell>
          <cell r="AF13">
            <v>99</v>
          </cell>
        </row>
        <row r="14">
          <cell r="R14" t="str">
            <v>1100-1200</v>
          </cell>
          <cell r="AE14">
            <v>28</v>
          </cell>
          <cell r="AF14">
            <v>68</v>
          </cell>
        </row>
        <row r="15">
          <cell r="R15" t="str">
            <v>1200-1300</v>
          </cell>
          <cell r="AE15">
            <v>33</v>
          </cell>
          <cell r="AF15">
            <v>75</v>
          </cell>
        </row>
        <row r="16">
          <cell r="R16" t="str">
            <v>1300-1400</v>
          </cell>
          <cell r="AE16">
            <v>33</v>
          </cell>
          <cell r="AF16">
            <v>78</v>
          </cell>
        </row>
        <row r="17">
          <cell r="R17" t="str">
            <v>1400-1500</v>
          </cell>
          <cell r="AE17">
            <v>32</v>
          </cell>
          <cell r="AF17">
            <v>65</v>
          </cell>
        </row>
        <row r="18">
          <cell r="R18" t="str">
            <v>1500-1600</v>
          </cell>
          <cell r="AE18">
            <v>47</v>
          </cell>
          <cell r="AF18">
            <v>88</v>
          </cell>
        </row>
        <row r="19">
          <cell r="R19" t="str">
            <v>1600-1700</v>
          </cell>
          <cell r="AE19">
            <v>45</v>
          </cell>
          <cell r="AF19">
            <v>90</v>
          </cell>
        </row>
        <row r="20">
          <cell r="R20" t="str">
            <v>1700-1800</v>
          </cell>
          <cell r="AE20">
            <v>50</v>
          </cell>
          <cell r="AF20">
            <v>90</v>
          </cell>
        </row>
        <row r="21">
          <cell r="R21" t="str">
            <v>1800-1900</v>
          </cell>
          <cell r="AE21">
            <v>47</v>
          </cell>
          <cell r="AF21">
            <v>112</v>
          </cell>
        </row>
        <row r="59">
          <cell r="C59">
            <v>0.2355595667870036</v>
          </cell>
          <cell r="D59">
            <v>4.2418772563176894E-2</v>
          </cell>
          <cell r="E59">
            <v>4.1516245487364621E-2</v>
          </cell>
          <cell r="F59">
            <v>3.3393501805054154E-2</v>
          </cell>
          <cell r="G59">
            <v>4.5126353790613718E-3</v>
          </cell>
          <cell r="H59">
            <v>1.8050541516245488E-3</v>
          </cell>
          <cell r="I59">
            <v>8.1227436823104696E-2</v>
          </cell>
          <cell r="J59">
            <v>2.6173285198555957E-2</v>
          </cell>
          <cell r="K59">
            <v>9.025270758122744E-4</v>
          </cell>
          <cell r="L59">
            <v>1.8050541516245488E-3</v>
          </cell>
          <cell r="M59">
            <v>0.53068592057761732</v>
          </cell>
          <cell r="N59">
            <v>0</v>
          </cell>
        </row>
        <row r="60">
          <cell r="C60">
            <v>0.50192307692307692</v>
          </cell>
          <cell r="D60">
            <v>9.0384615384615383E-2</v>
          </cell>
          <cell r="E60">
            <v>8.8461538461538466E-2</v>
          </cell>
          <cell r="F60">
            <v>7.1153846153846151E-2</v>
          </cell>
          <cell r="G60">
            <v>9.6153846153846159E-3</v>
          </cell>
          <cell r="H60">
            <v>3.8461538461538464E-3</v>
          </cell>
          <cell r="I60">
            <v>0.17307692307692307</v>
          </cell>
          <cell r="J60">
            <v>5.5769230769230772E-2</v>
          </cell>
          <cell r="K60">
            <v>1.9230769230769232E-3</v>
          </cell>
          <cell r="L60">
            <v>3.8461538461538464E-3</v>
          </cell>
          <cell r="M60">
            <v>0</v>
          </cell>
          <cell r="N6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4.09.2019 BULOBA-BUKASA"/>
      <sheetName val="24.09.2019 BUKASA-BULOBA"/>
      <sheetName val="23.07 Kibuye-Makindye"/>
      <sheetName val="23.07 Makindye-Kibuye"/>
      <sheetName val="24.07 Kibuye-Makindye"/>
      <sheetName val="24.07 Makindye-Kibuye"/>
      <sheetName val="25.07 Kibuye-Makindye"/>
      <sheetName val="25.07 Makindye-Kibuye"/>
      <sheetName val="26.07 Kibuye-Makindye-24h"/>
      <sheetName val="26.07 Makindye-Kibuye-24h"/>
      <sheetName val="27.07 Kibuye-Makindye-24h"/>
      <sheetName val="27.07 Makindye-Kibuye-24h"/>
      <sheetName val="28.07 Kibuye-Makindye"/>
      <sheetName val="28.07 Makindye-Kibuye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MCC-C2-STN63-BULOBA-BUKASA</v>
          </cell>
        </row>
        <row r="5">
          <cell r="D5" t="str">
            <v>24.09.19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52</v>
          </cell>
          <cell r="AF10">
            <v>93</v>
          </cell>
        </row>
        <row r="11">
          <cell r="R11" t="str">
            <v>0800-0900</v>
          </cell>
          <cell r="AE11">
            <v>48</v>
          </cell>
          <cell r="AF11">
            <v>95</v>
          </cell>
        </row>
        <row r="12">
          <cell r="R12" t="str">
            <v>0900-1000</v>
          </cell>
          <cell r="AE12">
            <v>43</v>
          </cell>
          <cell r="AF12">
            <v>94</v>
          </cell>
        </row>
        <row r="13">
          <cell r="R13" t="str">
            <v>1000-1100</v>
          </cell>
          <cell r="AE13">
            <v>46</v>
          </cell>
          <cell r="AF13">
            <v>90</v>
          </cell>
        </row>
        <row r="14">
          <cell r="R14" t="str">
            <v>1100-1200</v>
          </cell>
          <cell r="AE14">
            <v>29</v>
          </cell>
          <cell r="AF14">
            <v>56</v>
          </cell>
        </row>
        <row r="15">
          <cell r="R15" t="str">
            <v>1200-1300</v>
          </cell>
          <cell r="AE15">
            <v>32</v>
          </cell>
          <cell r="AF15">
            <v>70</v>
          </cell>
        </row>
        <row r="16">
          <cell r="R16" t="str">
            <v>1300-1400</v>
          </cell>
          <cell r="AE16">
            <v>47</v>
          </cell>
          <cell r="AF16">
            <v>95</v>
          </cell>
        </row>
        <row r="17">
          <cell r="R17" t="str">
            <v>1400-1500</v>
          </cell>
          <cell r="AE17">
            <v>43</v>
          </cell>
          <cell r="AF17">
            <v>93</v>
          </cell>
        </row>
        <row r="18">
          <cell r="R18" t="str">
            <v>1500-1600</v>
          </cell>
          <cell r="AE18">
            <v>37</v>
          </cell>
          <cell r="AF18">
            <v>85</v>
          </cell>
        </row>
        <row r="19">
          <cell r="R19" t="str">
            <v>1600-1700</v>
          </cell>
          <cell r="AE19">
            <v>46</v>
          </cell>
          <cell r="AF19">
            <v>91</v>
          </cell>
        </row>
        <row r="20">
          <cell r="R20" t="str">
            <v>1700-1800</v>
          </cell>
          <cell r="AE20">
            <v>74</v>
          </cell>
          <cell r="AF20">
            <v>144</v>
          </cell>
        </row>
        <row r="21">
          <cell r="R21" t="str">
            <v>1800-1900</v>
          </cell>
          <cell r="AE21">
            <v>65</v>
          </cell>
          <cell r="AF21">
            <v>118</v>
          </cell>
        </row>
        <row r="59">
          <cell r="C59" t="e">
            <v>#VALUE!</v>
          </cell>
          <cell r="D59">
            <v>5.7829181494661923E-2</v>
          </cell>
          <cell r="E59">
            <v>4.8042704626334518E-2</v>
          </cell>
          <cell r="F59">
            <v>3.5587188612099648E-2</v>
          </cell>
          <cell r="G59">
            <v>4.4483985765124559E-3</v>
          </cell>
          <cell r="H59">
            <v>0</v>
          </cell>
          <cell r="I59">
            <v>9.7864768683274025E-2</v>
          </cell>
          <cell r="J59">
            <v>3.9145907473309607E-2</v>
          </cell>
          <cell r="K59">
            <v>1.7793594306049821E-3</v>
          </cell>
          <cell r="L59">
            <v>0</v>
          </cell>
          <cell r="M59">
            <v>0.5</v>
          </cell>
          <cell r="N59">
            <v>0</v>
          </cell>
        </row>
        <row r="60">
          <cell r="C60" t="e">
            <v>#VALUE!</v>
          </cell>
          <cell r="D60">
            <v>0.11565836298932385</v>
          </cell>
          <cell r="E60">
            <v>9.6085409252669035E-2</v>
          </cell>
          <cell r="F60">
            <v>7.1174377224199295E-2</v>
          </cell>
          <cell r="G60">
            <v>8.8967971530249119E-3</v>
          </cell>
          <cell r="H60">
            <v>0</v>
          </cell>
          <cell r="I60">
            <v>0.19572953736654805</v>
          </cell>
          <cell r="J60">
            <v>7.8291814946619215E-2</v>
          </cell>
          <cell r="K60">
            <v>3.5587188612099642E-3</v>
          </cell>
          <cell r="L60">
            <v>0</v>
          </cell>
          <cell r="N60">
            <v>0</v>
          </cell>
        </row>
      </sheetData>
      <sheetData sheetId="1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56</v>
          </cell>
          <cell r="AF10">
            <v>125</v>
          </cell>
        </row>
        <row r="11">
          <cell r="R11" t="str">
            <v>0800-0900</v>
          </cell>
          <cell r="AE11">
            <v>45</v>
          </cell>
          <cell r="AF11">
            <v>84</v>
          </cell>
        </row>
        <row r="12">
          <cell r="R12" t="str">
            <v>0900-1000</v>
          </cell>
          <cell r="AE12">
            <v>31</v>
          </cell>
          <cell r="AF12">
            <v>70</v>
          </cell>
        </row>
        <row r="13">
          <cell r="R13" t="str">
            <v>1000-1100</v>
          </cell>
          <cell r="AE13">
            <v>31</v>
          </cell>
          <cell r="AF13">
            <v>60</v>
          </cell>
        </row>
        <row r="14">
          <cell r="R14" t="str">
            <v>1100-1200</v>
          </cell>
          <cell r="AE14">
            <v>41</v>
          </cell>
          <cell r="AF14">
            <v>66</v>
          </cell>
        </row>
        <row r="15">
          <cell r="R15" t="str">
            <v>1200-1300</v>
          </cell>
          <cell r="AE15">
            <v>47</v>
          </cell>
          <cell r="AF15">
            <v>82</v>
          </cell>
        </row>
        <row r="16">
          <cell r="R16" t="str">
            <v>1300-1400</v>
          </cell>
          <cell r="AE16">
            <v>38</v>
          </cell>
          <cell r="AF16">
            <v>97</v>
          </cell>
        </row>
        <row r="17">
          <cell r="R17" t="str">
            <v>1400-1500</v>
          </cell>
          <cell r="AE17">
            <v>37</v>
          </cell>
          <cell r="AF17">
            <v>81</v>
          </cell>
        </row>
        <row r="18">
          <cell r="R18" t="str">
            <v>1500-1600</v>
          </cell>
          <cell r="AE18">
            <v>45</v>
          </cell>
          <cell r="AF18">
            <v>91</v>
          </cell>
        </row>
        <row r="19">
          <cell r="R19" t="str">
            <v>1600-1700</v>
          </cell>
          <cell r="AE19">
            <v>42</v>
          </cell>
          <cell r="AF19">
            <v>88</v>
          </cell>
        </row>
        <row r="20">
          <cell r="R20" t="str">
            <v>1700-1800</v>
          </cell>
          <cell r="AE20">
            <v>86</v>
          </cell>
          <cell r="AF20">
            <v>149</v>
          </cell>
        </row>
        <row r="21">
          <cell r="R21" t="str">
            <v>1800-1900</v>
          </cell>
          <cell r="AE21">
            <v>70</v>
          </cell>
          <cell r="AF21">
            <v>152</v>
          </cell>
        </row>
        <row r="59">
          <cell r="C59">
            <v>0.18864628820960699</v>
          </cell>
          <cell r="D59">
            <v>9.9563318777292575E-2</v>
          </cell>
          <cell r="E59">
            <v>4.8908296943231441E-2</v>
          </cell>
          <cell r="F59">
            <v>3.0567685589519649E-2</v>
          </cell>
          <cell r="G59">
            <v>4.3668122270742356E-3</v>
          </cell>
          <cell r="H59">
            <v>0</v>
          </cell>
          <cell r="I59">
            <v>9.2576419213973804E-2</v>
          </cell>
          <cell r="J59">
            <v>2.9694323144104803E-2</v>
          </cell>
          <cell r="K59">
            <v>1.7467248908296944E-3</v>
          </cell>
          <cell r="L59">
            <v>0</v>
          </cell>
          <cell r="M59">
            <v>0.50305676855895198</v>
          </cell>
          <cell r="N59">
            <v>8.7336244541484718E-4</v>
          </cell>
        </row>
        <row r="60">
          <cell r="C60">
            <v>0.37961335676625657</v>
          </cell>
          <cell r="D60">
            <v>0.20035149384885764</v>
          </cell>
          <cell r="E60">
            <v>9.8418277680140595E-2</v>
          </cell>
          <cell r="F60">
            <v>6.1511423550087874E-2</v>
          </cell>
          <cell r="G60">
            <v>8.7873462214411256E-3</v>
          </cell>
          <cell r="H60">
            <v>0</v>
          </cell>
          <cell r="I60">
            <v>0.18629173989455183</v>
          </cell>
          <cell r="J60">
            <v>5.9753954305799648E-2</v>
          </cell>
          <cell r="K60">
            <v>3.5149384885764497E-3</v>
          </cell>
          <cell r="L60">
            <v>0</v>
          </cell>
          <cell r="N60">
            <v>1.7574692442882249E-3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3.09 Bukasa-Buloba"/>
      <sheetName val="23.09 Buloba-Bukasa"/>
      <sheetName val="24.09 Bukasa-Buloba"/>
      <sheetName val="24.09 Buloba-Bukasa"/>
      <sheetName val="25.09 Bukasa-Buloba"/>
      <sheetName val="25.09 Buloba-Bukasa"/>
      <sheetName val="26.09 Bukasa-Buloba"/>
      <sheetName val="26.09 Buloba-Bukasa"/>
      <sheetName val="27.09 Bukasa-Buloba"/>
      <sheetName val="27.09 Buloba-Bukasa"/>
      <sheetName val="28.09 Bukasa-Buloba-24h"/>
      <sheetName val="28.09 Buloba-Bukasa-24h"/>
      <sheetName val="29.09 Bukasa-Buloba"/>
      <sheetName val="29.09 Buloba-Bukasa"/>
      <sheetName val="Avg Week Kibuye-Makindye"/>
      <sheetName val="Avg Week Makindye-Kibuye"/>
      <sheetName val="Avg Week Makindye-Kibuye-2Dir"/>
    </sheetNames>
    <sheetDataSet>
      <sheetData sheetId="0">
        <row r="3">
          <cell r="C3" t="str">
            <v>MCC -C2- Stn No. 63 - Buloba-Bukasa RD</v>
          </cell>
        </row>
        <row r="6">
          <cell r="D6" t="str">
            <v>Bukasa</v>
          </cell>
          <cell r="G6" t="str">
            <v>Wakiso</v>
          </cell>
        </row>
      </sheetData>
      <sheetData sheetId="1">
        <row r="3">
          <cell r="C3" t="str">
            <v>MCC -C2- Stn No. 63 - Buloba-Bukasa RD</v>
          </cell>
        </row>
        <row r="6">
          <cell r="D6" t="str">
            <v>BULOBA</v>
          </cell>
          <cell r="G6" t="str">
            <v>BUKASA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G5" t="str">
            <v>Bukasa Trading Centre</v>
          </cell>
          <cell r="K5" t="str">
            <v>Nawaja Brenda</v>
          </cell>
        </row>
        <row r="6">
          <cell r="K6" t="str">
            <v>Nusurah</v>
          </cell>
        </row>
      </sheetData>
      <sheetData sheetId="10">
        <row r="5">
          <cell r="D5" t="str">
            <v>28.09.19</v>
          </cell>
          <cell r="G5" t="str">
            <v>Bukasa Trading Centre</v>
          </cell>
        </row>
        <row r="6">
          <cell r="K6" t="str">
            <v>Nusurah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43</v>
          </cell>
          <cell r="AF10">
            <v>82</v>
          </cell>
        </row>
        <row r="11">
          <cell r="R11" t="str">
            <v>0800-0900</v>
          </cell>
          <cell r="AE11">
            <v>57</v>
          </cell>
          <cell r="AF11">
            <v>105</v>
          </cell>
        </row>
        <row r="12">
          <cell r="R12" t="str">
            <v>0900-1000</v>
          </cell>
          <cell r="AE12">
            <v>55</v>
          </cell>
          <cell r="AF12">
            <v>115</v>
          </cell>
        </row>
        <row r="13">
          <cell r="R13" t="str">
            <v>1000-1100</v>
          </cell>
          <cell r="AE13">
            <v>54</v>
          </cell>
          <cell r="AF13">
            <v>124</v>
          </cell>
        </row>
        <row r="14">
          <cell r="R14" t="str">
            <v>1100-1200</v>
          </cell>
          <cell r="AE14">
            <v>60</v>
          </cell>
          <cell r="AF14">
            <v>110</v>
          </cell>
        </row>
        <row r="15">
          <cell r="R15" t="str">
            <v>1200-1300</v>
          </cell>
          <cell r="AE15">
            <v>54</v>
          </cell>
          <cell r="AF15">
            <v>96</v>
          </cell>
        </row>
        <row r="16">
          <cell r="R16" t="str">
            <v>1300-1400</v>
          </cell>
          <cell r="AE16">
            <v>59</v>
          </cell>
          <cell r="AF16">
            <v>97</v>
          </cell>
        </row>
        <row r="17">
          <cell r="R17" t="str">
            <v>1400-1500</v>
          </cell>
          <cell r="AE17">
            <v>66</v>
          </cell>
          <cell r="AF17">
            <v>109</v>
          </cell>
        </row>
        <row r="18">
          <cell r="R18" t="str">
            <v>1500-1600</v>
          </cell>
          <cell r="AE18">
            <v>54</v>
          </cell>
          <cell r="AF18">
            <v>97</v>
          </cell>
        </row>
        <row r="19">
          <cell r="R19" t="str">
            <v>1600-1700</v>
          </cell>
          <cell r="AE19">
            <v>58</v>
          </cell>
          <cell r="AF19">
            <v>120</v>
          </cell>
        </row>
        <row r="20">
          <cell r="R20" t="str">
            <v>1700-1800</v>
          </cell>
          <cell r="AE20">
            <v>58</v>
          </cell>
          <cell r="AF20">
            <v>81</v>
          </cell>
        </row>
        <row r="21">
          <cell r="R21" t="str">
            <v>1800-1900</v>
          </cell>
          <cell r="AE21">
            <v>71</v>
          </cell>
          <cell r="AF21">
            <v>120</v>
          </cell>
        </row>
        <row r="22">
          <cell r="R22" t="str">
            <v>1900-2000</v>
          </cell>
          <cell r="AE22">
            <v>88</v>
          </cell>
          <cell r="AF22">
            <v>162</v>
          </cell>
        </row>
        <row r="23">
          <cell r="R23" t="str">
            <v>2000-2100</v>
          </cell>
          <cell r="AE23">
            <v>48</v>
          </cell>
          <cell r="AF23">
            <v>116</v>
          </cell>
        </row>
        <row r="24">
          <cell r="R24" t="str">
            <v>2100-2200</v>
          </cell>
          <cell r="AE24">
            <v>51</v>
          </cell>
          <cell r="AF24">
            <v>85</v>
          </cell>
        </row>
        <row r="25">
          <cell r="R25" t="str">
            <v>2200-2300</v>
          </cell>
          <cell r="AE25">
            <v>28</v>
          </cell>
          <cell r="AF25">
            <v>51</v>
          </cell>
        </row>
        <row r="26">
          <cell r="R26" t="str">
            <v>2300-0000</v>
          </cell>
          <cell r="AE26">
            <v>10</v>
          </cell>
          <cell r="AF26">
            <v>23</v>
          </cell>
        </row>
        <row r="27">
          <cell r="R27" t="str">
            <v>0000-0100</v>
          </cell>
          <cell r="AE27">
            <v>12</v>
          </cell>
          <cell r="AF27">
            <v>18</v>
          </cell>
        </row>
        <row r="28">
          <cell r="R28" t="str">
            <v>0100-0200</v>
          </cell>
          <cell r="AE28">
            <v>14</v>
          </cell>
          <cell r="AF28">
            <v>15</v>
          </cell>
        </row>
        <row r="29">
          <cell r="R29" t="str">
            <v>0200-0300</v>
          </cell>
          <cell r="AE29">
            <v>6</v>
          </cell>
          <cell r="AF29">
            <v>9</v>
          </cell>
        </row>
        <row r="30">
          <cell r="R30" t="str">
            <v>0300-0400</v>
          </cell>
          <cell r="AE30">
            <v>6</v>
          </cell>
          <cell r="AF30">
            <v>8</v>
          </cell>
        </row>
        <row r="31">
          <cell r="R31" t="str">
            <v>0400-0500</v>
          </cell>
          <cell r="AE31">
            <v>14</v>
          </cell>
          <cell r="AF31">
            <v>20</v>
          </cell>
        </row>
        <row r="32">
          <cell r="R32" t="str">
            <v>0500-0600</v>
          </cell>
          <cell r="AE32">
            <v>16</v>
          </cell>
          <cell r="AF32">
            <v>27</v>
          </cell>
        </row>
        <row r="33">
          <cell r="R33" t="str">
            <v>0600-0700</v>
          </cell>
          <cell r="AE33">
            <v>70</v>
          </cell>
          <cell r="AF33">
            <v>113</v>
          </cell>
        </row>
        <row r="107">
          <cell r="C107">
            <v>0.24960588544403572</v>
          </cell>
          <cell r="D107">
            <v>8.3026799789805567E-2</v>
          </cell>
          <cell r="E107">
            <v>5.0446663163426171E-2</v>
          </cell>
          <cell r="F107">
            <v>5.1497635312664214E-2</v>
          </cell>
          <cell r="G107">
            <v>4.2038885969521806E-3</v>
          </cell>
          <cell r="H107">
            <v>0</v>
          </cell>
          <cell r="I107">
            <v>9.6163951655281132E-2</v>
          </cell>
          <cell r="J107">
            <v>1.3662637940094587E-2</v>
          </cell>
          <cell r="K107">
            <v>4.2038885969521806E-3</v>
          </cell>
          <cell r="L107">
            <v>0</v>
          </cell>
          <cell r="M107">
            <v>0.44718864950078824</v>
          </cell>
          <cell r="N107">
            <v>0</v>
          </cell>
        </row>
        <row r="108">
          <cell r="C108">
            <v>0.45152091254752852</v>
          </cell>
          <cell r="D108">
            <v>0.15019011406844107</v>
          </cell>
          <cell r="E108">
            <v>9.125475285171103E-2</v>
          </cell>
          <cell r="F108">
            <v>9.3155893536121678E-2</v>
          </cell>
          <cell r="G108">
            <v>7.6045627376425855E-3</v>
          </cell>
          <cell r="H108">
            <v>0</v>
          </cell>
          <cell r="I108">
            <v>0.17395437262357413</v>
          </cell>
          <cell r="J108">
            <v>2.4714828897338403E-2</v>
          </cell>
          <cell r="K108">
            <v>7.6045627376425855E-3</v>
          </cell>
          <cell r="L108">
            <v>0</v>
          </cell>
          <cell r="N108">
            <v>0</v>
          </cell>
        </row>
      </sheetData>
      <sheetData sheetId="11">
        <row r="5">
          <cell r="G5" t="str">
            <v>Bukasa Trading Centre</v>
          </cell>
        </row>
        <row r="6">
          <cell r="K6" t="str">
            <v>Nusurah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41</v>
          </cell>
          <cell r="AF10">
            <v>101</v>
          </cell>
        </row>
        <row r="11">
          <cell r="R11" t="str">
            <v>0800-0900</v>
          </cell>
          <cell r="AE11">
            <v>49</v>
          </cell>
          <cell r="AF11">
            <v>121</v>
          </cell>
        </row>
        <row r="12">
          <cell r="R12" t="str">
            <v>0900-1000</v>
          </cell>
          <cell r="AE12">
            <v>59</v>
          </cell>
          <cell r="AF12">
            <v>147</v>
          </cell>
        </row>
        <row r="13">
          <cell r="R13" t="str">
            <v>1000-1100</v>
          </cell>
          <cell r="AE13">
            <v>76</v>
          </cell>
          <cell r="AF13">
            <v>136</v>
          </cell>
        </row>
        <row r="14">
          <cell r="R14" t="str">
            <v>1100-1200</v>
          </cell>
          <cell r="AE14">
            <v>65</v>
          </cell>
          <cell r="AF14">
            <v>144</v>
          </cell>
        </row>
        <row r="15">
          <cell r="R15" t="str">
            <v>1200-1300</v>
          </cell>
          <cell r="AE15">
            <v>67</v>
          </cell>
          <cell r="AF15">
            <v>118</v>
          </cell>
        </row>
        <row r="16">
          <cell r="R16" t="str">
            <v>1300-1400</v>
          </cell>
          <cell r="AE16">
            <v>62</v>
          </cell>
          <cell r="AF16">
            <v>98</v>
          </cell>
        </row>
        <row r="17">
          <cell r="R17" t="str">
            <v>1400-1500</v>
          </cell>
          <cell r="AE17">
            <v>64</v>
          </cell>
          <cell r="AF17">
            <v>115</v>
          </cell>
        </row>
        <row r="18">
          <cell r="R18" t="str">
            <v>1500-1600</v>
          </cell>
          <cell r="AE18">
            <v>50</v>
          </cell>
          <cell r="AF18">
            <v>102</v>
          </cell>
        </row>
        <row r="19">
          <cell r="R19" t="str">
            <v>1600-1700</v>
          </cell>
          <cell r="AE19">
            <v>50</v>
          </cell>
          <cell r="AF19">
            <v>93</v>
          </cell>
        </row>
        <row r="20">
          <cell r="R20" t="str">
            <v>1700-1800</v>
          </cell>
          <cell r="AE20">
            <v>52</v>
          </cell>
          <cell r="AF20">
            <v>74</v>
          </cell>
        </row>
        <row r="21">
          <cell r="R21" t="str">
            <v>1800-1900</v>
          </cell>
          <cell r="AE21">
            <v>53</v>
          </cell>
          <cell r="AF21">
            <v>107</v>
          </cell>
        </row>
        <row r="22">
          <cell r="R22" t="str">
            <v>1900-2000</v>
          </cell>
          <cell r="AE22">
            <v>56</v>
          </cell>
          <cell r="AF22">
            <v>101</v>
          </cell>
        </row>
        <row r="23">
          <cell r="R23" t="str">
            <v>2000-2100</v>
          </cell>
          <cell r="AE23">
            <v>82</v>
          </cell>
          <cell r="AF23">
            <v>130</v>
          </cell>
        </row>
        <row r="24">
          <cell r="R24" t="str">
            <v>2100-2200</v>
          </cell>
          <cell r="AE24">
            <v>39</v>
          </cell>
          <cell r="AF24">
            <v>68</v>
          </cell>
        </row>
        <row r="25">
          <cell r="R25" t="str">
            <v>2200-2300</v>
          </cell>
          <cell r="AE25">
            <v>40</v>
          </cell>
          <cell r="AF25">
            <v>66</v>
          </cell>
        </row>
        <row r="26">
          <cell r="R26" t="str">
            <v>2300-0000</v>
          </cell>
          <cell r="AE26">
            <v>16</v>
          </cell>
          <cell r="AF26">
            <v>36</v>
          </cell>
        </row>
        <row r="27">
          <cell r="R27" t="str">
            <v>0000-0100</v>
          </cell>
          <cell r="AE27">
            <v>12</v>
          </cell>
          <cell r="AF27">
            <v>24</v>
          </cell>
        </row>
        <row r="28">
          <cell r="R28" t="str">
            <v>0100-0200</v>
          </cell>
          <cell r="AE28">
            <v>10</v>
          </cell>
          <cell r="AF28">
            <v>19</v>
          </cell>
        </row>
        <row r="29">
          <cell r="R29" t="str">
            <v>0200-0300</v>
          </cell>
          <cell r="AE29">
            <v>7</v>
          </cell>
          <cell r="AF29">
            <v>7</v>
          </cell>
        </row>
        <row r="30">
          <cell r="R30" t="str">
            <v>0300-0400</v>
          </cell>
          <cell r="AE30">
            <v>0</v>
          </cell>
          <cell r="AF30">
            <v>0</v>
          </cell>
        </row>
        <row r="31">
          <cell r="R31" t="str">
            <v>0400-0500</v>
          </cell>
          <cell r="AE31">
            <v>14</v>
          </cell>
          <cell r="AF31">
            <v>31</v>
          </cell>
        </row>
        <row r="32">
          <cell r="R32" t="str">
            <v>0500-0600</v>
          </cell>
          <cell r="AE32">
            <v>4</v>
          </cell>
          <cell r="AF32">
            <v>5</v>
          </cell>
        </row>
        <row r="33">
          <cell r="R33" t="str">
            <v>0600-0700</v>
          </cell>
          <cell r="AE33">
            <v>7</v>
          </cell>
          <cell r="AF33">
            <v>12</v>
          </cell>
        </row>
        <row r="107">
          <cell r="C107">
            <v>0.25552560646900269</v>
          </cell>
          <cell r="D107">
            <v>5.8760107816711593E-2</v>
          </cell>
          <cell r="E107">
            <v>5.6064690026954175E-2</v>
          </cell>
          <cell r="F107">
            <v>4.7439353099730457E-2</v>
          </cell>
          <cell r="G107">
            <v>2.6954177897574125E-3</v>
          </cell>
          <cell r="H107">
            <v>1.0781671159029651E-3</v>
          </cell>
          <cell r="I107">
            <v>8.0862533692722366E-2</v>
          </cell>
          <cell r="J107">
            <v>2.3180592991913745E-2</v>
          </cell>
          <cell r="K107">
            <v>0</v>
          </cell>
          <cell r="L107">
            <v>0</v>
          </cell>
          <cell r="M107">
            <v>0.47439353099730458</v>
          </cell>
          <cell r="N107">
            <v>0</v>
          </cell>
        </row>
        <row r="108">
          <cell r="C108">
            <v>0.48615384615384616</v>
          </cell>
          <cell r="D108">
            <v>0.1117948717948718</v>
          </cell>
          <cell r="E108">
            <v>0.10666666666666667</v>
          </cell>
          <cell r="F108">
            <v>9.0256410256410263E-2</v>
          </cell>
          <cell r="G108">
            <v>5.1282051282051282E-3</v>
          </cell>
          <cell r="H108">
            <v>2.0512820512820513E-3</v>
          </cell>
          <cell r="I108">
            <v>0.15384615384615385</v>
          </cell>
          <cell r="J108">
            <v>4.41025641025641E-2</v>
          </cell>
          <cell r="K108">
            <v>0</v>
          </cell>
          <cell r="L108">
            <v>0</v>
          </cell>
          <cell r="N108">
            <v>0</v>
          </cell>
        </row>
      </sheetData>
      <sheetData sheetId="12">
        <row r="5">
          <cell r="D5" t="str">
            <v>29.09.19</v>
          </cell>
          <cell r="G5" t="str">
            <v>Bukasa Trading Centre</v>
          </cell>
        </row>
        <row r="6">
          <cell r="K6" t="str">
            <v>Nusurah</v>
          </cell>
        </row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28</v>
          </cell>
          <cell r="AF10">
            <v>69</v>
          </cell>
        </row>
        <row r="11">
          <cell r="R11" t="str">
            <v>0800-0900</v>
          </cell>
          <cell r="AE11">
            <v>22</v>
          </cell>
          <cell r="AF11">
            <v>66</v>
          </cell>
        </row>
        <row r="12">
          <cell r="R12" t="str">
            <v>0900-1000</v>
          </cell>
          <cell r="AE12">
            <v>32</v>
          </cell>
          <cell r="AF12">
            <v>72</v>
          </cell>
        </row>
        <row r="13">
          <cell r="R13" t="str">
            <v>1000-1100</v>
          </cell>
          <cell r="AE13">
            <v>55</v>
          </cell>
          <cell r="AF13">
            <v>102</v>
          </cell>
        </row>
        <row r="14">
          <cell r="R14" t="str">
            <v>1100-1200</v>
          </cell>
          <cell r="AE14">
            <v>63</v>
          </cell>
          <cell r="AF14">
            <v>119</v>
          </cell>
        </row>
        <row r="15">
          <cell r="R15" t="str">
            <v>1200-1300</v>
          </cell>
          <cell r="AE15">
            <v>59</v>
          </cell>
          <cell r="AF15">
            <v>129</v>
          </cell>
        </row>
        <row r="16">
          <cell r="R16" t="str">
            <v>1300-1400</v>
          </cell>
          <cell r="AE16">
            <v>36</v>
          </cell>
          <cell r="AF16">
            <v>79</v>
          </cell>
        </row>
        <row r="17">
          <cell r="R17" t="str">
            <v>1400-1500</v>
          </cell>
          <cell r="AE17">
            <v>46</v>
          </cell>
          <cell r="AF17">
            <v>102</v>
          </cell>
        </row>
        <row r="18">
          <cell r="R18" t="str">
            <v>1500-1600</v>
          </cell>
          <cell r="AE18">
            <v>63</v>
          </cell>
          <cell r="AF18">
            <v>105</v>
          </cell>
        </row>
        <row r="19">
          <cell r="R19" t="str">
            <v>1600-1700</v>
          </cell>
          <cell r="AE19">
            <v>49</v>
          </cell>
          <cell r="AF19">
            <v>117</v>
          </cell>
        </row>
        <row r="20">
          <cell r="R20" t="str">
            <v>1700-1800</v>
          </cell>
          <cell r="AE20">
            <v>64</v>
          </cell>
          <cell r="AF20">
            <v>143</v>
          </cell>
        </row>
        <row r="21">
          <cell r="R21" t="str">
            <v>1800-1900</v>
          </cell>
          <cell r="AE21">
            <v>85</v>
          </cell>
          <cell r="AF21">
            <v>167</v>
          </cell>
        </row>
        <row r="59">
          <cell r="C59">
            <v>0.23070866141732282</v>
          </cell>
          <cell r="D59">
            <v>8.5039370078740156E-2</v>
          </cell>
          <cell r="E59">
            <v>4.3307086614173228E-2</v>
          </cell>
          <cell r="F59">
            <v>3.0708661417322834E-2</v>
          </cell>
          <cell r="G59">
            <v>3.937007874015748E-3</v>
          </cell>
          <cell r="H59">
            <v>1.5748031496062992E-3</v>
          </cell>
          <cell r="I59">
            <v>5.748031496062992E-2</v>
          </cell>
          <cell r="J59">
            <v>2.0472440944881889E-2</v>
          </cell>
          <cell r="K59">
            <v>7.874015748031496E-4</v>
          </cell>
          <cell r="L59">
            <v>0</v>
          </cell>
          <cell r="M59">
            <v>0.52598425196850396</v>
          </cell>
          <cell r="N59">
            <v>0</v>
          </cell>
        </row>
        <row r="60">
          <cell r="C60">
            <v>0.48671096345514953</v>
          </cell>
          <cell r="D60">
            <v>0.17940199335548174</v>
          </cell>
          <cell r="E60">
            <v>9.1362126245847178E-2</v>
          </cell>
          <cell r="F60">
            <v>6.4784053156146174E-2</v>
          </cell>
          <cell r="G60">
            <v>8.3056478405315621E-3</v>
          </cell>
          <cell r="H60">
            <v>3.3222591362126247E-3</v>
          </cell>
          <cell r="I60">
            <v>0.1212624584717608</v>
          </cell>
          <cell r="J60">
            <v>4.3189368770764118E-2</v>
          </cell>
          <cell r="K60">
            <v>1.6611295681063123E-3</v>
          </cell>
          <cell r="L60">
            <v>0</v>
          </cell>
          <cell r="N60">
            <v>0</v>
          </cell>
        </row>
      </sheetData>
      <sheetData sheetId="13">
        <row r="9">
          <cell r="C9" t="str">
            <v>1. Car</v>
          </cell>
          <cell r="D9" t="str">
            <v>2. Station Wagon</v>
          </cell>
          <cell r="E9" t="str">
            <v>3. Pickups</v>
          </cell>
          <cell r="F9" t="str">
            <v>4. Minibus, matatu</v>
          </cell>
          <cell r="G9" t="str">
            <v xml:space="preserve">5. Medium bus </v>
          </cell>
          <cell r="H9" t="str">
            <v>6. Large Bus</v>
          </cell>
          <cell r="I9" t="str">
            <v xml:space="preserve">7. Light Truck </v>
          </cell>
          <cell r="J9" t="str">
            <v xml:space="preserve">8. Medium Truck </v>
          </cell>
          <cell r="K9" t="str">
            <v xml:space="preserve">9. Heavy truck </v>
          </cell>
          <cell r="L9" t="str">
            <v xml:space="preserve">10. Truck Trailer </v>
          </cell>
          <cell r="M9" t="str">
            <v>11. Motor cycles</v>
          </cell>
          <cell r="N9" t="str">
            <v>12. Tractors</v>
          </cell>
          <cell r="AE9" t="str">
            <v>Total Excl M/ Cycles</v>
          </cell>
          <cell r="AF9" t="str">
            <v>Total All</v>
          </cell>
        </row>
        <row r="10">
          <cell r="R10" t="str">
            <v>0700-0800</v>
          </cell>
          <cell r="AE10">
            <v>31</v>
          </cell>
          <cell r="AF10">
            <v>73</v>
          </cell>
        </row>
        <row r="11">
          <cell r="R11" t="str">
            <v>0800-0900</v>
          </cell>
          <cell r="AE11">
            <v>28</v>
          </cell>
          <cell r="AF11">
            <v>83</v>
          </cell>
        </row>
        <row r="12">
          <cell r="R12" t="str">
            <v>0900-1000</v>
          </cell>
          <cell r="AE12">
            <v>41</v>
          </cell>
          <cell r="AF12">
            <v>94</v>
          </cell>
        </row>
        <row r="13">
          <cell r="R13" t="str">
            <v>1000-1100</v>
          </cell>
          <cell r="AE13">
            <v>57</v>
          </cell>
          <cell r="AF13">
            <v>121</v>
          </cell>
        </row>
        <row r="14">
          <cell r="R14" t="str">
            <v>1100-1200</v>
          </cell>
          <cell r="AE14">
            <v>64</v>
          </cell>
          <cell r="AF14">
            <v>125</v>
          </cell>
        </row>
        <row r="15">
          <cell r="R15" t="str">
            <v>1200-1300</v>
          </cell>
          <cell r="AE15">
            <v>47</v>
          </cell>
          <cell r="AF15">
            <v>107</v>
          </cell>
        </row>
        <row r="16">
          <cell r="R16" t="str">
            <v>1300-1400</v>
          </cell>
          <cell r="AE16">
            <v>42</v>
          </cell>
          <cell r="AF16">
            <v>82</v>
          </cell>
        </row>
        <row r="17">
          <cell r="R17" t="str">
            <v>1400-1500</v>
          </cell>
          <cell r="AE17">
            <v>68</v>
          </cell>
          <cell r="AF17">
            <v>140</v>
          </cell>
        </row>
        <row r="18">
          <cell r="R18" t="str">
            <v>1500-1600</v>
          </cell>
          <cell r="AE18">
            <v>61</v>
          </cell>
          <cell r="AF18">
            <v>129</v>
          </cell>
        </row>
        <row r="19">
          <cell r="R19" t="str">
            <v>1600-1700</v>
          </cell>
          <cell r="AE19">
            <v>71</v>
          </cell>
          <cell r="AF19">
            <v>136</v>
          </cell>
        </row>
        <row r="20">
          <cell r="R20" t="str">
            <v>1700-1800</v>
          </cell>
          <cell r="AE20">
            <v>68</v>
          </cell>
          <cell r="AF20">
            <v>161</v>
          </cell>
        </row>
        <row r="21">
          <cell r="R21" t="str">
            <v>1800-1900</v>
          </cell>
          <cell r="AE21">
            <v>79</v>
          </cell>
          <cell r="AF21">
            <v>166</v>
          </cell>
        </row>
        <row r="59">
          <cell r="C59">
            <v>0.2582921665490473</v>
          </cell>
          <cell r="D59">
            <v>5.7163020465772763E-2</v>
          </cell>
          <cell r="E59">
            <v>4.0931545518701484E-2</v>
          </cell>
          <cell r="F59">
            <v>2.1877205363443897E-2</v>
          </cell>
          <cell r="G59">
            <v>7.0571630204657732E-4</v>
          </cell>
          <cell r="H59">
            <v>0</v>
          </cell>
          <cell r="I59">
            <v>6.7748764996471422E-2</v>
          </cell>
          <cell r="J59">
            <v>1.6937191249117856E-2</v>
          </cell>
          <cell r="K59">
            <v>0</v>
          </cell>
          <cell r="L59">
            <v>0</v>
          </cell>
          <cell r="M59">
            <v>0.53634438955539876</v>
          </cell>
          <cell r="N59">
            <v>0</v>
          </cell>
        </row>
        <row r="60">
          <cell r="C60">
            <v>0.55707762557077622</v>
          </cell>
          <cell r="D60">
            <v>0.12328767123287671</v>
          </cell>
          <cell r="E60">
            <v>8.8280060882800604E-2</v>
          </cell>
          <cell r="F60">
            <v>4.7184170471841702E-2</v>
          </cell>
          <cell r="G60">
            <v>1.5220700152207001E-3</v>
          </cell>
          <cell r="H60">
            <v>0</v>
          </cell>
          <cell r="I60">
            <v>0.14611872146118721</v>
          </cell>
          <cell r="J60">
            <v>3.6529680365296802E-2</v>
          </cell>
          <cell r="K60">
            <v>0</v>
          </cell>
          <cell r="L60">
            <v>0</v>
          </cell>
          <cell r="N60">
            <v>0</v>
          </cell>
        </row>
      </sheetData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26"/>
  <sheetViews>
    <sheetView view="pageBreakPreview" zoomScale="60" workbookViewId="0">
      <selection activeCell="I3" sqref="I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76" t="s">
        <v>170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165</v>
      </c>
      <c r="F5" s="40" t="s">
        <v>1</v>
      </c>
      <c r="G5" s="71" t="s">
        <v>163</v>
      </c>
      <c r="H5" s="72"/>
      <c r="I5" s="14"/>
      <c r="J5" s="2" t="s">
        <v>5</v>
      </c>
      <c r="K5" s="71" t="s">
        <v>164</v>
      </c>
      <c r="L5" s="72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1" t="str">
        <f>'[1] 23.09.19 Bukasa-Wakiso'!D6:E6</f>
        <v>Bukasa</v>
      </c>
      <c r="E6" s="72"/>
      <c r="F6" s="2" t="s">
        <v>2</v>
      </c>
      <c r="G6" s="71" t="str">
        <f>'[1] 23.09.19 Bukasa-Wakiso'!G6:H6</f>
        <v>Wakiso</v>
      </c>
      <c r="H6" s="72"/>
      <c r="J6" s="2" t="s">
        <v>21</v>
      </c>
      <c r="K6" s="71" t="str">
        <f>'[1] 23.09.19 Bukasa-Wakiso'!K6:L6</f>
        <v>Nusurah</v>
      </c>
      <c r="L6" s="72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17</v>
      </c>
      <c r="D10" s="49">
        <v>0</v>
      </c>
      <c r="E10" s="49">
        <v>3</v>
      </c>
      <c r="F10" s="49">
        <v>1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26</v>
      </c>
      <c r="N10" s="49">
        <v>0</v>
      </c>
      <c r="O10" s="17">
        <f t="shared" ref="O10:O57" si="0">SUM(C10:L10,N10)</f>
        <v>21</v>
      </c>
      <c r="P10" s="17">
        <f t="shared" ref="P10:P57" si="1">SUM(C10:N10)</f>
        <v>47</v>
      </c>
      <c r="R10" s="1" t="s">
        <v>6</v>
      </c>
      <c r="S10" s="17">
        <f t="shared" ref="S10:AF10" si="2">SUM(C10:C13)</f>
        <v>37</v>
      </c>
      <c r="T10" s="17">
        <f t="shared" si="2"/>
        <v>6</v>
      </c>
      <c r="U10" s="17">
        <f t="shared" si="2"/>
        <v>6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7</v>
      </c>
      <c r="AA10" s="17">
        <f t="shared" si="2"/>
        <v>0</v>
      </c>
      <c r="AB10" s="17">
        <f t="shared" si="2"/>
        <v>0</v>
      </c>
      <c r="AC10" s="17">
        <f t="shared" si="2"/>
        <v>73</v>
      </c>
      <c r="AD10" s="17">
        <f t="shared" si="2"/>
        <v>0</v>
      </c>
      <c r="AE10" s="30">
        <f t="shared" si="2"/>
        <v>60</v>
      </c>
      <c r="AF10" s="30">
        <f t="shared" si="2"/>
        <v>133</v>
      </c>
    </row>
    <row r="11" spans="2:32" s="6" customFormat="1" ht="23.1" customHeight="1" x14ac:dyDescent="0.25">
      <c r="B11" s="22" t="s">
        <v>38</v>
      </c>
      <c r="C11" s="49">
        <v>6</v>
      </c>
      <c r="D11" s="49">
        <v>1</v>
      </c>
      <c r="E11" s="49">
        <v>0</v>
      </c>
      <c r="F11" s="49">
        <v>2</v>
      </c>
      <c r="G11" s="49">
        <v>0</v>
      </c>
      <c r="H11" s="49">
        <v>0</v>
      </c>
      <c r="I11" s="49">
        <v>0</v>
      </c>
      <c r="J11" s="49">
        <v>4</v>
      </c>
      <c r="K11" s="49">
        <v>0</v>
      </c>
      <c r="L11" s="49">
        <v>0</v>
      </c>
      <c r="M11" s="49">
        <v>13</v>
      </c>
      <c r="N11" s="49">
        <v>0</v>
      </c>
      <c r="O11" s="17">
        <f t="shared" si="0"/>
        <v>13</v>
      </c>
      <c r="P11" s="17">
        <f t="shared" si="1"/>
        <v>26</v>
      </c>
      <c r="R11" s="1" t="s">
        <v>7</v>
      </c>
      <c r="S11" s="17">
        <f t="shared" ref="S11:AF11" si="3">SUM(C14:C17)</f>
        <v>16</v>
      </c>
      <c r="T11" s="17">
        <f t="shared" si="3"/>
        <v>11</v>
      </c>
      <c r="U11" s="17">
        <f t="shared" si="3"/>
        <v>8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66</v>
      </c>
      <c r="AD11" s="17">
        <f t="shared" si="3"/>
        <v>0</v>
      </c>
      <c r="AE11" s="30">
        <f t="shared" si="3"/>
        <v>40</v>
      </c>
      <c r="AF11" s="30">
        <f t="shared" si="3"/>
        <v>106</v>
      </c>
    </row>
    <row r="12" spans="2:32" ht="23.1" customHeight="1" x14ac:dyDescent="0.25">
      <c r="B12" s="22" t="s">
        <v>39</v>
      </c>
      <c r="C12" s="49">
        <v>7</v>
      </c>
      <c r="D12" s="49">
        <v>4</v>
      </c>
      <c r="E12" s="49">
        <v>0</v>
      </c>
      <c r="F12" s="49">
        <v>0</v>
      </c>
      <c r="G12" s="49">
        <v>0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16</v>
      </c>
      <c r="N12" s="49">
        <v>0</v>
      </c>
      <c r="O12" s="17">
        <f t="shared" si="0"/>
        <v>11</v>
      </c>
      <c r="P12" s="17">
        <f t="shared" si="1"/>
        <v>27</v>
      </c>
      <c r="R12" s="1" t="s">
        <v>8</v>
      </c>
      <c r="S12" s="17">
        <f t="shared" ref="S12:AF12" si="4">SUM(C18:C21)</f>
        <v>11</v>
      </c>
      <c r="T12" s="17">
        <f t="shared" si="4"/>
        <v>9</v>
      </c>
      <c r="U12" s="17">
        <f t="shared" si="4"/>
        <v>4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52</v>
      </c>
      <c r="AD12" s="17">
        <f t="shared" si="4"/>
        <v>0</v>
      </c>
      <c r="AE12" s="30">
        <f t="shared" si="4"/>
        <v>29</v>
      </c>
      <c r="AF12" s="30">
        <f t="shared" si="4"/>
        <v>81</v>
      </c>
    </row>
    <row r="13" spans="2:32" ht="23.1" customHeight="1" x14ac:dyDescent="0.25">
      <c r="B13" s="22" t="s">
        <v>40</v>
      </c>
      <c r="C13" s="49">
        <v>7</v>
      </c>
      <c r="D13" s="49">
        <v>1</v>
      </c>
      <c r="E13" s="49">
        <v>3</v>
      </c>
      <c r="F13" s="49">
        <v>0</v>
      </c>
      <c r="G13" s="49">
        <v>0</v>
      </c>
      <c r="H13" s="49">
        <v>0</v>
      </c>
      <c r="I13" s="49">
        <v>1</v>
      </c>
      <c r="J13" s="49">
        <v>3</v>
      </c>
      <c r="K13" s="49">
        <v>0</v>
      </c>
      <c r="L13" s="49">
        <v>0</v>
      </c>
      <c r="M13" s="49">
        <v>18</v>
      </c>
      <c r="N13" s="49">
        <v>0</v>
      </c>
      <c r="O13" s="17">
        <f t="shared" si="0"/>
        <v>15</v>
      </c>
      <c r="P13" s="17">
        <f t="shared" si="1"/>
        <v>33</v>
      </c>
      <c r="R13" s="1" t="s">
        <v>9</v>
      </c>
      <c r="S13" s="17">
        <f t="shared" ref="S13:AF13" si="5">SUM(C22:C25)</f>
        <v>18</v>
      </c>
      <c r="T13" s="17">
        <f t="shared" si="5"/>
        <v>10</v>
      </c>
      <c r="U13" s="17">
        <f t="shared" si="5"/>
        <v>5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39</v>
      </c>
      <c r="AD13" s="17">
        <f t="shared" si="5"/>
        <v>0</v>
      </c>
      <c r="AE13" s="30">
        <f t="shared" si="5"/>
        <v>44</v>
      </c>
      <c r="AF13" s="30">
        <f t="shared" si="5"/>
        <v>83</v>
      </c>
    </row>
    <row r="14" spans="2:32" ht="23.1" customHeight="1" x14ac:dyDescent="0.25">
      <c r="B14" s="22" t="s">
        <v>41</v>
      </c>
      <c r="C14" s="49">
        <v>2</v>
      </c>
      <c r="D14" s="49">
        <v>7</v>
      </c>
      <c r="E14" s="49">
        <v>1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0</v>
      </c>
      <c r="M14" s="49">
        <v>15</v>
      </c>
      <c r="N14" s="49">
        <v>0</v>
      </c>
      <c r="O14" s="17">
        <f t="shared" si="0"/>
        <v>10</v>
      </c>
      <c r="P14" s="17">
        <f t="shared" si="1"/>
        <v>25</v>
      </c>
      <c r="R14" s="1" t="s">
        <v>10</v>
      </c>
      <c r="S14" s="17">
        <f t="shared" ref="S14:AF14" si="6">SUM(C26:C29)</f>
        <v>15</v>
      </c>
      <c r="T14" s="17">
        <f t="shared" si="6"/>
        <v>7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0</v>
      </c>
      <c r="AA14" s="17">
        <f t="shared" si="6"/>
        <v>0</v>
      </c>
      <c r="AB14" s="17">
        <f t="shared" si="6"/>
        <v>1</v>
      </c>
      <c r="AC14" s="17">
        <f t="shared" si="6"/>
        <v>43</v>
      </c>
      <c r="AD14" s="17">
        <f t="shared" si="6"/>
        <v>0</v>
      </c>
      <c r="AE14" s="30">
        <f t="shared" si="6"/>
        <v>32</v>
      </c>
      <c r="AF14" s="30">
        <f t="shared" si="6"/>
        <v>75</v>
      </c>
    </row>
    <row r="15" spans="2:32" ht="23.1" customHeight="1" x14ac:dyDescent="0.25">
      <c r="B15" s="22" t="s">
        <v>42</v>
      </c>
      <c r="C15" s="49">
        <v>6</v>
      </c>
      <c r="D15" s="49">
        <v>3</v>
      </c>
      <c r="E15" s="49">
        <v>3</v>
      </c>
      <c r="F15" s="49">
        <v>0</v>
      </c>
      <c r="G15" s="49">
        <v>0</v>
      </c>
      <c r="H15" s="49">
        <v>0</v>
      </c>
      <c r="I15" s="49">
        <v>3</v>
      </c>
      <c r="J15" s="49">
        <v>1</v>
      </c>
      <c r="K15" s="49">
        <v>0</v>
      </c>
      <c r="L15" s="49">
        <v>0</v>
      </c>
      <c r="M15" s="49">
        <v>15</v>
      </c>
      <c r="N15" s="49">
        <v>0</v>
      </c>
      <c r="O15" s="17">
        <f t="shared" si="0"/>
        <v>16</v>
      </c>
      <c r="P15" s="17">
        <f t="shared" si="1"/>
        <v>31</v>
      </c>
      <c r="R15" s="1" t="s">
        <v>11</v>
      </c>
      <c r="S15" s="17">
        <f t="shared" ref="S15:AF15" si="7">SUM(C30:C33)</f>
        <v>18</v>
      </c>
      <c r="T15" s="17">
        <f t="shared" si="7"/>
        <v>10</v>
      </c>
      <c r="U15" s="17">
        <f t="shared" si="7"/>
        <v>2</v>
      </c>
      <c r="V15" s="17">
        <f t="shared" si="7"/>
        <v>2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39</v>
      </c>
      <c r="AD15" s="17">
        <f t="shared" si="7"/>
        <v>0</v>
      </c>
      <c r="AE15" s="30">
        <f t="shared" si="7"/>
        <v>37</v>
      </c>
      <c r="AF15" s="30">
        <f t="shared" si="7"/>
        <v>76</v>
      </c>
    </row>
    <row r="16" spans="2:32" ht="23.1" customHeight="1" x14ac:dyDescent="0.25">
      <c r="B16" s="22" t="s">
        <v>43</v>
      </c>
      <c r="C16" s="49">
        <v>2</v>
      </c>
      <c r="D16" s="49">
        <v>1</v>
      </c>
      <c r="E16" s="49">
        <v>4</v>
      </c>
      <c r="F16" s="49">
        <v>1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14</v>
      </c>
      <c r="N16" s="49">
        <v>0</v>
      </c>
      <c r="O16" s="17">
        <f t="shared" si="0"/>
        <v>8</v>
      </c>
      <c r="P16" s="17">
        <f t="shared" si="1"/>
        <v>22</v>
      </c>
      <c r="R16" s="1" t="s">
        <v>12</v>
      </c>
      <c r="S16" s="17">
        <f t="shared" ref="S16:AF16" si="8">SUM(C34:C37)</f>
        <v>18</v>
      </c>
      <c r="T16" s="17">
        <f t="shared" si="8"/>
        <v>7</v>
      </c>
      <c r="U16" s="17">
        <f t="shared" si="8"/>
        <v>4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37</v>
      </c>
      <c r="AD16" s="17">
        <f t="shared" si="8"/>
        <v>0</v>
      </c>
      <c r="AE16" s="30">
        <f t="shared" si="8"/>
        <v>37</v>
      </c>
      <c r="AF16" s="30">
        <f t="shared" si="8"/>
        <v>74</v>
      </c>
    </row>
    <row r="17" spans="2:32" ht="23.1" customHeight="1" x14ac:dyDescent="0.25">
      <c r="B17" s="22" t="s">
        <v>44</v>
      </c>
      <c r="C17" s="49">
        <v>6</v>
      </c>
      <c r="D17" s="49">
        <v>0</v>
      </c>
      <c r="E17" s="49">
        <v>0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0</v>
      </c>
      <c r="M17" s="49">
        <v>22</v>
      </c>
      <c r="N17" s="49">
        <v>0</v>
      </c>
      <c r="O17" s="17">
        <f t="shared" si="0"/>
        <v>6</v>
      </c>
      <c r="P17" s="17">
        <f t="shared" si="1"/>
        <v>28</v>
      </c>
      <c r="R17" s="1" t="s">
        <v>13</v>
      </c>
      <c r="S17" s="17">
        <f t="shared" ref="S17:AF17" si="9">SUM(C38:C41)</f>
        <v>11</v>
      </c>
      <c r="T17" s="17">
        <f t="shared" si="9"/>
        <v>6</v>
      </c>
      <c r="U17" s="17">
        <f t="shared" si="9"/>
        <v>6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41</v>
      </c>
      <c r="AD17" s="17">
        <f t="shared" si="9"/>
        <v>0</v>
      </c>
      <c r="AE17" s="30">
        <f t="shared" si="9"/>
        <v>35</v>
      </c>
      <c r="AF17" s="30">
        <f t="shared" si="9"/>
        <v>76</v>
      </c>
    </row>
    <row r="18" spans="2:32" ht="23.1" customHeight="1" x14ac:dyDescent="0.25">
      <c r="B18" s="22" t="s">
        <v>45</v>
      </c>
      <c r="C18" s="49">
        <v>1</v>
      </c>
      <c r="D18" s="49">
        <v>1</v>
      </c>
      <c r="E18" s="49">
        <v>0</v>
      </c>
      <c r="F18" s="49">
        <v>0</v>
      </c>
      <c r="G18" s="49">
        <v>0</v>
      </c>
      <c r="H18" s="49">
        <v>0</v>
      </c>
      <c r="I18" s="49">
        <v>0</v>
      </c>
      <c r="J18" s="49">
        <v>1</v>
      </c>
      <c r="K18" s="49">
        <v>0</v>
      </c>
      <c r="L18" s="49">
        <v>0</v>
      </c>
      <c r="M18" s="49">
        <v>13</v>
      </c>
      <c r="N18" s="49">
        <v>0</v>
      </c>
      <c r="O18" s="17">
        <f t="shared" si="0"/>
        <v>3</v>
      </c>
      <c r="P18" s="17">
        <f t="shared" si="1"/>
        <v>16</v>
      </c>
      <c r="R18" s="1" t="s">
        <v>14</v>
      </c>
      <c r="S18" s="17">
        <f t="shared" ref="S18:AF18" si="10">SUM(C42:C45)</f>
        <v>14</v>
      </c>
      <c r="T18" s="17">
        <f t="shared" si="10"/>
        <v>8</v>
      </c>
      <c r="U18" s="17">
        <f t="shared" si="10"/>
        <v>4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21</v>
      </c>
      <c r="AD18" s="17">
        <f t="shared" si="10"/>
        <v>0</v>
      </c>
      <c r="AE18" s="30">
        <f t="shared" si="10"/>
        <v>39</v>
      </c>
      <c r="AF18" s="30">
        <f t="shared" si="10"/>
        <v>60</v>
      </c>
    </row>
    <row r="19" spans="2:32" ht="23.1" customHeight="1" x14ac:dyDescent="0.25">
      <c r="B19" s="22" t="s">
        <v>46</v>
      </c>
      <c r="C19" s="49">
        <v>4</v>
      </c>
      <c r="D19" s="49">
        <v>1</v>
      </c>
      <c r="E19" s="49">
        <v>1</v>
      </c>
      <c r="F19" s="49">
        <v>0</v>
      </c>
      <c r="G19" s="49">
        <v>0</v>
      </c>
      <c r="H19" s="49">
        <v>0</v>
      </c>
      <c r="I19" s="49">
        <v>0</v>
      </c>
      <c r="J19" s="49">
        <v>0</v>
      </c>
      <c r="K19" s="49">
        <v>0</v>
      </c>
      <c r="L19" s="49">
        <v>0</v>
      </c>
      <c r="M19" s="49">
        <v>10</v>
      </c>
      <c r="N19" s="49">
        <v>0</v>
      </c>
      <c r="O19" s="17">
        <f t="shared" si="0"/>
        <v>6</v>
      </c>
      <c r="P19" s="17">
        <f t="shared" si="1"/>
        <v>16</v>
      </c>
      <c r="R19" s="1" t="s">
        <v>15</v>
      </c>
      <c r="S19" s="17">
        <f t="shared" ref="S19:AF19" si="11">SUM(C46:C49)</f>
        <v>15</v>
      </c>
      <c r="T19" s="17">
        <f t="shared" si="11"/>
        <v>10</v>
      </c>
      <c r="U19" s="17">
        <f t="shared" si="11"/>
        <v>7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59</v>
      </c>
      <c r="AD19" s="17">
        <f t="shared" si="11"/>
        <v>0</v>
      </c>
      <c r="AE19" s="30">
        <f t="shared" si="11"/>
        <v>42</v>
      </c>
      <c r="AF19" s="30">
        <f t="shared" si="11"/>
        <v>101</v>
      </c>
    </row>
    <row r="20" spans="2:32" ht="23.1" customHeight="1" x14ac:dyDescent="0.25">
      <c r="B20" s="22" t="s">
        <v>47</v>
      </c>
      <c r="C20" s="49">
        <v>3</v>
      </c>
      <c r="D20" s="49">
        <v>3</v>
      </c>
      <c r="E20" s="49">
        <v>2</v>
      </c>
      <c r="F20" s="49">
        <v>0</v>
      </c>
      <c r="G20" s="49">
        <v>0</v>
      </c>
      <c r="H20" s="49">
        <v>0</v>
      </c>
      <c r="I20" s="49">
        <v>0</v>
      </c>
      <c r="J20" s="49">
        <v>3</v>
      </c>
      <c r="K20" s="49">
        <v>1</v>
      </c>
      <c r="L20" s="49">
        <v>0</v>
      </c>
      <c r="M20" s="49">
        <v>21</v>
      </c>
      <c r="N20" s="49">
        <v>0</v>
      </c>
      <c r="O20" s="17">
        <f t="shared" si="0"/>
        <v>12</v>
      </c>
      <c r="P20" s="17">
        <f t="shared" si="1"/>
        <v>33</v>
      </c>
      <c r="R20" s="1" t="s">
        <v>16</v>
      </c>
      <c r="S20" s="17">
        <f t="shared" ref="S20:AF20" si="12">SUM(C50:C53)</f>
        <v>21</v>
      </c>
      <c r="T20" s="17">
        <f t="shared" si="12"/>
        <v>12</v>
      </c>
      <c r="U20" s="17">
        <f t="shared" si="12"/>
        <v>5</v>
      </c>
      <c r="V20" s="17">
        <f t="shared" si="12"/>
        <v>9</v>
      </c>
      <c r="W20" s="17">
        <f t="shared" si="12"/>
        <v>1</v>
      </c>
      <c r="X20" s="17">
        <f t="shared" si="12"/>
        <v>0</v>
      </c>
      <c r="Y20" s="17">
        <f t="shared" si="12"/>
        <v>8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83</v>
      </c>
      <c r="AD20" s="17">
        <f t="shared" si="12"/>
        <v>0</v>
      </c>
      <c r="AE20" s="30">
        <f t="shared" si="12"/>
        <v>60</v>
      </c>
      <c r="AF20" s="30">
        <f t="shared" si="12"/>
        <v>143</v>
      </c>
    </row>
    <row r="21" spans="2:32" ht="23.1" customHeight="1" x14ac:dyDescent="0.25">
      <c r="B21" s="22" t="s">
        <v>48</v>
      </c>
      <c r="C21" s="49">
        <v>3</v>
      </c>
      <c r="D21" s="49">
        <v>4</v>
      </c>
      <c r="E21" s="49">
        <v>1</v>
      </c>
      <c r="F21" s="49">
        <v>0</v>
      </c>
      <c r="G21" s="49">
        <v>0</v>
      </c>
      <c r="H21" s="49">
        <v>0</v>
      </c>
      <c r="I21" s="49">
        <v>0</v>
      </c>
      <c r="J21" s="49">
        <v>0</v>
      </c>
      <c r="K21" s="49">
        <v>0</v>
      </c>
      <c r="L21" s="49">
        <v>0</v>
      </c>
      <c r="M21" s="49">
        <v>8</v>
      </c>
      <c r="N21" s="49">
        <v>0</v>
      </c>
      <c r="O21" s="17">
        <f t="shared" si="0"/>
        <v>8</v>
      </c>
      <c r="P21" s="17">
        <f t="shared" si="1"/>
        <v>16</v>
      </c>
      <c r="R21" s="35" t="s">
        <v>20</v>
      </c>
      <c r="S21" s="33">
        <f t="shared" ref="S21:AF21" si="13">SUM(C54:C57)</f>
        <v>26</v>
      </c>
      <c r="T21" s="17">
        <f t="shared" si="13"/>
        <v>13</v>
      </c>
      <c r="U21" s="17">
        <f t="shared" si="13"/>
        <v>6</v>
      </c>
      <c r="V21" s="17">
        <f t="shared" si="13"/>
        <v>3</v>
      </c>
      <c r="W21" s="17">
        <f t="shared" si="13"/>
        <v>4</v>
      </c>
      <c r="X21" s="17">
        <f t="shared" si="13"/>
        <v>0</v>
      </c>
      <c r="Y21" s="17">
        <f t="shared" si="13"/>
        <v>14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109</v>
      </c>
      <c r="AD21" s="17">
        <f t="shared" si="13"/>
        <v>0</v>
      </c>
      <c r="AE21" s="30">
        <f t="shared" si="13"/>
        <v>68</v>
      </c>
      <c r="AF21" s="30">
        <f t="shared" si="13"/>
        <v>177</v>
      </c>
    </row>
    <row r="22" spans="2:32" ht="23.1" customHeight="1" x14ac:dyDescent="0.25">
      <c r="B22" s="22" t="s">
        <v>49</v>
      </c>
      <c r="C22" s="49">
        <v>2</v>
      </c>
      <c r="D22" s="49">
        <v>5</v>
      </c>
      <c r="E22" s="49">
        <v>0</v>
      </c>
      <c r="F22" s="49">
        <v>0</v>
      </c>
      <c r="G22" s="49">
        <v>0</v>
      </c>
      <c r="H22" s="49">
        <v>0</v>
      </c>
      <c r="I22" s="49">
        <v>2</v>
      </c>
      <c r="J22" s="49">
        <v>1</v>
      </c>
      <c r="K22" s="49">
        <v>0</v>
      </c>
      <c r="L22" s="49">
        <v>0</v>
      </c>
      <c r="M22" s="49">
        <v>10</v>
      </c>
      <c r="N22" s="49">
        <v>0</v>
      </c>
      <c r="O22" s="17">
        <f t="shared" si="0"/>
        <v>10</v>
      </c>
      <c r="P22" s="17">
        <f t="shared" si="1"/>
        <v>20</v>
      </c>
      <c r="R22" s="50" t="s">
        <v>90</v>
      </c>
      <c r="S22" s="51">
        <f t="shared" ref="S22:AF22" si="14">MAX(S10:S12)</f>
        <v>37</v>
      </c>
      <c r="T22" s="51">
        <f t="shared" si="14"/>
        <v>11</v>
      </c>
      <c r="U22" s="51">
        <f t="shared" si="14"/>
        <v>8</v>
      </c>
      <c r="V22" s="51">
        <f t="shared" si="14"/>
        <v>3</v>
      </c>
      <c r="W22" s="51">
        <f t="shared" si="14"/>
        <v>0</v>
      </c>
      <c r="X22" s="51">
        <f t="shared" si="14"/>
        <v>0</v>
      </c>
      <c r="Y22" s="51">
        <f t="shared" si="14"/>
        <v>3</v>
      </c>
      <c r="Z22" s="51">
        <f t="shared" si="14"/>
        <v>7</v>
      </c>
      <c r="AA22" s="51">
        <f t="shared" si="14"/>
        <v>1</v>
      </c>
      <c r="AB22" s="51">
        <f t="shared" si="14"/>
        <v>0</v>
      </c>
      <c r="AC22" s="51">
        <f t="shared" si="14"/>
        <v>73</v>
      </c>
      <c r="AD22" s="51">
        <f t="shared" si="14"/>
        <v>0</v>
      </c>
      <c r="AE22" s="39">
        <f t="shared" si="14"/>
        <v>60</v>
      </c>
      <c r="AF22" s="39">
        <f t="shared" si="14"/>
        <v>133</v>
      </c>
    </row>
    <row r="23" spans="2:32" ht="23.1" customHeight="1" x14ac:dyDescent="0.25">
      <c r="B23" s="22" t="s">
        <v>50</v>
      </c>
      <c r="C23" s="49">
        <v>8</v>
      </c>
      <c r="D23" s="49">
        <v>0</v>
      </c>
      <c r="E23" s="49">
        <v>0</v>
      </c>
      <c r="F23" s="49">
        <v>0</v>
      </c>
      <c r="G23" s="49">
        <v>0</v>
      </c>
      <c r="H23" s="49">
        <v>0</v>
      </c>
      <c r="I23" s="49">
        <v>2</v>
      </c>
      <c r="J23" s="49">
        <v>0</v>
      </c>
      <c r="K23" s="49">
        <v>0</v>
      </c>
      <c r="L23" s="49">
        <v>0</v>
      </c>
      <c r="M23" s="49">
        <v>9</v>
      </c>
      <c r="N23" s="49">
        <v>0</v>
      </c>
      <c r="O23" s="17">
        <f t="shared" si="0"/>
        <v>10</v>
      </c>
      <c r="P23" s="17">
        <f t="shared" si="1"/>
        <v>19</v>
      </c>
      <c r="R23" s="50" t="s">
        <v>91</v>
      </c>
      <c r="S23" s="51">
        <f t="shared" ref="S23:AF23" si="15">MAX(S13:S18)</f>
        <v>18</v>
      </c>
      <c r="T23" s="51">
        <f t="shared" si="15"/>
        <v>10</v>
      </c>
      <c r="U23" s="51">
        <f t="shared" si="15"/>
        <v>6</v>
      </c>
      <c r="V23" s="51">
        <f t="shared" si="15"/>
        <v>2</v>
      </c>
      <c r="W23" s="51">
        <f t="shared" si="15"/>
        <v>1</v>
      </c>
      <c r="X23" s="51">
        <f t="shared" si="15"/>
        <v>0</v>
      </c>
      <c r="Y23" s="51">
        <f t="shared" si="15"/>
        <v>9</v>
      </c>
      <c r="Z23" s="51">
        <f t="shared" si="15"/>
        <v>4</v>
      </c>
      <c r="AA23" s="51">
        <f t="shared" si="15"/>
        <v>0</v>
      </c>
      <c r="AB23" s="51">
        <f t="shared" si="15"/>
        <v>1</v>
      </c>
      <c r="AC23" s="51">
        <f t="shared" si="15"/>
        <v>43</v>
      </c>
      <c r="AD23" s="51">
        <f t="shared" si="15"/>
        <v>0</v>
      </c>
      <c r="AE23" s="39">
        <f t="shared" si="15"/>
        <v>44</v>
      </c>
      <c r="AF23" s="39">
        <f t="shared" si="15"/>
        <v>83</v>
      </c>
    </row>
    <row r="24" spans="2:32" ht="23.1" customHeight="1" x14ac:dyDescent="0.25">
      <c r="B24" s="22" t="s">
        <v>51</v>
      </c>
      <c r="C24" s="49">
        <v>4</v>
      </c>
      <c r="D24" s="49">
        <v>5</v>
      </c>
      <c r="E24" s="49">
        <v>5</v>
      </c>
      <c r="F24" s="49">
        <v>0</v>
      </c>
      <c r="G24" s="49">
        <v>0</v>
      </c>
      <c r="H24" s="49">
        <v>0</v>
      </c>
      <c r="I24" s="49">
        <v>3</v>
      </c>
      <c r="J24" s="49">
        <v>2</v>
      </c>
      <c r="K24" s="49">
        <v>0</v>
      </c>
      <c r="L24" s="49">
        <v>0</v>
      </c>
      <c r="M24" s="49">
        <v>14</v>
      </c>
      <c r="N24" s="49">
        <v>0</v>
      </c>
      <c r="O24" s="17">
        <f t="shared" si="0"/>
        <v>19</v>
      </c>
      <c r="P24" s="17">
        <f t="shared" si="1"/>
        <v>33</v>
      </c>
      <c r="R24" s="50" t="s">
        <v>92</v>
      </c>
      <c r="S24" s="51">
        <f t="shared" ref="S24:AF24" si="16">MAX(S19:S21)</f>
        <v>26</v>
      </c>
      <c r="T24" s="51">
        <f t="shared" si="16"/>
        <v>13</v>
      </c>
      <c r="U24" s="51">
        <f t="shared" si="16"/>
        <v>7</v>
      </c>
      <c r="V24" s="51">
        <f t="shared" si="16"/>
        <v>9</v>
      </c>
      <c r="W24" s="51">
        <f t="shared" si="16"/>
        <v>4</v>
      </c>
      <c r="X24" s="51">
        <f t="shared" si="16"/>
        <v>0</v>
      </c>
      <c r="Y24" s="51">
        <f t="shared" si="16"/>
        <v>14</v>
      </c>
      <c r="Z24" s="51">
        <f t="shared" si="16"/>
        <v>4</v>
      </c>
      <c r="AA24" s="51">
        <f t="shared" si="16"/>
        <v>0</v>
      </c>
      <c r="AB24" s="51">
        <f t="shared" si="16"/>
        <v>0</v>
      </c>
      <c r="AC24" s="51">
        <f t="shared" si="16"/>
        <v>109</v>
      </c>
      <c r="AD24" s="51">
        <f t="shared" si="16"/>
        <v>0</v>
      </c>
      <c r="AE24" s="39">
        <f t="shared" si="16"/>
        <v>68</v>
      </c>
      <c r="AF24" s="39">
        <f t="shared" si="16"/>
        <v>177</v>
      </c>
    </row>
    <row r="25" spans="2:32" ht="23.1" customHeight="1" x14ac:dyDescent="0.25">
      <c r="B25" s="22" t="s">
        <v>52</v>
      </c>
      <c r="C25" s="49">
        <v>4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1</v>
      </c>
      <c r="J25" s="49">
        <v>0</v>
      </c>
      <c r="K25" s="49">
        <v>0</v>
      </c>
      <c r="L25" s="49">
        <v>0</v>
      </c>
      <c r="M25" s="49">
        <v>6</v>
      </c>
      <c r="N25" s="49">
        <v>0</v>
      </c>
      <c r="O25" s="17">
        <f t="shared" si="0"/>
        <v>5</v>
      </c>
      <c r="P25" s="17">
        <f t="shared" si="1"/>
        <v>11</v>
      </c>
      <c r="R25" s="36" t="s">
        <v>85</v>
      </c>
      <c r="S25" s="34">
        <f t="shared" ref="S25:AF25" si="17">SUM(S10:S12)</f>
        <v>64</v>
      </c>
      <c r="T25" s="16">
        <f t="shared" si="17"/>
        <v>26</v>
      </c>
      <c r="U25" s="16">
        <f t="shared" si="17"/>
        <v>18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12</v>
      </c>
      <c r="AA25" s="16">
        <f t="shared" si="17"/>
        <v>1</v>
      </c>
      <c r="AB25" s="16">
        <f t="shared" si="17"/>
        <v>0</v>
      </c>
      <c r="AC25" s="16">
        <f t="shared" si="17"/>
        <v>191</v>
      </c>
      <c r="AD25" s="16">
        <f t="shared" si="17"/>
        <v>0</v>
      </c>
      <c r="AE25" s="31">
        <f t="shared" si="17"/>
        <v>129</v>
      </c>
      <c r="AF25" s="31">
        <f t="shared" si="17"/>
        <v>320</v>
      </c>
    </row>
    <row r="26" spans="2:32" ht="23.1" customHeight="1" x14ac:dyDescent="0.25">
      <c r="B26" s="22" t="s">
        <v>53</v>
      </c>
      <c r="C26" s="49">
        <v>4</v>
      </c>
      <c r="D26" s="49">
        <v>3</v>
      </c>
      <c r="E26" s="49">
        <v>1</v>
      </c>
      <c r="F26" s="49">
        <v>0</v>
      </c>
      <c r="G26" s="49">
        <v>0</v>
      </c>
      <c r="H26" s="49">
        <v>0</v>
      </c>
      <c r="I26" s="49">
        <v>4</v>
      </c>
      <c r="J26" s="49">
        <v>0</v>
      </c>
      <c r="K26" s="49">
        <v>0</v>
      </c>
      <c r="L26" s="49">
        <v>0</v>
      </c>
      <c r="M26" s="49">
        <v>14</v>
      </c>
      <c r="N26" s="49">
        <v>0</v>
      </c>
      <c r="O26" s="17">
        <f t="shared" si="0"/>
        <v>12</v>
      </c>
      <c r="P26" s="17">
        <f t="shared" si="1"/>
        <v>26</v>
      </c>
      <c r="R26" s="27" t="s">
        <v>86</v>
      </c>
      <c r="S26" s="16">
        <f t="shared" ref="S26:AF26" si="18">SUM(S13:S18)</f>
        <v>94</v>
      </c>
      <c r="T26" s="16">
        <f t="shared" si="18"/>
        <v>48</v>
      </c>
      <c r="U26" s="16">
        <f t="shared" si="18"/>
        <v>23</v>
      </c>
      <c r="V26" s="16">
        <f t="shared" si="18"/>
        <v>5</v>
      </c>
      <c r="W26" s="16">
        <f t="shared" si="18"/>
        <v>1</v>
      </c>
      <c r="X26" s="16">
        <f t="shared" si="18"/>
        <v>0</v>
      </c>
      <c r="Y26" s="16">
        <f t="shared" si="18"/>
        <v>39</v>
      </c>
      <c r="Z26" s="16">
        <f t="shared" si="18"/>
        <v>13</v>
      </c>
      <c r="AA26" s="16">
        <f t="shared" si="18"/>
        <v>0</v>
      </c>
      <c r="AB26" s="16">
        <f t="shared" si="18"/>
        <v>1</v>
      </c>
      <c r="AC26" s="16">
        <f t="shared" si="18"/>
        <v>220</v>
      </c>
      <c r="AD26" s="16">
        <f t="shared" si="18"/>
        <v>0</v>
      </c>
      <c r="AE26" s="31">
        <f t="shared" si="18"/>
        <v>224</v>
      </c>
      <c r="AF26" s="31">
        <f t="shared" si="18"/>
        <v>444</v>
      </c>
    </row>
    <row r="27" spans="2:32" ht="23.1" customHeight="1" x14ac:dyDescent="0.25">
      <c r="B27" s="22" t="s">
        <v>54</v>
      </c>
      <c r="C27" s="49">
        <v>3</v>
      </c>
      <c r="D27" s="49">
        <v>1</v>
      </c>
      <c r="E27" s="49">
        <v>0</v>
      </c>
      <c r="F27" s="49">
        <v>0</v>
      </c>
      <c r="G27" s="49">
        <v>0</v>
      </c>
      <c r="H27" s="49">
        <v>0</v>
      </c>
      <c r="I27" s="49">
        <v>0</v>
      </c>
      <c r="J27" s="49">
        <v>0</v>
      </c>
      <c r="K27" s="49">
        <v>0</v>
      </c>
      <c r="L27" s="49">
        <v>0</v>
      </c>
      <c r="M27" s="49">
        <v>7</v>
      </c>
      <c r="N27" s="49">
        <v>0</v>
      </c>
      <c r="O27" s="17">
        <f t="shared" si="0"/>
        <v>4</v>
      </c>
      <c r="P27" s="17">
        <f t="shared" si="1"/>
        <v>11</v>
      </c>
      <c r="R27" s="28" t="s">
        <v>87</v>
      </c>
      <c r="S27" s="16">
        <f t="shared" ref="S27:AF27" si="19">SUM(S19:S21)</f>
        <v>62</v>
      </c>
      <c r="T27" s="16">
        <f t="shared" si="19"/>
        <v>35</v>
      </c>
      <c r="U27" s="16">
        <f t="shared" si="19"/>
        <v>18</v>
      </c>
      <c r="V27" s="16">
        <f t="shared" si="19"/>
        <v>13</v>
      </c>
      <c r="W27" s="16">
        <f t="shared" si="19"/>
        <v>5</v>
      </c>
      <c r="X27" s="16">
        <f t="shared" si="19"/>
        <v>0</v>
      </c>
      <c r="Y27" s="16">
        <f t="shared" si="19"/>
        <v>29</v>
      </c>
      <c r="Z27" s="16">
        <f t="shared" si="19"/>
        <v>8</v>
      </c>
      <c r="AA27" s="16">
        <f t="shared" si="19"/>
        <v>0</v>
      </c>
      <c r="AB27" s="16">
        <f t="shared" si="19"/>
        <v>0</v>
      </c>
      <c r="AC27" s="16">
        <f t="shared" si="19"/>
        <v>251</v>
      </c>
      <c r="AD27" s="16">
        <f t="shared" si="19"/>
        <v>0</v>
      </c>
      <c r="AE27" s="31">
        <f t="shared" si="19"/>
        <v>170</v>
      </c>
      <c r="AF27" s="31">
        <f t="shared" si="19"/>
        <v>421</v>
      </c>
    </row>
    <row r="28" spans="2:32" ht="23.1" customHeight="1" x14ac:dyDescent="0.25">
      <c r="B28" s="22" t="s">
        <v>55</v>
      </c>
      <c r="C28" s="49">
        <v>3</v>
      </c>
      <c r="D28" s="49">
        <v>3</v>
      </c>
      <c r="E28" s="49">
        <v>0</v>
      </c>
      <c r="F28" s="49">
        <v>2</v>
      </c>
      <c r="G28" s="49">
        <v>0</v>
      </c>
      <c r="H28" s="49">
        <v>0</v>
      </c>
      <c r="I28" s="49">
        <v>1</v>
      </c>
      <c r="J28" s="49">
        <v>0</v>
      </c>
      <c r="K28" s="49">
        <v>0</v>
      </c>
      <c r="L28" s="49">
        <v>1</v>
      </c>
      <c r="M28" s="49">
        <v>12</v>
      </c>
      <c r="N28" s="49">
        <v>0</v>
      </c>
      <c r="O28" s="17">
        <f t="shared" si="0"/>
        <v>10</v>
      </c>
      <c r="P28" s="17">
        <f t="shared" si="1"/>
        <v>22</v>
      </c>
      <c r="R28" s="5" t="s">
        <v>17</v>
      </c>
      <c r="S28" s="16">
        <f t="shared" ref="S28:AF28" si="20">SUM(S10:S21)</f>
        <v>220</v>
      </c>
      <c r="T28" s="16">
        <f t="shared" si="20"/>
        <v>109</v>
      </c>
      <c r="U28" s="16">
        <f t="shared" si="20"/>
        <v>59</v>
      </c>
      <c r="V28" s="16">
        <f t="shared" si="20"/>
        <v>22</v>
      </c>
      <c r="W28" s="16">
        <f t="shared" si="20"/>
        <v>6</v>
      </c>
      <c r="X28" s="16">
        <f t="shared" si="20"/>
        <v>0</v>
      </c>
      <c r="Y28" s="16">
        <f t="shared" si="20"/>
        <v>72</v>
      </c>
      <c r="Z28" s="16">
        <f t="shared" si="20"/>
        <v>33</v>
      </c>
      <c r="AA28" s="16">
        <f t="shared" si="20"/>
        <v>1</v>
      </c>
      <c r="AB28" s="16">
        <f t="shared" si="20"/>
        <v>1</v>
      </c>
      <c r="AC28" s="16">
        <f t="shared" si="20"/>
        <v>662</v>
      </c>
      <c r="AD28" s="16">
        <f t="shared" si="20"/>
        <v>0</v>
      </c>
      <c r="AE28" s="31">
        <f t="shared" si="20"/>
        <v>523</v>
      </c>
      <c r="AF28" s="31">
        <f t="shared" si="20"/>
        <v>1185</v>
      </c>
    </row>
    <row r="29" spans="2:32" ht="23.1" customHeight="1" x14ac:dyDescent="0.25">
      <c r="B29" s="22" t="s">
        <v>56</v>
      </c>
      <c r="C29" s="49">
        <v>5</v>
      </c>
      <c r="D29" s="49">
        <v>0</v>
      </c>
      <c r="E29" s="49">
        <v>1</v>
      </c>
      <c r="F29" s="49">
        <v>0</v>
      </c>
      <c r="G29" s="49">
        <v>0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10</v>
      </c>
      <c r="N29" s="49">
        <v>0</v>
      </c>
      <c r="O29" s="17">
        <f t="shared" si="0"/>
        <v>6</v>
      </c>
      <c r="P29" s="17">
        <f t="shared" si="1"/>
        <v>16</v>
      </c>
      <c r="R29"/>
      <c r="S29" s="20"/>
      <c r="T29" s="19"/>
    </row>
    <row r="30" spans="2:32" ht="23.1" customHeight="1" x14ac:dyDescent="0.25">
      <c r="B30" s="22" t="s">
        <v>57</v>
      </c>
      <c r="C30" s="49">
        <v>4</v>
      </c>
      <c r="D30" s="49">
        <v>1</v>
      </c>
      <c r="E30" s="49">
        <v>0</v>
      </c>
      <c r="F30" s="49">
        <v>0</v>
      </c>
      <c r="G30" s="49">
        <v>0</v>
      </c>
      <c r="H30" s="49">
        <v>0</v>
      </c>
      <c r="I30" s="49">
        <v>1</v>
      </c>
      <c r="J30" s="49">
        <v>0</v>
      </c>
      <c r="K30" s="49">
        <v>0</v>
      </c>
      <c r="L30" s="49">
        <v>0</v>
      </c>
      <c r="M30" s="49">
        <v>14</v>
      </c>
      <c r="N30" s="49">
        <v>0</v>
      </c>
      <c r="O30" s="17">
        <f t="shared" si="0"/>
        <v>6</v>
      </c>
      <c r="P30" s="17">
        <f t="shared" si="1"/>
        <v>20</v>
      </c>
      <c r="R30"/>
      <c r="S30" s="19"/>
      <c r="T30" s="19"/>
    </row>
    <row r="31" spans="2:32" ht="23.1" customHeight="1" x14ac:dyDescent="0.25">
      <c r="B31" s="23" t="s">
        <v>58</v>
      </c>
      <c r="C31" s="49">
        <v>2</v>
      </c>
      <c r="D31" s="49">
        <v>2</v>
      </c>
      <c r="E31" s="49">
        <v>2</v>
      </c>
      <c r="F31" s="49">
        <v>2</v>
      </c>
      <c r="G31" s="49">
        <v>1</v>
      </c>
      <c r="H31" s="49">
        <v>0</v>
      </c>
      <c r="I31" s="49">
        <v>2</v>
      </c>
      <c r="J31" s="49">
        <v>0</v>
      </c>
      <c r="K31" s="49">
        <v>0</v>
      </c>
      <c r="L31" s="49">
        <v>0</v>
      </c>
      <c r="M31" s="49">
        <v>9</v>
      </c>
      <c r="N31" s="49">
        <v>0</v>
      </c>
      <c r="O31" s="17">
        <f t="shared" si="0"/>
        <v>11</v>
      </c>
      <c r="P31" s="17">
        <f t="shared" si="1"/>
        <v>20</v>
      </c>
      <c r="R31"/>
      <c r="S31" s="19"/>
      <c r="T31" s="19"/>
    </row>
    <row r="32" spans="2:32" ht="23.1" customHeight="1" x14ac:dyDescent="0.25">
      <c r="B32" s="23" t="s">
        <v>59</v>
      </c>
      <c r="C32" s="49">
        <v>7</v>
      </c>
      <c r="D32" s="49">
        <v>4</v>
      </c>
      <c r="E32" s="49">
        <v>0</v>
      </c>
      <c r="F32" s="49">
        <v>0</v>
      </c>
      <c r="G32" s="49">
        <v>0</v>
      </c>
      <c r="H32" s="49">
        <v>0</v>
      </c>
      <c r="I32" s="49">
        <v>1</v>
      </c>
      <c r="J32" s="49">
        <v>0</v>
      </c>
      <c r="K32" s="49">
        <v>0</v>
      </c>
      <c r="L32" s="49">
        <v>0</v>
      </c>
      <c r="M32" s="49">
        <v>10</v>
      </c>
      <c r="N32" s="49">
        <v>0</v>
      </c>
      <c r="O32" s="17">
        <f t="shared" si="0"/>
        <v>12</v>
      </c>
      <c r="P32" s="17">
        <f t="shared" si="1"/>
        <v>22</v>
      </c>
      <c r="R32"/>
      <c r="S32" s="19"/>
      <c r="T32" s="19"/>
    </row>
    <row r="33" spans="2:20" ht="23.1" customHeight="1" x14ac:dyDescent="0.25">
      <c r="B33" s="22" t="s">
        <v>60</v>
      </c>
      <c r="C33" s="49">
        <v>5</v>
      </c>
      <c r="D33" s="49">
        <v>3</v>
      </c>
      <c r="E33" s="49">
        <v>0</v>
      </c>
      <c r="F33" s="49">
        <v>0</v>
      </c>
      <c r="G33" s="49">
        <v>0</v>
      </c>
      <c r="H33" s="49">
        <v>0</v>
      </c>
      <c r="I33" s="49">
        <v>0</v>
      </c>
      <c r="J33" s="49">
        <v>0</v>
      </c>
      <c r="K33" s="49">
        <v>0</v>
      </c>
      <c r="L33" s="49">
        <v>0</v>
      </c>
      <c r="M33" s="49">
        <v>6</v>
      </c>
      <c r="N33" s="49">
        <v>0</v>
      </c>
      <c r="O33" s="17">
        <f t="shared" si="0"/>
        <v>8</v>
      </c>
      <c r="P33" s="17">
        <f t="shared" si="1"/>
        <v>14</v>
      </c>
      <c r="R33"/>
      <c r="S33" s="19"/>
      <c r="T33" s="19"/>
    </row>
    <row r="34" spans="2:20" ht="23.1" customHeight="1" x14ac:dyDescent="0.25">
      <c r="B34" s="23" t="s">
        <v>61</v>
      </c>
      <c r="C34" s="49">
        <v>7</v>
      </c>
      <c r="D34" s="49">
        <v>1</v>
      </c>
      <c r="E34" s="49">
        <v>1</v>
      </c>
      <c r="F34" s="49">
        <v>0</v>
      </c>
      <c r="G34" s="49">
        <v>0</v>
      </c>
      <c r="H34" s="49">
        <v>0</v>
      </c>
      <c r="I34" s="49">
        <v>2</v>
      </c>
      <c r="J34" s="49">
        <v>1</v>
      </c>
      <c r="K34" s="49">
        <v>0</v>
      </c>
      <c r="L34" s="49">
        <v>0</v>
      </c>
      <c r="M34" s="49">
        <v>10</v>
      </c>
      <c r="N34" s="49">
        <v>0</v>
      </c>
      <c r="O34" s="17">
        <f t="shared" si="0"/>
        <v>12</v>
      </c>
      <c r="P34" s="17">
        <f t="shared" si="1"/>
        <v>22</v>
      </c>
      <c r="R34"/>
      <c r="S34" s="19"/>
      <c r="T34" s="19"/>
    </row>
    <row r="35" spans="2:20" ht="23.1" customHeight="1" x14ac:dyDescent="0.25">
      <c r="B35" s="23" t="s">
        <v>62</v>
      </c>
      <c r="C35" s="49">
        <v>2</v>
      </c>
      <c r="D35" s="49">
        <v>1</v>
      </c>
      <c r="E35" s="49">
        <v>0</v>
      </c>
      <c r="F35" s="49">
        <v>0</v>
      </c>
      <c r="G35" s="49">
        <v>0</v>
      </c>
      <c r="H35" s="49">
        <v>0</v>
      </c>
      <c r="I35" s="49">
        <v>3</v>
      </c>
      <c r="J35" s="49">
        <v>1</v>
      </c>
      <c r="K35" s="49">
        <v>0</v>
      </c>
      <c r="L35" s="49">
        <v>0</v>
      </c>
      <c r="M35" s="49">
        <v>9</v>
      </c>
      <c r="N35" s="49">
        <v>0</v>
      </c>
      <c r="O35" s="17">
        <f t="shared" si="0"/>
        <v>7</v>
      </c>
      <c r="P35" s="17">
        <f t="shared" si="1"/>
        <v>16</v>
      </c>
      <c r="R35"/>
      <c r="S35" s="19"/>
      <c r="T35" s="19"/>
    </row>
    <row r="36" spans="2:20" ht="23.1" customHeight="1" x14ac:dyDescent="0.25">
      <c r="B36" s="23" t="s">
        <v>63</v>
      </c>
      <c r="C36" s="49">
        <v>5</v>
      </c>
      <c r="D36" s="49">
        <v>2</v>
      </c>
      <c r="E36" s="49">
        <v>2</v>
      </c>
      <c r="F36" s="49">
        <v>0</v>
      </c>
      <c r="G36" s="49">
        <v>0</v>
      </c>
      <c r="H36" s="49">
        <v>0</v>
      </c>
      <c r="I36" s="49">
        <v>0</v>
      </c>
      <c r="J36" s="49">
        <v>1</v>
      </c>
      <c r="K36" s="49">
        <v>0</v>
      </c>
      <c r="L36" s="49">
        <v>0</v>
      </c>
      <c r="M36" s="49">
        <v>5</v>
      </c>
      <c r="N36" s="49">
        <v>0</v>
      </c>
      <c r="O36" s="17">
        <f t="shared" si="0"/>
        <v>10</v>
      </c>
      <c r="P36" s="17">
        <f t="shared" si="1"/>
        <v>15</v>
      </c>
      <c r="R36"/>
      <c r="S36" s="19"/>
      <c r="T36" s="19"/>
    </row>
    <row r="37" spans="2:20" ht="23.1" customHeight="1" x14ac:dyDescent="0.25">
      <c r="B37" s="22" t="s">
        <v>64</v>
      </c>
      <c r="C37" s="49">
        <v>4</v>
      </c>
      <c r="D37" s="49">
        <v>3</v>
      </c>
      <c r="E37" s="49">
        <v>1</v>
      </c>
      <c r="F37" s="49">
        <v>0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13</v>
      </c>
      <c r="N37" s="49">
        <v>0</v>
      </c>
      <c r="O37" s="17">
        <f t="shared" si="0"/>
        <v>8</v>
      </c>
      <c r="P37" s="17">
        <f t="shared" si="1"/>
        <v>21</v>
      </c>
      <c r="R37"/>
      <c r="S37" s="19"/>
      <c r="T37" s="19"/>
    </row>
    <row r="38" spans="2:20" ht="23.1" customHeight="1" x14ac:dyDescent="0.25">
      <c r="B38" s="23" t="s">
        <v>65</v>
      </c>
      <c r="C38" s="49">
        <v>3</v>
      </c>
      <c r="D38" s="49">
        <v>2</v>
      </c>
      <c r="E38" s="49">
        <v>1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6</v>
      </c>
      <c r="N38" s="49">
        <v>0</v>
      </c>
      <c r="O38" s="17">
        <f t="shared" si="0"/>
        <v>6</v>
      </c>
      <c r="P38" s="17">
        <f t="shared" si="1"/>
        <v>12</v>
      </c>
      <c r="R38"/>
      <c r="S38" s="19"/>
      <c r="T38" s="19"/>
    </row>
    <row r="39" spans="2:20" ht="23.1" customHeight="1" x14ac:dyDescent="0.25">
      <c r="B39" s="23" t="s">
        <v>66</v>
      </c>
      <c r="C39" s="49">
        <v>1</v>
      </c>
      <c r="D39" s="49">
        <v>1</v>
      </c>
      <c r="E39" s="49">
        <v>1</v>
      </c>
      <c r="F39" s="49">
        <v>1</v>
      </c>
      <c r="G39" s="49">
        <v>0</v>
      </c>
      <c r="H39" s="49">
        <v>0</v>
      </c>
      <c r="I39" s="49">
        <v>6</v>
      </c>
      <c r="J39" s="49">
        <v>1</v>
      </c>
      <c r="K39" s="49">
        <v>0</v>
      </c>
      <c r="L39" s="49">
        <v>0</v>
      </c>
      <c r="M39" s="49">
        <v>14</v>
      </c>
      <c r="N39" s="49">
        <v>0</v>
      </c>
      <c r="O39" s="17">
        <f t="shared" si="0"/>
        <v>11</v>
      </c>
      <c r="P39" s="17">
        <f t="shared" si="1"/>
        <v>25</v>
      </c>
      <c r="R39"/>
      <c r="S39" s="19"/>
      <c r="T39" s="19"/>
    </row>
    <row r="40" spans="2:20" ht="23.1" customHeight="1" x14ac:dyDescent="0.25">
      <c r="B40" s="23" t="s">
        <v>67</v>
      </c>
      <c r="C40" s="49">
        <v>4</v>
      </c>
      <c r="D40" s="49">
        <v>2</v>
      </c>
      <c r="E40" s="49">
        <v>1</v>
      </c>
      <c r="F40" s="49">
        <v>0</v>
      </c>
      <c r="G40" s="49">
        <v>0</v>
      </c>
      <c r="H40" s="49">
        <v>0</v>
      </c>
      <c r="I40" s="49">
        <v>0</v>
      </c>
      <c r="J40" s="49">
        <v>2</v>
      </c>
      <c r="K40" s="49">
        <v>0</v>
      </c>
      <c r="L40" s="49">
        <v>0</v>
      </c>
      <c r="M40" s="49">
        <v>11</v>
      </c>
      <c r="N40" s="49">
        <v>0</v>
      </c>
      <c r="O40" s="17">
        <f t="shared" si="0"/>
        <v>9</v>
      </c>
      <c r="P40" s="17">
        <f t="shared" si="1"/>
        <v>20</v>
      </c>
      <c r="R40"/>
      <c r="S40" s="19"/>
      <c r="T40" s="19"/>
    </row>
    <row r="41" spans="2:20" ht="23.1" customHeight="1" x14ac:dyDescent="0.25">
      <c r="B41" s="22" t="s">
        <v>68</v>
      </c>
      <c r="C41" s="49">
        <v>3</v>
      </c>
      <c r="D41" s="49">
        <v>1</v>
      </c>
      <c r="E41" s="49">
        <v>3</v>
      </c>
      <c r="F41" s="49">
        <v>0</v>
      </c>
      <c r="G41" s="49">
        <v>0</v>
      </c>
      <c r="H41" s="49">
        <v>0</v>
      </c>
      <c r="I41" s="49">
        <v>2</v>
      </c>
      <c r="J41" s="49">
        <v>0</v>
      </c>
      <c r="K41" s="49">
        <v>0</v>
      </c>
      <c r="L41" s="49">
        <v>0</v>
      </c>
      <c r="M41" s="49">
        <v>10</v>
      </c>
      <c r="N41" s="49">
        <v>0</v>
      </c>
      <c r="O41" s="17">
        <f t="shared" si="0"/>
        <v>9</v>
      </c>
      <c r="P41" s="17">
        <f t="shared" si="1"/>
        <v>19</v>
      </c>
      <c r="R41"/>
      <c r="S41" s="19"/>
      <c r="T41" s="19"/>
    </row>
    <row r="42" spans="2:20" ht="23.1" customHeight="1" x14ac:dyDescent="0.25">
      <c r="B42" s="23" t="s">
        <v>69</v>
      </c>
      <c r="C42" s="49">
        <v>4</v>
      </c>
      <c r="D42" s="49">
        <v>3</v>
      </c>
      <c r="E42" s="49">
        <v>0</v>
      </c>
      <c r="F42" s="49">
        <v>0</v>
      </c>
      <c r="G42" s="49">
        <v>0</v>
      </c>
      <c r="H42" s="49">
        <v>0</v>
      </c>
      <c r="I42" s="49">
        <v>2</v>
      </c>
      <c r="J42" s="49">
        <v>1</v>
      </c>
      <c r="K42" s="49">
        <v>0</v>
      </c>
      <c r="L42" s="49">
        <v>0</v>
      </c>
      <c r="M42" s="49">
        <v>6</v>
      </c>
      <c r="N42" s="49">
        <v>0</v>
      </c>
      <c r="O42" s="17">
        <f t="shared" si="0"/>
        <v>10</v>
      </c>
      <c r="P42" s="17">
        <f t="shared" si="1"/>
        <v>16</v>
      </c>
      <c r="R42"/>
      <c r="S42" s="19"/>
      <c r="T42" s="19"/>
    </row>
    <row r="43" spans="2:20" ht="23.1" customHeight="1" x14ac:dyDescent="0.25">
      <c r="B43" s="22" t="s">
        <v>70</v>
      </c>
      <c r="C43" s="49">
        <v>6</v>
      </c>
      <c r="D43" s="49">
        <v>2</v>
      </c>
      <c r="E43" s="49">
        <v>1</v>
      </c>
      <c r="F43" s="49">
        <v>0</v>
      </c>
      <c r="G43" s="49">
        <v>0</v>
      </c>
      <c r="H43" s="49">
        <v>0</v>
      </c>
      <c r="I43" s="49">
        <v>2</v>
      </c>
      <c r="J43" s="49">
        <v>0</v>
      </c>
      <c r="K43" s="49">
        <v>0</v>
      </c>
      <c r="L43" s="49">
        <v>0</v>
      </c>
      <c r="M43" s="49">
        <v>5</v>
      </c>
      <c r="N43" s="49">
        <v>0</v>
      </c>
      <c r="O43" s="17">
        <f t="shared" si="0"/>
        <v>11</v>
      </c>
      <c r="P43" s="17">
        <f t="shared" si="1"/>
        <v>16</v>
      </c>
      <c r="R43"/>
      <c r="S43" s="19"/>
      <c r="T43" s="19"/>
    </row>
    <row r="44" spans="2:20" ht="23.1" customHeight="1" x14ac:dyDescent="0.25">
      <c r="B44" s="24" t="s">
        <v>71</v>
      </c>
      <c r="C44" s="49">
        <v>1</v>
      </c>
      <c r="D44" s="49">
        <v>1</v>
      </c>
      <c r="E44" s="49">
        <v>2</v>
      </c>
      <c r="F44" s="49">
        <v>0</v>
      </c>
      <c r="G44" s="49">
        <v>0</v>
      </c>
      <c r="H44" s="49">
        <v>0</v>
      </c>
      <c r="I44" s="49">
        <v>3</v>
      </c>
      <c r="J44" s="49">
        <v>3</v>
      </c>
      <c r="K44" s="49">
        <v>0</v>
      </c>
      <c r="L44" s="49">
        <v>0</v>
      </c>
      <c r="M44" s="49">
        <v>6</v>
      </c>
      <c r="N44" s="49">
        <v>0</v>
      </c>
      <c r="O44" s="17">
        <f t="shared" si="0"/>
        <v>10</v>
      </c>
      <c r="P44" s="17">
        <f t="shared" si="1"/>
        <v>16</v>
      </c>
      <c r="R44"/>
      <c r="S44" s="19"/>
      <c r="T44" s="19"/>
    </row>
    <row r="45" spans="2:20" ht="23.1" customHeight="1" x14ac:dyDescent="0.25">
      <c r="B45" s="22" t="s">
        <v>72</v>
      </c>
      <c r="C45" s="49">
        <v>3</v>
      </c>
      <c r="D45" s="49">
        <v>2</v>
      </c>
      <c r="E45" s="49">
        <v>1</v>
      </c>
      <c r="F45" s="49">
        <v>0</v>
      </c>
      <c r="G45" s="49">
        <v>0</v>
      </c>
      <c r="H45" s="49">
        <v>0</v>
      </c>
      <c r="I45" s="49">
        <v>2</v>
      </c>
      <c r="J45" s="49">
        <v>0</v>
      </c>
      <c r="K45" s="49">
        <v>0</v>
      </c>
      <c r="L45" s="49">
        <v>0</v>
      </c>
      <c r="M45" s="49">
        <v>4</v>
      </c>
      <c r="N45" s="49">
        <v>0</v>
      </c>
      <c r="O45" s="17">
        <f t="shared" si="0"/>
        <v>8</v>
      </c>
      <c r="P45" s="17">
        <f t="shared" si="1"/>
        <v>12</v>
      </c>
      <c r="R45"/>
      <c r="S45" s="19"/>
      <c r="T45" s="19"/>
    </row>
    <row r="46" spans="2:20" ht="23.1" customHeight="1" x14ac:dyDescent="0.25">
      <c r="B46" s="23" t="s">
        <v>73</v>
      </c>
      <c r="C46" s="49">
        <v>1</v>
      </c>
      <c r="D46" s="49">
        <v>0</v>
      </c>
      <c r="E46" s="49">
        <v>1</v>
      </c>
      <c r="F46" s="49">
        <v>0</v>
      </c>
      <c r="G46" s="49">
        <v>0</v>
      </c>
      <c r="H46" s="49">
        <v>0</v>
      </c>
      <c r="I46" s="49">
        <v>0</v>
      </c>
      <c r="J46" s="49">
        <v>0</v>
      </c>
      <c r="K46" s="49">
        <v>0</v>
      </c>
      <c r="L46" s="49">
        <v>0</v>
      </c>
      <c r="M46" s="49">
        <v>6</v>
      </c>
      <c r="N46" s="49">
        <v>0</v>
      </c>
      <c r="O46" s="17">
        <f t="shared" si="0"/>
        <v>2</v>
      </c>
      <c r="P46" s="17">
        <f t="shared" si="1"/>
        <v>8</v>
      </c>
      <c r="R46" s="19"/>
      <c r="S46" s="19"/>
      <c r="T46"/>
    </row>
    <row r="47" spans="2:20" ht="23.1" customHeight="1" x14ac:dyDescent="0.25">
      <c r="B47" s="23" t="s">
        <v>74</v>
      </c>
      <c r="C47" s="49">
        <v>4</v>
      </c>
      <c r="D47" s="49">
        <v>3</v>
      </c>
      <c r="E47" s="49">
        <v>4</v>
      </c>
      <c r="F47" s="49">
        <v>0</v>
      </c>
      <c r="G47" s="49">
        <v>0</v>
      </c>
      <c r="H47" s="49">
        <v>0</v>
      </c>
      <c r="I47" s="49">
        <v>3</v>
      </c>
      <c r="J47" s="49">
        <v>0</v>
      </c>
      <c r="K47" s="49">
        <v>0</v>
      </c>
      <c r="L47" s="49">
        <v>0</v>
      </c>
      <c r="M47" s="49">
        <v>15</v>
      </c>
      <c r="N47" s="49">
        <v>0</v>
      </c>
      <c r="O47" s="17">
        <f t="shared" si="0"/>
        <v>14</v>
      </c>
      <c r="P47" s="17">
        <f t="shared" si="1"/>
        <v>29</v>
      </c>
      <c r="R47" s="19"/>
      <c r="S47" s="19"/>
      <c r="T47"/>
    </row>
    <row r="48" spans="2:20" ht="23.1" customHeight="1" x14ac:dyDescent="0.25">
      <c r="B48" s="23" t="s">
        <v>75</v>
      </c>
      <c r="C48" s="49">
        <v>7</v>
      </c>
      <c r="D48" s="49">
        <v>4</v>
      </c>
      <c r="E48" s="49">
        <v>0</v>
      </c>
      <c r="F48" s="49">
        <v>0</v>
      </c>
      <c r="G48" s="49">
        <v>0</v>
      </c>
      <c r="H48" s="49">
        <v>0</v>
      </c>
      <c r="I48" s="49">
        <v>0</v>
      </c>
      <c r="J48" s="49">
        <v>0</v>
      </c>
      <c r="K48" s="49">
        <v>0</v>
      </c>
      <c r="L48" s="49">
        <v>0</v>
      </c>
      <c r="M48" s="49">
        <v>18</v>
      </c>
      <c r="N48" s="49">
        <v>0</v>
      </c>
      <c r="O48" s="17">
        <f t="shared" si="0"/>
        <v>11</v>
      </c>
      <c r="P48" s="17">
        <f t="shared" si="1"/>
        <v>29</v>
      </c>
      <c r="R48" s="19"/>
      <c r="S48" s="19"/>
      <c r="T48"/>
    </row>
    <row r="49" spans="2:20" ht="23.1" customHeight="1" x14ac:dyDescent="0.25">
      <c r="B49" s="22" t="s">
        <v>76</v>
      </c>
      <c r="C49" s="49">
        <v>3</v>
      </c>
      <c r="D49" s="49">
        <v>3</v>
      </c>
      <c r="E49" s="49">
        <v>2</v>
      </c>
      <c r="F49" s="49">
        <v>1</v>
      </c>
      <c r="G49" s="49">
        <v>0</v>
      </c>
      <c r="H49" s="49">
        <v>0</v>
      </c>
      <c r="I49" s="49">
        <v>4</v>
      </c>
      <c r="J49" s="49">
        <v>2</v>
      </c>
      <c r="K49" s="49">
        <v>0</v>
      </c>
      <c r="L49" s="49">
        <v>0</v>
      </c>
      <c r="M49" s="49">
        <v>20</v>
      </c>
      <c r="N49" s="49">
        <v>0</v>
      </c>
      <c r="O49" s="17">
        <f t="shared" si="0"/>
        <v>15</v>
      </c>
      <c r="P49" s="17">
        <f t="shared" si="1"/>
        <v>35</v>
      </c>
      <c r="R49" s="19"/>
      <c r="S49" s="19"/>
      <c r="T49"/>
    </row>
    <row r="50" spans="2:20" ht="23.1" customHeight="1" x14ac:dyDescent="0.25">
      <c r="B50" s="23" t="s">
        <v>77</v>
      </c>
      <c r="C50" s="49">
        <v>7</v>
      </c>
      <c r="D50" s="49">
        <v>3</v>
      </c>
      <c r="E50" s="49">
        <v>1</v>
      </c>
      <c r="F50" s="49">
        <v>1</v>
      </c>
      <c r="G50" s="49">
        <v>0</v>
      </c>
      <c r="H50" s="49">
        <v>0</v>
      </c>
      <c r="I50" s="49">
        <v>3</v>
      </c>
      <c r="J50" s="49">
        <v>0</v>
      </c>
      <c r="K50" s="49">
        <v>0</v>
      </c>
      <c r="L50" s="49">
        <v>0</v>
      </c>
      <c r="M50" s="49">
        <v>18</v>
      </c>
      <c r="N50" s="49">
        <v>0</v>
      </c>
      <c r="O50" s="17">
        <f t="shared" si="0"/>
        <v>15</v>
      </c>
      <c r="P50" s="17">
        <f t="shared" si="1"/>
        <v>33</v>
      </c>
      <c r="R50" s="19"/>
      <c r="S50" s="19"/>
      <c r="T50"/>
    </row>
    <row r="51" spans="2:20" ht="23.1" customHeight="1" x14ac:dyDescent="0.25">
      <c r="B51" s="23" t="s">
        <v>78</v>
      </c>
      <c r="C51" s="49">
        <v>6</v>
      </c>
      <c r="D51" s="49">
        <v>5</v>
      </c>
      <c r="E51" s="49">
        <v>1</v>
      </c>
      <c r="F51" s="49">
        <v>1</v>
      </c>
      <c r="G51" s="49">
        <v>1</v>
      </c>
      <c r="H51" s="49">
        <v>0</v>
      </c>
      <c r="I51" s="49">
        <v>0</v>
      </c>
      <c r="J51" s="49">
        <v>1</v>
      </c>
      <c r="K51" s="49">
        <v>0</v>
      </c>
      <c r="L51" s="49">
        <v>0</v>
      </c>
      <c r="M51" s="49">
        <v>24</v>
      </c>
      <c r="N51" s="49">
        <v>0</v>
      </c>
      <c r="O51" s="17">
        <f t="shared" si="0"/>
        <v>15</v>
      </c>
      <c r="P51" s="17">
        <f t="shared" si="1"/>
        <v>39</v>
      </c>
      <c r="R51" s="19"/>
      <c r="S51" s="19"/>
      <c r="T51"/>
    </row>
    <row r="52" spans="2:20" ht="23.1" customHeight="1" x14ac:dyDescent="0.25">
      <c r="B52" s="23" t="s">
        <v>79</v>
      </c>
      <c r="C52" s="49">
        <v>3</v>
      </c>
      <c r="D52" s="49">
        <v>1</v>
      </c>
      <c r="E52" s="49">
        <v>1</v>
      </c>
      <c r="F52" s="49">
        <v>4</v>
      </c>
      <c r="G52" s="49">
        <v>0</v>
      </c>
      <c r="H52" s="49">
        <v>0</v>
      </c>
      <c r="I52" s="49">
        <v>2</v>
      </c>
      <c r="J52" s="49">
        <v>2</v>
      </c>
      <c r="K52" s="49">
        <v>0</v>
      </c>
      <c r="L52" s="49">
        <v>0</v>
      </c>
      <c r="M52" s="49">
        <v>21</v>
      </c>
      <c r="N52" s="49">
        <v>0</v>
      </c>
      <c r="O52" s="17">
        <f t="shared" si="0"/>
        <v>13</v>
      </c>
      <c r="P52" s="17">
        <f t="shared" si="1"/>
        <v>34</v>
      </c>
      <c r="R52" s="19"/>
      <c r="S52" s="19"/>
      <c r="T52"/>
    </row>
    <row r="53" spans="2:20" ht="23.1" customHeight="1" x14ac:dyDescent="0.25">
      <c r="B53" s="22" t="s">
        <v>80</v>
      </c>
      <c r="C53" s="49">
        <v>5</v>
      </c>
      <c r="D53" s="49">
        <v>3</v>
      </c>
      <c r="E53" s="49">
        <v>2</v>
      </c>
      <c r="F53" s="49">
        <v>3</v>
      </c>
      <c r="G53" s="49">
        <v>0</v>
      </c>
      <c r="H53" s="49">
        <v>0</v>
      </c>
      <c r="I53" s="49">
        <v>3</v>
      </c>
      <c r="J53" s="49">
        <v>1</v>
      </c>
      <c r="K53" s="49">
        <v>0</v>
      </c>
      <c r="L53" s="49">
        <v>0</v>
      </c>
      <c r="M53" s="49">
        <v>20</v>
      </c>
      <c r="N53" s="49">
        <v>0</v>
      </c>
      <c r="O53" s="17">
        <f t="shared" si="0"/>
        <v>17</v>
      </c>
      <c r="P53" s="17">
        <f t="shared" si="1"/>
        <v>37</v>
      </c>
      <c r="R53" s="19"/>
      <c r="S53" s="19"/>
      <c r="T53"/>
    </row>
    <row r="54" spans="2:20" ht="23.1" customHeight="1" x14ac:dyDescent="0.25">
      <c r="B54" s="22" t="s">
        <v>81</v>
      </c>
      <c r="C54" s="49">
        <v>6</v>
      </c>
      <c r="D54" s="49">
        <v>4</v>
      </c>
      <c r="E54" s="49">
        <v>1</v>
      </c>
      <c r="F54" s="49">
        <v>1</v>
      </c>
      <c r="G54" s="49">
        <v>1</v>
      </c>
      <c r="H54" s="49">
        <v>0</v>
      </c>
      <c r="I54" s="49">
        <v>3</v>
      </c>
      <c r="J54" s="49">
        <v>1</v>
      </c>
      <c r="K54" s="49">
        <v>0</v>
      </c>
      <c r="L54" s="49">
        <v>0</v>
      </c>
      <c r="M54" s="49">
        <v>26</v>
      </c>
      <c r="N54" s="49">
        <v>0</v>
      </c>
      <c r="O54" s="17">
        <f t="shared" si="0"/>
        <v>17</v>
      </c>
      <c r="P54" s="17">
        <f t="shared" si="1"/>
        <v>43</v>
      </c>
      <c r="R54" s="19"/>
      <c r="S54" s="19"/>
      <c r="T54"/>
    </row>
    <row r="55" spans="2:20" ht="23.1" customHeight="1" x14ac:dyDescent="0.25">
      <c r="B55" s="22" t="s">
        <v>82</v>
      </c>
      <c r="C55" s="49">
        <v>7</v>
      </c>
      <c r="D55" s="49">
        <v>4</v>
      </c>
      <c r="E55" s="49">
        <v>1</v>
      </c>
      <c r="F55" s="49">
        <v>0</v>
      </c>
      <c r="G55" s="49">
        <v>1</v>
      </c>
      <c r="H55" s="49">
        <v>0</v>
      </c>
      <c r="I55" s="49">
        <v>1</v>
      </c>
      <c r="J55" s="49">
        <v>0</v>
      </c>
      <c r="K55" s="49">
        <v>0</v>
      </c>
      <c r="L55" s="49">
        <v>0</v>
      </c>
      <c r="M55" s="49">
        <v>29</v>
      </c>
      <c r="N55" s="49">
        <v>0</v>
      </c>
      <c r="O55" s="17">
        <f t="shared" si="0"/>
        <v>14</v>
      </c>
      <c r="P55" s="17">
        <f t="shared" si="1"/>
        <v>43</v>
      </c>
      <c r="R55" s="19"/>
      <c r="S55" s="19"/>
      <c r="T55"/>
    </row>
    <row r="56" spans="2:20" ht="23.1" customHeight="1" x14ac:dyDescent="0.25">
      <c r="B56" s="22" t="s">
        <v>83</v>
      </c>
      <c r="C56" s="49">
        <v>10</v>
      </c>
      <c r="D56" s="49">
        <v>1</v>
      </c>
      <c r="E56" s="49">
        <v>4</v>
      </c>
      <c r="F56" s="49">
        <v>2</v>
      </c>
      <c r="G56" s="49">
        <v>2</v>
      </c>
      <c r="H56" s="49">
        <v>0</v>
      </c>
      <c r="I56" s="49">
        <v>6</v>
      </c>
      <c r="J56" s="49">
        <v>0</v>
      </c>
      <c r="K56" s="49">
        <v>0</v>
      </c>
      <c r="L56" s="49">
        <v>0</v>
      </c>
      <c r="M56" s="49">
        <v>28</v>
      </c>
      <c r="N56" s="49">
        <v>0</v>
      </c>
      <c r="O56" s="17">
        <f t="shared" si="0"/>
        <v>25</v>
      </c>
      <c r="P56" s="17">
        <f t="shared" si="1"/>
        <v>53</v>
      </c>
      <c r="R56" s="19"/>
      <c r="S56" s="19"/>
      <c r="T56"/>
    </row>
    <row r="57" spans="2:20" ht="23.1" customHeight="1" x14ac:dyDescent="0.25">
      <c r="B57" s="22" t="s">
        <v>84</v>
      </c>
      <c r="C57" s="49">
        <v>3</v>
      </c>
      <c r="D57" s="49">
        <v>4</v>
      </c>
      <c r="E57" s="49">
        <v>0</v>
      </c>
      <c r="F57" s="49">
        <v>0</v>
      </c>
      <c r="G57" s="49">
        <v>0</v>
      </c>
      <c r="H57" s="49">
        <v>0</v>
      </c>
      <c r="I57" s="49">
        <v>4</v>
      </c>
      <c r="J57" s="49">
        <v>1</v>
      </c>
      <c r="K57" s="49">
        <v>0</v>
      </c>
      <c r="L57" s="49">
        <v>0</v>
      </c>
      <c r="M57" s="49">
        <v>26</v>
      </c>
      <c r="N57" s="49">
        <v>0</v>
      </c>
      <c r="O57" s="17">
        <f t="shared" si="0"/>
        <v>12</v>
      </c>
      <c r="P57" s="17">
        <f t="shared" si="1"/>
        <v>38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220</v>
      </c>
      <c r="D58" s="16">
        <f t="shared" si="21"/>
        <v>109</v>
      </c>
      <c r="E58" s="16">
        <f t="shared" si="21"/>
        <v>59</v>
      </c>
      <c r="F58" s="16">
        <f t="shared" si="21"/>
        <v>22</v>
      </c>
      <c r="G58" s="16">
        <f t="shared" si="21"/>
        <v>6</v>
      </c>
      <c r="H58" s="16">
        <f t="shared" si="21"/>
        <v>0</v>
      </c>
      <c r="I58" s="16">
        <f t="shared" si="21"/>
        <v>72</v>
      </c>
      <c r="J58" s="16">
        <f t="shared" si="21"/>
        <v>33</v>
      </c>
      <c r="K58" s="16">
        <f t="shared" si="21"/>
        <v>1</v>
      </c>
      <c r="L58" s="16">
        <f t="shared" si="21"/>
        <v>1</v>
      </c>
      <c r="M58" s="16">
        <f t="shared" si="21"/>
        <v>662</v>
      </c>
      <c r="N58" s="16">
        <f t="shared" si="21"/>
        <v>0</v>
      </c>
      <c r="O58" s="16">
        <f t="shared" si="21"/>
        <v>523</v>
      </c>
      <c r="P58" s="16">
        <f t="shared" si="21"/>
        <v>1185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0.18565400843881857</v>
      </c>
      <c r="D59" s="42">
        <f t="shared" si="22"/>
        <v>9.1983122362869194E-2</v>
      </c>
      <c r="E59" s="42">
        <f t="shared" si="22"/>
        <v>4.9789029535864976E-2</v>
      </c>
      <c r="F59" s="42">
        <f t="shared" si="22"/>
        <v>1.8565400843881856E-2</v>
      </c>
      <c r="G59" s="42">
        <f t="shared" si="22"/>
        <v>5.0632911392405064E-3</v>
      </c>
      <c r="H59" s="42">
        <f t="shared" si="22"/>
        <v>0</v>
      </c>
      <c r="I59" s="42">
        <f t="shared" si="22"/>
        <v>6.0759493670886074E-2</v>
      </c>
      <c r="J59" s="42">
        <f t="shared" si="22"/>
        <v>2.7848101265822784E-2</v>
      </c>
      <c r="K59" s="42">
        <f t="shared" si="22"/>
        <v>8.438818565400844E-4</v>
      </c>
      <c r="L59" s="42">
        <f t="shared" si="22"/>
        <v>8.438818565400844E-4</v>
      </c>
      <c r="M59" s="42">
        <f t="shared" si="22"/>
        <v>0.55864978902953588</v>
      </c>
      <c r="N59" s="42">
        <f t="shared" si="22"/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f t="shared" ref="C60:L60" si="23">C58/$O$58</f>
        <v>0.42065009560229444</v>
      </c>
      <c r="D60" s="43">
        <f t="shared" si="23"/>
        <v>0.2084130019120459</v>
      </c>
      <c r="E60" s="43">
        <f t="shared" si="23"/>
        <v>0.11281070745697896</v>
      </c>
      <c r="F60" s="43">
        <f t="shared" si="23"/>
        <v>4.2065009560229447E-2</v>
      </c>
      <c r="G60" s="43">
        <f t="shared" si="23"/>
        <v>1.1472275334608031E-2</v>
      </c>
      <c r="H60" s="43">
        <f t="shared" si="23"/>
        <v>0</v>
      </c>
      <c r="I60" s="43">
        <f t="shared" si="23"/>
        <v>0.13766730401529637</v>
      </c>
      <c r="J60" s="43">
        <f t="shared" si="23"/>
        <v>6.3097514340344163E-2</v>
      </c>
      <c r="K60" s="43">
        <f t="shared" si="23"/>
        <v>1.9120458891013384E-3</v>
      </c>
      <c r="L60" s="43">
        <f t="shared" si="23"/>
        <v>1.9120458891013384E-3</v>
      </c>
      <c r="M60" s="43"/>
      <c r="N60" s="43">
        <f>N58/$O$58</f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 s="19"/>
      <c r="T77" s="19"/>
      <c r="U77"/>
      <c r="V77"/>
      <c r="W77"/>
      <c r="X77"/>
      <c r="Y77"/>
      <c r="Z77"/>
      <c r="AA77"/>
      <c r="AB77"/>
      <c r="AC77"/>
      <c r="AD77"/>
      <c r="AE77"/>
      <c r="AF77"/>
    </row>
    <row r="78" spans="1:32" s="7" customFormat="1" ht="20.100000000000001" customHeight="1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 s="19"/>
      <c r="T78" s="19"/>
      <c r="U78"/>
      <c r="V78"/>
      <c r="W78"/>
      <c r="X78"/>
      <c r="Y78"/>
      <c r="Z78"/>
      <c r="AA78"/>
      <c r="AB78"/>
      <c r="AC78"/>
      <c r="AD78"/>
      <c r="AE78"/>
      <c r="AF78"/>
    </row>
    <row r="79" spans="1:32" s="7" customFormat="1" ht="20.100000000000001" customHeight="1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 s="19"/>
      <c r="T79" s="19"/>
      <c r="U79"/>
      <c r="V79"/>
      <c r="W79"/>
      <c r="X79"/>
      <c r="Y79"/>
      <c r="Z79"/>
      <c r="AA79"/>
      <c r="AB79"/>
      <c r="AC79"/>
      <c r="AD79"/>
      <c r="AE79"/>
      <c r="AF79"/>
    </row>
    <row r="80" spans="1:32" s="7" customFormat="1" ht="20.100000000000001" customHeight="1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 s="19"/>
      <c r="T80" s="19"/>
      <c r="U80"/>
      <c r="V80"/>
      <c r="W80"/>
      <c r="X80"/>
      <c r="Y80"/>
      <c r="Z80"/>
      <c r="AA80"/>
      <c r="AB80"/>
      <c r="AC80"/>
      <c r="AD80"/>
      <c r="AE80"/>
      <c r="AF80"/>
    </row>
    <row r="81" spans="18:20" ht="20.100000000000001" customHeight="1" x14ac:dyDescent="0.25">
      <c r="R81"/>
      <c r="S81" s="19"/>
      <c r="T81" s="19"/>
    </row>
    <row r="82" spans="18:20" ht="20.100000000000001" customHeight="1" x14ac:dyDescent="0.25">
      <c r="R82"/>
      <c r="S82" s="19"/>
      <c r="T82" s="19"/>
    </row>
    <row r="83" spans="18:20" ht="20.100000000000001" customHeight="1" x14ac:dyDescent="0.25">
      <c r="R83"/>
      <c r="S83" s="19"/>
      <c r="T83" s="19"/>
    </row>
    <row r="84" spans="18:20" ht="20.100000000000001" customHeight="1" x14ac:dyDescent="0.25">
      <c r="R84"/>
      <c r="S84" s="19"/>
      <c r="T84" s="19"/>
    </row>
    <row r="85" spans="18:20" ht="20.100000000000001" customHeight="1" x14ac:dyDescent="0.25">
      <c r="R85"/>
      <c r="S85" s="19"/>
      <c r="T85" s="19"/>
    </row>
    <row r="86" spans="18:20" ht="20.100000000000001" customHeight="1" x14ac:dyDescent="0.25">
      <c r="R86"/>
      <c r="S86" s="19"/>
      <c r="T86" s="19"/>
    </row>
    <row r="87" spans="18:20" ht="20.100000000000001" customHeight="1" x14ac:dyDescent="0.25">
      <c r="R87"/>
      <c r="S87" s="19"/>
      <c r="T87" s="19"/>
    </row>
    <row r="88" spans="18:20" ht="20.100000000000001" customHeight="1" x14ac:dyDescent="0.25">
      <c r="R88"/>
      <c r="S88" s="19"/>
      <c r="T88" s="19"/>
    </row>
    <row r="89" spans="18:20" ht="20.100000000000001" customHeight="1" x14ac:dyDescent="0.25">
      <c r="R89"/>
      <c r="S89" s="19"/>
      <c r="T89" s="19"/>
    </row>
    <row r="90" spans="18:20" ht="20.100000000000001" customHeight="1" x14ac:dyDescent="0.25">
      <c r="R90"/>
      <c r="S90" s="19"/>
      <c r="T90" s="19"/>
    </row>
    <row r="91" spans="18:20" ht="20.100000000000001" customHeight="1" x14ac:dyDescent="0.25">
      <c r="R91"/>
      <c r="S91" s="19"/>
      <c r="T91" s="19"/>
    </row>
    <row r="92" spans="18:20" ht="20.100000000000001" customHeight="1" x14ac:dyDescent="0.25">
      <c r="R92"/>
      <c r="S92" s="19"/>
      <c r="T92" s="19"/>
    </row>
    <row r="93" spans="18:20" ht="20.100000000000001" customHeight="1" x14ac:dyDescent="0.25">
      <c r="R93"/>
      <c r="S93" s="19"/>
      <c r="T93" s="19"/>
    </row>
    <row r="94" spans="18:20" ht="20.100000000000001" customHeight="1" x14ac:dyDescent="0.25">
      <c r="R94"/>
      <c r="S94" s="19"/>
      <c r="T94" s="19"/>
    </row>
    <row r="95" spans="18:20" ht="20.100000000000001" customHeight="1" x14ac:dyDescent="0.25">
      <c r="R95"/>
      <c r="S95" s="19"/>
      <c r="T95" s="19"/>
    </row>
    <row r="96" spans="18:20" ht="20.100000000000001" customHeight="1" x14ac:dyDescent="0.25">
      <c r="R96"/>
      <c r="S96" s="19"/>
      <c r="T96" s="19"/>
    </row>
    <row r="97" spans="18:20" ht="20.100000000000001" customHeight="1" x14ac:dyDescent="0.25">
      <c r="R97"/>
      <c r="S97" s="19"/>
      <c r="T97" s="19"/>
    </row>
    <row r="98" spans="18:20" ht="20.100000000000001" customHeight="1" x14ac:dyDescent="0.25">
      <c r="R98"/>
      <c r="S98" s="19"/>
      <c r="T98" s="19"/>
    </row>
    <row r="99" spans="18:20" ht="20.100000000000001" customHeight="1" x14ac:dyDescent="0.25">
      <c r="R99"/>
      <c r="S99" s="19"/>
      <c r="T99" s="19"/>
    </row>
    <row r="100" spans="18:20" ht="20.100000000000001" customHeight="1" x14ac:dyDescent="0.25">
      <c r="R100"/>
      <c r="S100" s="19"/>
      <c r="T100" s="19"/>
    </row>
    <row r="101" spans="18:20" ht="20.100000000000001" customHeight="1" x14ac:dyDescent="0.25">
      <c r="R101"/>
      <c r="S101" s="19"/>
      <c r="T101" s="19"/>
    </row>
    <row r="102" spans="18:20" ht="20.100000000000001" customHeight="1" x14ac:dyDescent="0.25">
      <c r="R102"/>
      <c r="S102" s="19"/>
      <c r="T102" s="19"/>
    </row>
    <row r="103" spans="18:20" ht="20.100000000000001" customHeight="1" x14ac:dyDescent="0.25">
      <c r="R103"/>
      <c r="S103" s="19"/>
      <c r="T103" s="19"/>
    </row>
    <row r="104" spans="18:20" ht="22.5" customHeight="1" x14ac:dyDescent="0.25">
      <c r="R104"/>
      <c r="S104" s="19"/>
      <c r="T104" s="19"/>
    </row>
    <row r="105" spans="18:20" ht="20.100000000000001" customHeight="1" x14ac:dyDescent="0.25">
      <c r="R105"/>
      <c r="S105" s="19"/>
      <c r="T105" s="19"/>
    </row>
    <row r="106" spans="18:20" ht="20.100000000000001" customHeight="1" x14ac:dyDescent="0.25">
      <c r="R106"/>
      <c r="S106" s="19"/>
      <c r="T106" s="19"/>
    </row>
    <row r="107" spans="18:20" ht="20.100000000000001" customHeight="1" x14ac:dyDescent="0.25">
      <c r="R107"/>
      <c r="S107" s="19"/>
      <c r="T107" s="19"/>
    </row>
    <row r="108" spans="18:20" ht="20.100000000000001" customHeight="1" x14ac:dyDescent="0.25">
      <c r="R108"/>
      <c r="S108" s="19"/>
      <c r="T108" s="19"/>
    </row>
    <row r="109" spans="18:20" ht="20.100000000000001" customHeight="1" x14ac:dyDescent="0.25">
      <c r="R109"/>
      <c r="S109" s="19"/>
      <c r="T109" s="19"/>
    </row>
    <row r="110" spans="18:20" ht="20.100000000000001" customHeight="1" x14ac:dyDescent="0.25">
      <c r="R110"/>
      <c r="S110" s="19"/>
      <c r="T110" s="19"/>
    </row>
    <row r="111" spans="18:20" ht="20.100000000000001" customHeight="1" x14ac:dyDescent="0.25">
      <c r="R111"/>
      <c r="S111" s="19"/>
      <c r="T111" s="19"/>
    </row>
    <row r="112" spans="18:20" ht="20.100000000000001" customHeight="1" x14ac:dyDescent="0.25">
      <c r="R112"/>
      <c r="S112" s="19"/>
      <c r="T112" s="19"/>
    </row>
    <row r="113" spans="2:20" ht="20.100000000000001" customHeight="1" x14ac:dyDescent="0.25">
      <c r="R113"/>
      <c r="S113" s="19"/>
      <c r="T113" s="19"/>
    </row>
    <row r="114" spans="2:20" ht="20.100000000000001" customHeight="1" x14ac:dyDescent="0.25">
      <c r="R114"/>
      <c r="S114" s="19"/>
      <c r="T114" s="19"/>
    </row>
    <row r="115" spans="2:20" ht="20.100000000000001" customHeight="1" x14ac:dyDescent="0.25">
      <c r="R115"/>
      <c r="S115" s="19"/>
      <c r="T115" s="19"/>
    </row>
    <row r="116" spans="2:20" ht="20.100000000000001" customHeight="1" x14ac:dyDescent="0.25">
      <c r="R116"/>
      <c r="S116" s="19"/>
      <c r="T116" s="19"/>
    </row>
    <row r="117" spans="2:20" ht="20.100000000000001" customHeight="1" x14ac:dyDescent="0.25">
      <c r="R117"/>
      <c r="S117" s="19"/>
      <c r="T117" s="19"/>
    </row>
    <row r="118" spans="2:20" ht="20.100000000000001" customHeight="1" x14ac:dyDescent="0.25">
      <c r="R118"/>
      <c r="S118" s="19"/>
      <c r="T118" s="19"/>
    </row>
    <row r="119" spans="2:20" ht="20.100000000000001" customHeight="1" x14ac:dyDescent="0.25">
      <c r="R119"/>
      <c r="S119" s="19"/>
      <c r="T119" s="19"/>
    </row>
    <row r="120" spans="2:20" ht="20.100000000000001" customHeight="1" x14ac:dyDescent="0.25">
      <c r="R120"/>
      <c r="S120" s="19"/>
      <c r="T120" s="19"/>
    </row>
    <row r="121" spans="2:20" ht="20.100000000000001" customHeight="1" x14ac:dyDescent="0.25">
      <c r="R121"/>
      <c r="S121" s="19"/>
      <c r="T121" s="19"/>
    </row>
    <row r="122" spans="2:20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20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20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20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20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R50" sqref="R5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76" t="str">
        <f>'23.09 Bukasa-Buloba'!C3:G3</f>
        <v>MCC -C2- Stn No. 63 - Buloba-Bukasa RD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tr">
        <f>'23.09 Bukasa-Buloba'!D5</f>
        <v>23.09.19</v>
      </c>
      <c r="F5" s="40" t="s">
        <v>1</v>
      </c>
      <c r="G5" s="71" t="s">
        <v>166</v>
      </c>
      <c r="H5" s="72"/>
      <c r="I5" s="14"/>
      <c r="J5" s="2" t="s">
        <v>5</v>
      </c>
      <c r="K5" s="71" t="s">
        <v>167</v>
      </c>
      <c r="L5" s="72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1" t="s">
        <v>168</v>
      </c>
      <c r="E6" s="72"/>
      <c r="F6" s="2" t="s">
        <v>2</v>
      </c>
      <c r="G6" s="71" t="s">
        <v>169</v>
      </c>
      <c r="H6" s="72"/>
      <c r="J6" s="2" t="s">
        <v>21</v>
      </c>
      <c r="K6" s="71" t="str">
        <f>'[1] 23.09.19 Bukasa-Wakiso'!K6:L6</f>
        <v>Nusurah</v>
      </c>
      <c r="L6" s="72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13</v>
      </c>
      <c r="D10" s="49">
        <v>0</v>
      </c>
      <c r="E10" s="49">
        <v>2</v>
      </c>
      <c r="F10" s="49">
        <v>3</v>
      </c>
      <c r="G10" s="49">
        <v>0</v>
      </c>
      <c r="H10" s="49">
        <v>0</v>
      </c>
      <c r="I10" s="49">
        <v>2</v>
      </c>
      <c r="J10" s="49">
        <v>1</v>
      </c>
      <c r="K10" s="49">
        <v>0</v>
      </c>
      <c r="L10" s="49">
        <v>0</v>
      </c>
      <c r="M10" s="49">
        <v>18</v>
      </c>
      <c r="N10" s="49">
        <v>0</v>
      </c>
      <c r="O10" s="17">
        <f t="shared" ref="O10:O57" si="0">SUM(C10:L10,N10)</f>
        <v>21</v>
      </c>
      <c r="P10" s="17">
        <f t="shared" ref="P10:P57" si="1">SUM(C10:N10)</f>
        <v>39</v>
      </c>
      <c r="R10" s="1" t="s">
        <v>6</v>
      </c>
      <c r="S10" s="17">
        <f t="shared" ref="S10:AF10" si="2">SUM(C10:C13)</f>
        <v>37</v>
      </c>
      <c r="T10" s="17">
        <f t="shared" si="2"/>
        <v>5</v>
      </c>
      <c r="U10" s="17">
        <f t="shared" si="2"/>
        <v>5</v>
      </c>
      <c r="V10" s="17">
        <f t="shared" si="2"/>
        <v>5</v>
      </c>
      <c r="W10" s="17">
        <f t="shared" si="2"/>
        <v>2</v>
      </c>
      <c r="X10" s="17">
        <f t="shared" si="2"/>
        <v>0</v>
      </c>
      <c r="Y10" s="17">
        <f t="shared" si="2"/>
        <v>7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64</v>
      </c>
      <c r="AD10" s="17">
        <f t="shared" si="2"/>
        <v>0</v>
      </c>
      <c r="AE10" s="30">
        <f t="shared" si="2"/>
        <v>65</v>
      </c>
      <c r="AF10" s="30">
        <f t="shared" si="2"/>
        <v>129</v>
      </c>
    </row>
    <row r="11" spans="2:32" s="6" customFormat="1" ht="23.1" customHeight="1" x14ac:dyDescent="0.25">
      <c r="B11" s="22" t="s">
        <v>38</v>
      </c>
      <c r="C11" s="49">
        <v>6</v>
      </c>
      <c r="D11" s="49">
        <v>2</v>
      </c>
      <c r="E11" s="49">
        <v>0</v>
      </c>
      <c r="F11" s="49">
        <v>0</v>
      </c>
      <c r="G11" s="49">
        <v>1</v>
      </c>
      <c r="H11" s="49">
        <v>0</v>
      </c>
      <c r="I11" s="49">
        <v>3</v>
      </c>
      <c r="J11" s="49">
        <v>2</v>
      </c>
      <c r="K11" s="49">
        <v>0</v>
      </c>
      <c r="L11" s="49">
        <v>0</v>
      </c>
      <c r="M11" s="49">
        <v>15</v>
      </c>
      <c r="N11" s="49">
        <v>0</v>
      </c>
      <c r="O11" s="17">
        <f t="shared" si="0"/>
        <v>14</v>
      </c>
      <c r="P11" s="17">
        <f t="shared" si="1"/>
        <v>29</v>
      </c>
      <c r="R11" s="1" t="s">
        <v>7</v>
      </c>
      <c r="S11" s="17">
        <f t="shared" ref="S11:AF11" si="3">SUM(C14:C17)</f>
        <v>36</v>
      </c>
      <c r="T11" s="17">
        <f t="shared" si="3"/>
        <v>8</v>
      </c>
      <c r="U11" s="17">
        <f t="shared" si="3"/>
        <v>6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58</v>
      </c>
      <c r="AD11" s="17">
        <f t="shared" si="3"/>
        <v>0</v>
      </c>
      <c r="AE11" s="30">
        <f t="shared" si="3"/>
        <v>60</v>
      </c>
      <c r="AF11" s="30">
        <f t="shared" si="3"/>
        <v>118</v>
      </c>
    </row>
    <row r="12" spans="2:32" ht="23.1" customHeight="1" x14ac:dyDescent="0.25">
      <c r="B12" s="22" t="s">
        <v>39</v>
      </c>
      <c r="C12" s="49">
        <v>7</v>
      </c>
      <c r="D12" s="49">
        <v>3</v>
      </c>
      <c r="E12" s="49">
        <v>2</v>
      </c>
      <c r="F12" s="49">
        <v>2</v>
      </c>
      <c r="G12" s="49">
        <v>1</v>
      </c>
      <c r="H12" s="49">
        <v>0</v>
      </c>
      <c r="I12" s="49">
        <v>1</v>
      </c>
      <c r="J12" s="49">
        <v>1</v>
      </c>
      <c r="K12" s="49">
        <v>0</v>
      </c>
      <c r="L12" s="49">
        <v>0</v>
      </c>
      <c r="M12" s="49">
        <v>21</v>
      </c>
      <c r="N12" s="49">
        <v>0</v>
      </c>
      <c r="O12" s="17">
        <f t="shared" si="0"/>
        <v>17</v>
      </c>
      <c r="P12" s="17">
        <f t="shared" si="1"/>
        <v>38</v>
      </c>
      <c r="R12" s="1" t="s">
        <v>8</v>
      </c>
      <c r="S12" s="17">
        <f t="shared" ref="S12:AF12" si="4">SUM(C18:C21)</f>
        <v>22</v>
      </c>
      <c r="T12" s="17">
        <f t="shared" si="4"/>
        <v>6</v>
      </c>
      <c r="U12" s="17">
        <f t="shared" si="4"/>
        <v>2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56</v>
      </c>
      <c r="AD12" s="17">
        <f t="shared" si="4"/>
        <v>0</v>
      </c>
      <c r="AE12" s="30">
        <f t="shared" si="4"/>
        <v>40</v>
      </c>
      <c r="AF12" s="30">
        <f t="shared" si="4"/>
        <v>96</v>
      </c>
    </row>
    <row r="13" spans="2:32" ht="23.1" customHeight="1" x14ac:dyDescent="0.25">
      <c r="B13" s="22" t="s">
        <v>40</v>
      </c>
      <c r="C13" s="49">
        <v>11</v>
      </c>
      <c r="D13" s="49">
        <v>0</v>
      </c>
      <c r="E13" s="49">
        <v>1</v>
      </c>
      <c r="F13" s="49">
        <v>0</v>
      </c>
      <c r="G13" s="49">
        <v>0</v>
      </c>
      <c r="H13" s="49">
        <v>0</v>
      </c>
      <c r="I13" s="49">
        <v>1</v>
      </c>
      <c r="J13" s="49">
        <v>0</v>
      </c>
      <c r="K13" s="49">
        <v>0</v>
      </c>
      <c r="L13" s="49">
        <v>0</v>
      </c>
      <c r="M13" s="49">
        <v>10</v>
      </c>
      <c r="N13" s="49">
        <v>0</v>
      </c>
      <c r="O13" s="17">
        <f t="shared" si="0"/>
        <v>13</v>
      </c>
      <c r="P13" s="17">
        <f t="shared" si="1"/>
        <v>23</v>
      </c>
      <c r="R13" s="1" t="s">
        <v>9</v>
      </c>
      <c r="S13" s="17">
        <f t="shared" ref="S13:AF13" si="5">SUM(C22:C25)</f>
        <v>21</v>
      </c>
      <c r="T13" s="17">
        <f t="shared" si="5"/>
        <v>4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59</v>
      </c>
      <c r="AD13" s="17">
        <f t="shared" si="5"/>
        <v>0</v>
      </c>
      <c r="AE13" s="30">
        <f t="shared" si="5"/>
        <v>40</v>
      </c>
      <c r="AF13" s="30">
        <f t="shared" si="5"/>
        <v>99</v>
      </c>
    </row>
    <row r="14" spans="2:32" ht="23.1" customHeight="1" x14ac:dyDescent="0.25">
      <c r="B14" s="22" t="s">
        <v>41</v>
      </c>
      <c r="C14" s="49">
        <v>5</v>
      </c>
      <c r="D14" s="49">
        <v>4</v>
      </c>
      <c r="E14" s="49">
        <v>2</v>
      </c>
      <c r="F14" s="49">
        <v>0</v>
      </c>
      <c r="G14" s="49">
        <v>0</v>
      </c>
      <c r="H14" s="49">
        <v>0</v>
      </c>
      <c r="I14" s="49">
        <v>2</v>
      </c>
      <c r="J14" s="49">
        <v>0</v>
      </c>
      <c r="K14" s="49">
        <v>0</v>
      </c>
      <c r="L14" s="49">
        <v>0</v>
      </c>
      <c r="M14" s="49">
        <v>15</v>
      </c>
      <c r="N14" s="49">
        <v>0</v>
      </c>
      <c r="O14" s="17">
        <f t="shared" si="0"/>
        <v>13</v>
      </c>
      <c r="P14" s="17">
        <f t="shared" si="1"/>
        <v>28</v>
      </c>
      <c r="R14" s="1" t="s">
        <v>10</v>
      </c>
      <c r="S14" s="17">
        <f t="shared" ref="S14:AF14" si="6">SUM(C26:C29)</f>
        <v>14</v>
      </c>
      <c r="T14" s="17">
        <f t="shared" si="6"/>
        <v>0</v>
      </c>
      <c r="U14" s="17">
        <f t="shared" si="6"/>
        <v>2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40</v>
      </c>
      <c r="AD14" s="17">
        <f t="shared" si="6"/>
        <v>0</v>
      </c>
      <c r="AE14" s="30">
        <f t="shared" si="6"/>
        <v>28</v>
      </c>
      <c r="AF14" s="30">
        <f t="shared" si="6"/>
        <v>68</v>
      </c>
    </row>
    <row r="15" spans="2:32" ht="23.1" customHeight="1" x14ac:dyDescent="0.25">
      <c r="B15" s="22" t="s">
        <v>42</v>
      </c>
      <c r="C15" s="49">
        <v>11</v>
      </c>
      <c r="D15" s="49">
        <v>1</v>
      </c>
      <c r="E15" s="49">
        <v>2</v>
      </c>
      <c r="F15" s="49">
        <v>0</v>
      </c>
      <c r="G15" s="49">
        <v>0</v>
      </c>
      <c r="H15" s="49">
        <v>0</v>
      </c>
      <c r="I15" s="49">
        <v>3</v>
      </c>
      <c r="J15" s="49">
        <v>1</v>
      </c>
      <c r="K15" s="49">
        <v>0</v>
      </c>
      <c r="L15" s="49">
        <v>0</v>
      </c>
      <c r="M15" s="49">
        <v>15</v>
      </c>
      <c r="N15" s="49">
        <v>0</v>
      </c>
      <c r="O15" s="17">
        <f t="shared" si="0"/>
        <v>18</v>
      </c>
      <c r="P15" s="17">
        <f t="shared" si="1"/>
        <v>33</v>
      </c>
      <c r="R15" s="1" t="s">
        <v>11</v>
      </c>
      <c r="S15" s="17">
        <f t="shared" ref="S15:AF15" si="7">SUM(C30:C33)</f>
        <v>16</v>
      </c>
      <c r="T15" s="17">
        <f t="shared" si="7"/>
        <v>0</v>
      </c>
      <c r="U15" s="17">
        <f t="shared" si="7"/>
        <v>2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10</v>
      </c>
      <c r="Z15" s="17">
        <f t="shared" si="7"/>
        <v>1</v>
      </c>
      <c r="AA15" s="17">
        <f t="shared" si="7"/>
        <v>1</v>
      </c>
      <c r="AB15" s="17">
        <f t="shared" si="7"/>
        <v>1</v>
      </c>
      <c r="AC15" s="17">
        <f t="shared" si="7"/>
        <v>42</v>
      </c>
      <c r="AD15" s="17">
        <f t="shared" si="7"/>
        <v>0</v>
      </c>
      <c r="AE15" s="30">
        <f t="shared" si="7"/>
        <v>33</v>
      </c>
      <c r="AF15" s="30">
        <f t="shared" si="7"/>
        <v>75</v>
      </c>
    </row>
    <row r="16" spans="2:32" ht="23.1" customHeight="1" x14ac:dyDescent="0.25">
      <c r="B16" s="22" t="s">
        <v>43</v>
      </c>
      <c r="C16" s="49">
        <v>16</v>
      </c>
      <c r="D16" s="49">
        <v>1</v>
      </c>
      <c r="E16" s="49">
        <v>1</v>
      </c>
      <c r="F16" s="49">
        <v>1</v>
      </c>
      <c r="G16" s="49">
        <v>0</v>
      </c>
      <c r="H16" s="49">
        <v>0</v>
      </c>
      <c r="I16" s="49">
        <v>1</v>
      </c>
      <c r="J16" s="49">
        <v>0</v>
      </c>
      <c r="K16" s="49">
        <v>0</v>
      </c>
      <c r="L16" s="49">
        <v>0</v>
      </c>
      <c r="M16" s="49">
        <v>15</v>
      </c>
      <c r="N16" s="49">
        <v>0</v>
      </c>
      <c r="O16" s="17">
        <f t="shared" si="0"/>
        <v>20</v>
      </c>
      <c r="P16" s="17">
        <f t="shared" si="1"/>
        <v>35</v>
      </c>
      <c r="R16" s="1" t="s">
        <v>12</v>
      </c>
      <c r="S16" s="17">
        <f t="shared" ref="S16:AF16" si="8">SUM(C34:C37)</f>
        <v>16</v>
      </c>
      <c r="T16" s="17">
        <f t="shared" si="8"/>
        <v>4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45</v>
      </c>
      <c r="AD16" s="17">
        <f t="shared" si="8"/>
        <v>0</v>
      </c>
      <c r="AE16" s="30">
        <f t="shared" si="8"/>
        <v>33</v>
      </c>
      <c r="AF16" s="30">
        <f t="shared" si="8"/>
        <v>78</v>
      </c>
    </row>
    <row r="17" spans="2:32" ht="23.1" customHeight="1" x14ac:dyDescent="0.25">
      <c r="B17" s="22" t="s">
        <v>44</v>
      </c>
      <c r="C17" s="49">
        <v>4</v>
      </c>
      <c r="D17" s="49">
        <v>2</v>
      </c>
      <c r="E17" s="49">
        <v>1</v>
      </c>
      <c r="F17" s="49">
        <v>0</v>
      </c>
      <c r="G17" s="49">
        <v>0</v>
      </c>
      <c r="H17" s="49">
        <v>0</v>
      </c>
      <c r="I17" s="49">
        <v>1</v>
      </c>
      <c r="J17" s="49">
        <v>1</v>
      </c>
      <c r="K17" s="49">
        <v>0</v>
      </c>
      <c r="L17" s="49">
        <v>0</v>
      </c>
      <c r="M17" s="49">
        <v>13</v>
      </c>
      <c r="N17" s="49">
        <v>0</v>
      </c>
      <c r="O17" s="17">
        <f t="shared" si="0"/>
        <v>9</v>
      </c>
      <c r="P17" s="17">
        <f t="shared" si="1"/>
        <v>22</v>
      </c>
      <c r="R17" s="1" t="s">
        <v>13</v>
      </c>
      <c r="S17" s="17">
        <f t="shared" ref="S17:AF17" si="9">SUM(C38:C41)</f>
        <v>11</v>
      </c>
      <c r="T17" s="17">
        <f t="shared" si="9"/>
        <v>2</v>
      </c>
      <c r="U17" s="17">
        <f t="shared" si="9"/>
        <v>5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33</v>
      </c>
      <c r="AD17" s="17">
        <f t="shared" si="9"/>
        <v>0</v>
      </c>
      <c r="AE17" s="30">
        <f t="shared" si="9"/>
        <v>32</v>
      </c>
      <c r="AF17" s="30">
        <f t="shared" si="9"/>
        <v>65</v>
      </c>
    </row>
    <row r="18" spans="2:32" ht="23.1" customHeight="1" x14ac:dyDescent="0.25">
      <c r="B18" s="22" t="s">
        <v>45</v>
      </c>
      <c r="C18" s="49">
        <v>4</v>
      </c>
      <c r="D18" s="49">
        <v>1</v>
      </c>
      <c r="E18" s="49">
        <v>1</v>
      </c>
      <c r="F18" s="49">
        <v>2</v>
      </c>
      <c r="G18" s="49">
        <v>0</v>
      </c>
      <c r="H18" s="49">
        <v>0</v>
      </c>
      <c r="I18" s="49">
        <v>3</v>
      </c>
      <c r="J18" s="49">
        <v>0</v>
      </c>
      <c r="K18" s="49">
        <v>0</v>
      </c>
      <c r="L18" s="49">
        <v>0</v>
      </c>
      <c r="M18" s="49">
        <v>12</v>
      </c>
      <c r="N18" s="49">
        <v>0</v>
      </c>
      <c r="O18" s="17">
        <f t="shared" si="0"/>
        <v>11</v>
      </c>
      <c r="P18" s="17">
        <f t="shared" si="1"/>
        <v>23</v>
      </c>
      <c r="R18" s="1" t="s">
        <v>14</v>
      </c>
      <c r="S18" s="17">
        <f t="shared" ref="S18:AF18" si="10">SUM(C42:C45)</f>
        <v>20</v>
      </c>
      <c r="T18" s="17">
        <f t="shared" si="10"/>
        <v>4</v>
      </c>
      <c r="U18" s="17">
        <f t="shared" si="10"/>
        <v>6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15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41</v>
      </c>
      <c r="AD18" s="17">
        <f t="shared" si="10"/>
        <v>0</v>
      </c>
      <c r="AE18" s="30">
        <f t="shared" si="10"/>
        <v>47</v>
      </c>
      <c r="AF18" s="30">
        <f t="shared" si="10"/>
        <v>88</v>
      </c>
    </row>
    <row r="19" spans="2:32" ht="23.1" customHeight="1" x14ac:dyDescent="0.25">
      <c r="B19" s="22" t="s">
        <v>46</v>
      </c>
      <c r="C19" s="49">
        <v>6</v>
      </c>
      <c r="D19" s="49">
        <v>1</v>
      </c>
      <c r="E19" s="49">
        <v>0</v>
      </c>
      <c r="F19" s="49">
        <v>0</v>
      </c>
      <c r="G19" s="49">
        <v>0</v>
      </c>
      <c r="H19" s="49">
        <v>0</v>
      </c>
      <c r="I19" s="49">
        <v>1</v>
      </c>
      <c r="J19" s="49">
        <v>0</v>
      </c>
      <c r="K19" s="49">
        <v>0</v>
      </c>
      <c r="L19" s="49">
        <v>0</v>
      </c>
      <c r="M19" s="49">
        <v>12</v>
      </c>
      <c r="N19" s="49">
        <v>0</v>
      </c>
      <c r="O19" s="17">
        <f t="shared" si="0"/>
        <v>8</v>
      </c>
      <c r="P19" s="17">
        <f t="shared" si="1"/>
        <v>20</v>
      </c>
      <c r="R19" s="1" t="s">
        <v>15</v>
      </c>
      <c r="S19" s="17">
        <f t="shared" ref="S19:AF19" si="11">SUM(C46:C49)</f>
        <v>18</v>
      </c>
      <c r="T19" s="17">
        <f t="shared" si="11"/>
        <v>4</v>
      </c>
      <c r="U19" s="17">
        <f t="shared" si="11"/>
        <v>6</v>
      </c>
      <c r="V19" s="17">
        <f t="shared" si="11"/>
        <v>7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45</v>
      </c>
      <c r="AD19" s="17">
        <f t="shared" si="11"/>
        <v>0</v>
      </c>
      <c r="AE19" s="30">
        <f t="shared" si="11"/>
        <v>45</v>
      </c>
      <c r="AF19" s="30">
        <f t="shared" si="11"/>
        <v>90</v>
      </c>
    </row>
    <row r="20" spans="2:32" ht="23.1" customHeight="1" x14ac:dyDescent="0.25">
      <c r="B20" s="22" t="s">
        <v>47</v>
      </c>
      <c r="C20" s="49">
        <v>6</v>
      </c>
      <c r="D20" s="49">
        <v>1</v>
      </c>
      <c r="E20" s="49">
        <v>1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17</v>
      </c>
      <c r="N20" s="49">
        <v>0</v>
      </c>
      <c r="O20" s="17">
        <f t="shared" si="0"/>
        <v>8</v>
      </c>
      <c r="P20" s="17">
        <f t="shared" si="1"/>
        <v>25</v>
      </c>
      <c r="R20" s="1" t="s">
        <v>16</v>
      </c>
      <c r="S20" s="17">
        <f t="shared" ref="S20:AF20" si="12">SUM(C50:C53)</f>
        <v>22</v>
      </c>
      <c r="T20" s="17">
        <f t="shared" si="12"/>
        <v>3</v>
      </c>
      <c r="U20" s="17">
        <f t="shared" si="12"/>
        <v>2</v>
      </c>
      <c r="V20" s="17">
        <f t="shared" si="12"/>
        <v>9</v>
      </c>
      <c r="W20" s="17">
        <f t="shared" si="12"/>
        <v>2</v>
      </c>
      <c r="X20" s="17">
        <f t="shared" si="12"/>
        <v>2</v>
      </c>
      <c r="Y20" s="17">
        <f t="shared" si="12"/>
        <v>6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40</v>
      </c>
      <c r="AD20" s="17">
        <f t="shared" si="12"/>
        <v>0</v>
      </c>
      <c r="AE20" s="30">
        <f t="shared" si="12"/>
        <v>50</v>
      </c>
      <c r="AF20" s="30">
        <f t="shared" si="12"/>
        <v>90</v>
      </c>
    </row>
    <row r="21" spans="2:32" ht="23.1" customHeight="1" x14ac:dyDescent="0.25">
      <c r="B21" s="22" t="s">
        <v>48</v>
      </c>
      <c r="C21" s="49">
        <v>6</v>
      </c>
      <c r="D21" s="49">
        <v>3</v>
      </c>
      <c r="E21" s="49">
        <v>0</v>
      </c>
      <c r="F21" s="49">
        <v>0</v>
      </c>
      <c r="G21" s="49">
        <v>0</v>
      </c>
      <c r="H21" s="49">
        <v>0</v>
      </c>
      <c r="I21" s="49">
        <v>3</v>
      </c>
      <c r="J21" s="49">
        <v>1</v>
      </c>
      <c r="K21" s="49">
        <v>0</v>
      </c>
      <c r="L21" s="49">
        <v>0</v>
      </c>
      <c r="M21" s="49">
        <v>15</v>
      </c>
      <c r="N21" s="49">
        <v>0</v>
      </c>
      <c r="O21" s="17">
        <f t="shared" si="0"/>
        <v>13</v>
      </c>
      <c r="P21" s="17">
        <f t="shared" si="1"/>
        <v>28</v>
      </c>
      <c r="R21" s="35" t="s">
        <v>20</v>
      </c>
      <c r="S21" s="33">
        <f t="shared" ref="S21:AF21" si="13">SUM(C54:C57)</f>
        <v>28</v>
      </c>
      <c r="T21" s="17">
        <f t="shared" si="13"/>
        <v>7</v>
      </c>
      <c r="U21" s="17">
        <f t="shared" si="13"/>
        <v>2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1</v>
      </c>
      <c r="AC21" s="17">
        <f t="shared" si="13"/>
        <v>65</v>
      </c>
      <c r="AD21" s="17">
        <f t="shared" si="13"/>
        <v>0</v>
      </c>
      <c r="AE21" s="30">
        <f t="shared" si="13"/>
        <v>47</v>
      </c>
      <c r="AF21" s="30">
        <f t="shared" si="13"/>
        <v>112</v>
      </c>
    </row>
    <row r="22" spans="2:32" ht="23.1" customHeight="1" x14ac:dyDescent="0.25">
      <c r="B22" s="22" t="s">
        <v>49</v>
      </c>
      <c r="C22" s="49">
        <v>2</v>
      </c>
      <c r="D22" s="49">
        <v>1</v>
      </c>
      <c r="E22" s="49">
        <v>1</v>
      </c>
      <c r="F22" s="49">
        <v>0</v>
      </c>
      <c r="G22" s="49">
        <v>0</v>
      </c>
      <c r="H22" s="49">
        <v>0</v>
      </c>
      <c r="I22" s="49">
        <v>0</v>
      </c>
      <c r="J22" s="49">
        <v>1</v>
      </c>
      <c r="K22" s="49">
        <v>0</v>
      </c>
      <c r="L22" s="49">
        <v>0</v>
      </c>
      <c r="M22" s="49">
        <v>16</v>
      </c>
      <c r="N22" s="49">
        <v>0</v>
      </c>
      <c r="O22" s="17">
        <f t="shared" si="0"/>
        <v>5</v>
      </c>
      <c r="P22" s="17">
        <f t="shared" si="1"/>
        <v>21</v>
      </c>
      <c r="R22" s="50" t="s">
        <v>90</v>
      </c>
      <c r="S22" s="51">
        <f t="shared" ref="S22:AF22" si="14">MAX(S10:S12)</f>
        <v>37</v>
      </c>
      <c r="T22" s="51">
        <f t="shared" si="14"/>
        <v>8</v>
      </c>
      <c r="U22" s="51">
        <f t="shared" si="14"/>
        <v>6</v>
      </c>
      <c r="V22" s="51">
        <f t="shared" si="14"/>
        <v>5</v>
      </c>
      <c r="W22" s="51">
        <f t="shared" si="14"/>
        <v>2</v>
      </c>
      <c r="X22" s="51">
        <f t="shared" si="14"/>
        <v>0</v>
      </c>
      <c r="Y22" s="51">
        <f t="shared" si="14"/>
        <v>7</v>
      </c>
      <c r="Z22" s="51">
        <f t="shared" si="14"/>
        <v>4</v>
      </c>
      <c r="AA22" s="51">
        <f t="shared" si="14"/>
        <v>0</v>
      </c>
      <c r="AB22" s="51">
        <f t="shared" si="14"/>
        <v>0</v>
      </c>
      <c r="AC22" s="51">
        <f t="shared" si="14"/>
        <v>64</v>
      </c>
      <c r="AD22" s="51">
        <f t="shared" si="14"/>
        <v>0</v>
      </c>
      <c r="AE22" s="39">
        <f t="shared" si="14"/>
        <v>65</v>
      </c>
      <c r="AF22" s="39">
        <f t="shared" si="14"/>
        <v>129</v>
      </c>
    </row>
    <row r="23" spans="2:32" ht="23.1" customHeight="1" x14ac:dyDescent="0.25">
      <c r="B23" s="22" t="s">
        <v>50</v>
      </c>
      <c r="C23" s="49">
        <v>7</v>
      </c>
      <c r="D23" s="49">
        <v>1</v>
      </c>
      <c r="E23" s="49">
        <v>1</v>
      </c>
      <c r="F23" s="49">
        <v>0</v>
      </c>
      <c r="G23" s="49">
        <v>0</v>
      </c>
      <c r="H23" s="49">
        <v>0</v>
      </c>
      <c r="I23" s="49">
        <v>2</v>
      </c>
      <c r="J23" s="49">
        <v>1</v>
      </c>
      <c r="K23" s="49">
        <v>0</v>
      </c>
      <c r="L23" s="49">
        <v>0</v>
      </c>
      <c r="M23" s="49">
        <v>17</v>
      </c>
      <c r="N23" s="49">
        <v>0</v>
      </c>
      <c r="O23" s="17">
        <f t="shared" si="0"/>
        <v>12</v>
      </c>
      <c r="P23" s="17">
        <f t="shared" si="1"/>
        <v>29</v>
      </c>
      <c r="R23" s="50" t="s">
        <v>91</v>
      </c>
      <c r="S23" s="51">
        <f t="shared" ref="S23:AF23" si="15">MAX(S13:S18)</f>
        <v>21</v>
      </c>
      <c r="T23" s="51">
        <f t="shared" si="15"/>
        <v>4</v>
      </c>
      <c r="U23" s="51">
        <f t="shared" si="15"/>
        <v>6</v>
      </c>
      <c r="V23" s="51">
        <f t="shared" si="15"/>
        <v>5</v>
      </c>
      <c r="W23" s="51">
        <f t="shared" si="15"/>
        <v>0</v>
      </c>
      <c r="X23" s="51">
        <f t="shared" si="15"/>
        <v>0</v>
      </c>
      <c r="Y23" s="51">
        <f t="shared" si="15"/>
        <v>15</v>
      </c>
      <c r="Z23" s="51">
        <f t="shared" si="15"/>
        <v>3</v>
      </c>
      <c r="AA23" s="51">
        <f t="shared" si="15"/>
        <v>1</v>
      </c>
      <c r="AB23" s="51">
        <f t="shared" si="15"/>
        <v>1</v>
      </c>
      <c r="AC23" s="51">
        <f t="shared" si="15"/>
        <v>59</v>
      </c>
      <c r="AD23" s="51">
        <f t="shared" si="15"/>
        <v>0</v>
      </c>
      <c r="AE23" s="39">
        <f t="shared" si="15"/>
        <v>47</v>
      </c>
      <c r="AF23" s="39">
        <f t="shared" si="15"/>
        <v>99</v>
      </c>
    </row>
    <row r="24" spans="2:32" ht="23.1" customHeight="1" x14ac:dyDescent="0.25">
      <c r="B24" s="22" t="s">
        <v>51</v>
      </c>
      <c r="C24" s="49">
        <v>9</v>
      </c>
      <c r="D24" s="49">
        <v>2</v>
      </c>
      <c r="E24" s="49">
        <v>2</v>
      </c>
      <c r="F24" s="49">
        <v>0</v>
      </c>
      <c r="G24" s="49">
        <v>0</v>
      </c>
      <c r="H24" s="49">
        <v>0</v>
      </c>
      <c r="I24" s="49">
        <v>3</v>
      </c>
      <c r="J24" s="49">
        <v>1</v>
      </c>
      <c r="K24" s="49">
        <v>0</v>
      </c>
      <c r="L24" s="49">
        <v>0</v>
      </c>
      <c r="M24" s="49">
        <v>14</v>
      </c>
      <c r="N24" s="49">
        <v>0</v>
      </c>
      <c r="O24" s="17">
        <f t="shared" si="0"/>
        <v>17</v>
      </c>
      <c r="P24" s="17">
        <f t="shared" si="1"/>
        <v>31</v>
      </c>
      <c r="R24" s="50" t="s">
        <v>92</v>
      </c>
      <c r="S24" s="51">
        <f t="shared" ref="S24:AF24" si="16">MAX(S19:S21)</f>
        <v>28</v>
      </c>
      <c r="T24" s="51">
        <f t="shared" si="16"/>
        <v>7</v>
      </c>
      <c r="U24" s="51">
        <f t="shared" si="16"/>
        <v>6</v>
      </c>
      <c r="V24" s="51">
        <f t="shared" si="16"/>
        <v>9</v>
      </c>
      <c r="W24" s="51">
        <f t="shared" si="16"/>
        <v>2</v>
      </c>
      <c r="X24" s="51">
        <f t="shared" si="16"/>
        <v>2</v>
      </c>
      <c r="Y24" s="51">
        <f t="shared" si="16"/>
        <v>6</v>
      </c>
      <c r="Z24" s="51">
        <f t="shared" si="16"/>
        <v>4</v>
      </c>
      <c r="AA24" s="51">
        <f t="shared" si="16"/>
        <v>0</v>
      </c>
      <c r="AB24" s="51">
        <f t="shared" si="16"/>
        <v>1</v>
      </c>
      <c r="AC24" s="51">
        <f t="shared" si="16"/>
        <v>65</v>
      </c>
      <c r="AD24" s="51">
        <f t="shared" si="16"/>
        <v>0</v>
      </c>
      <c r="AE24" s="39">
        <f t="shared" si="16"/>
        <v>50</v>
      </c>
      <c r="AF24" s="39">
        <f t="shared" si="16"/>
        <v>112</v>
      </c>
    </row>
    <row r="25" spans="2:32" ht="23.1" customHeight="1" x14ac:dyDescent="0.25">
      <c r="B25" s="22" t="s">
        <v>52</v>
      </c>
      <c r="C25" s="49">
        <v>3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3</v>
      </c>
      <c r="J25" s="49">
        <v>0</v>
      </c>
      <c r="K25" s="49">
        <v>0</v>
      </c>
      <c r="L25" s="49">
        <v>0</v>
      </c>
      <c r="M25" s="49">
        <v>12</v>
      </c>
      <c r="N25" s="49">
        <v>0</v>
      </c>
      <c r="O25" s="17">
        <f t="shared" si="0"/>
        <v>6</v>
      </c>
      <c r="P25" s="17">
        <f t="shared" si="1"/>
        <v>18</v>
      </c>
      <c r="R25" s="36" t="s">
        <v>85</v>
      </c>
      <c r="S25" s="34">
        <f t="shared" ref="S25:AF25" si="17">SUM(S10:S12)</f>
        <v>95</v>
      </c>
      <c r="T25" s="16">
        <f t="shared" si="17"/>
        <v>19</v>
      </c>
      <c r="U25" s="16">
        <f t="shared" si="17"/>
        <v>13</v>
      </c>
      <c r="V25" s="16">
        <f t="shared" si="17"/>
        <v>8</v>
      </c>
      <c r="W25" s="16">
        <f t="shared" si="17"/>
        <v>2</v>
      </c>
      <c r="X25" s="16">
        <f t="shared" si="17"/>
        <v>0</v>
      </c>
      <c r="Y25" s="16">
        <f t="shared" si="17"/>
        <v>21</v>
      </c>
      <c r="Z25" s="16">
        <f t="shared" si="17"/>
        <v>7</v>
      </c>
      <c r="AA25" s="16">
        <f t="shared" si="17"/>
        <v>0</v>
      </c>
      <c r="AB25" s="16">
        <f t="shared" si="17"/>
        <v>0</v>
      </c>
      <c r="AC25" s="16">
        <f t="shared" si="17"/>
        <v>178</v>
      </c>
      <c r="AD25" s="16">
        <f t="shared" si="17"/>
        <v>0</v>
      </c>
      <c r="AE25" s="31">
        <f t="shared" si="17"/>
        <v>165</v>
      </c>
      <c r="AF25" s="31">
        <f t="shared" si="17"/>
        <v>343</v>
      </c>
    </row>
    <row r="26" spans="2:32" ht="23.1" customHeight="1" x14ac:dyDescent="0.25">
      <c r="B26" s="22" t="s">
        <v>53</v>
      </c>
      <c r="C26" s="49">
        <v>5</v>
      </c>
      <c r="D26" s="49">
        <v>0</v>
      </c>
      <c r="E26" s="49">
        <v>1</v>
      </c>
      <c r="F26" s="49">
        <v>0</v>
      </c>
      <c r="G26" s="49">
        <v>0</v>
      </c>
      <c r="H26" s="49">
        <v>0</v>
      </c>
      <c r="I26" s="49">
        <v>3</v>
      </c>
      <c r="J26" s="49">
        <v>1</v>
      </c>
      <c r="K26" s="49">
        <v>0</v>
      </c>
      <c r="L26" s="49">
        <v>0</v>
      </c>
      <c r="M26" s="49">
        <v>19</v>
      </c>
      <c r="N26" s="49">
        <v>0</v>
      </c>
      <c r="O26" s="17">
        <f t="shared" si="0"/>
        <v>10</v>
      </c>
      <c r="P26" s="17">
        <f t="shared" si="1"/>
        <v>29</v>
      </c>
      <c r="R26" s="27" t="s">
        <v>86</v>
      </c>
      <c r="S26" s="16">
        <f t="shared" ref="S26:AF26" si="18">SUM(S13:S18)</f>
        <v>98</v>
      </c>
      <c r="T26" s="16">
        <f t="shared" si="18"/>
        <v>14</v>
      </c>
      <c r="U26" s="16">
        <f t="shared" si="18"/>
        <v>23</v>
      </c>
      <c r="V26" s="16">
        <f t="shared" si="18"/>
        <v>11</v>
      </c>
      <c r="W26" s="16">
        <f t="shared" si="18"/>
        <v>0</v>
      </c>
      <c r="X26" s="16">
        <f t="shared" si="18"/>
        <v>0</v>
      </c>
      <c r="Y26" s="16">
        <f t="shared" si="18"/>
        <v>52</v>
      </c>
      <c r="Z26" s="16">
        <f t="shared" si="18"/>
        <v>13</v>
      </c>
      <c r="AA26" s="16">
        <f t="shared" si="18"/>
        <v>1</v>
      </c>
      <c r="AB26" s="16">
        <f t="shared" si="18"/>
        <v>1</v>
      </c>
      <c r="AC26" s="16">
        <f t="shared" si="18"/>
        <v>260</v>
      </c>
      <c r="AD26" s="16">
        <f t="shared" si="18"/>
        <v>0</v>
      </c>
      <c r="AE26" s="31">
        <f t="shared" si="18"/>
        <v>213</v>
      </c>
      <c r="AF26" s="31">
        <f t="shared" si="18"/>
        <v>473</v>
      </c>
    </row>
    <row r="27" spans="2:32" ht="23.1" customHeight="1" x14ac:dyDescent="0.25">
      <c r="B27" s="22" t="s">
        <v>54</v>
      </c>
      <c r="C27" s="49">
        <v>1</v>
      </c>
      <c r="D27" s="49">
        <v>0</v>
      </c>
      <c r="E27" s="49">
        <v>0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0</v>
      </c>
      <c r="M27" s="49">
        <v>5</v>
      </c>
      <c r="N27" s="49">
        <v>0</v>
      </c>
      <c r="O27" s="17">
        <f t="shared" si="0"/>
        <v>2</v>
      </c>
      <c r="P27" s="17">
        <f t="shared" si="1"/>
        <v>7</v>
      </c>
      <c r="R27" s="28" t="s">
        <v>87</v>
      </c>
      <c r="S27" s="16">
        <f t="shared" ref="S27:AF27" si="19">SUM(S19:S21)</f>
        <v>68</v>
      </c>
      <c r="T27" s="16">
        <f t="shared" si="19"/>
        <v>14</v>
      </c>
      <c r="U27" s="16">
        <f t="shared" si="19"/>
        <v>10</v>
      </c>
      <c r="V27" s="16">
        <f t="shared" si="19"/>
        <v>18</v>
      </c>
      <c r="W27" s="16">
        <f t="shared" si="19"/>
        <v>3</v>
      </c>
      <c r="X27" s="16">
        <f t="shared" si="19"/>
        <v>2</v>
      </c>
      <c r="Y27" s="16">
        <f t="shared" si="19"/>
        <v>17</v>
      </c>
      <c r="Z27" s="16">
        <f t="shared" si="19"/>
        <v>9</v>
      </c>
      <c r="AA27" s="16">
        <f t="shared" si="19"/>
        <v>0</v>
      </c>
      <c r="AB27" s="16">
        <f t="shared" si="19"/>
        <v>1</v>
      </c>
      <c r="AC27" s="16">
        <f t="shared" si="19"/>
        <v>150</v>
      </c>
      <c r="AD27" s="16">
        <f t="shared" si="19"/>
        <v>0</v>
      </c>
      <c r="AE27" s="31">
        <f t="shared" si="19"/>
        <v>142</v>
      </c>
      <c r="AF27" s="31">
        <f t="shared" si="19"/>
        <v>292</v>
      </c>
    </row>
    <row r="28" spans="2:32" ht="23.1" customHeight="1" x14ac:dyDescent="0.25">
      <c r="B28" s="22" t="s">
        <v>55</v>
      </c>
      <c r="C28" s="49">
        <v>6</v>
      </c>
      <c r="D28" s="49">
        <v>0</v>
      </c>
      <c r="E28" s="49">
        <v>1</v>
      </c>
      <c r="F28" s="49">
        <v>1</v>
      </c>
      <c r="G28" s="49">
        <v>0</v>
      </c>
      <c r="H28" s="49">
        <v>0</v>
      </c>
      <c r="I28" s="49">
        <v>2</v>
      </c>
      <c r="J28" s="49">
        <v>0</v>
      </c>
      <c r="K28" s="49">
        <v>0</v>
      </c>
      <c r="L28" s="49">
        <v>0</v>
      </c>
      <c r="M28" s="49">
        <v>6</v>
      </c>
      <c r="N28" s="49">
        <v>0</v>
      </c>
      <c r="O28" s="17">
        <f t="shared" si="0"/>
        <v>10</v>
      </c>
      <c r="P28" s="17">
        <f t="shared" si="1"/>
        <v>16</v>
      </c>
      <c r="R28" s="5" t="s">
        <v>17</v>
      </c>
      <c r="S28" s="16">
        <f t="shared" ref="S28:AF28" si="20">SUM(S10:S21)</f>
        <v>261</v>
      </c>
      <c r="T28" s="16">
        <f t="shared" si="20"/>
        <v>47</v>
      </c>
      <c r="U28" s="16">
        <f t="shared" si="20"/>
        <v>46</v>
      </c>
      <c r="V28" s="16">
        <f t="shared" si="20"/>
        <v>37</v>
      </c>
      <c r="W28" s="16">
        <f t="shared" si="20"/>
        <v>5</v>
      </c>
      <c r="X28" s="16">
        <f t="shared" si="20"/>
        <v>2</v>
      </c>
      <c r="Y28" s="16">
        <f t="shared" si="20"/>
        <v>90</v>
      </c>
      <c r="Z28" s="16">
        <f t="shared" si="20"/>
        <v>29</v>
      </c>
      <c r="AA28" s="16">
        <f t="shared" si="20"/>
        <v>1</v>
      </c>
      <c r="AB28" s="16">
        <f t="shared" si="20"/>
        <v>2</v>
      </c>
      <c r="AC28" s="16">
        <f t="shared" si="20"/>
        <v>588</v>
      </c>
      <c r="AD28" s="16">
        <f t="shared" si="20"/>
        <v>0</v>
      </c>
      <c r="AE28" s="31">
        <f t="shared" si="20"/>
        <v>520</v>
      </c>
      <c r="AF28" s="31">
        <f t="shared" si="20"/>
        <v>1108</v>
      </c>
    </row>
    <row r="29" spans="2:32" ht="23.1" customHeight="1" x14ac:dyDescent="0.25">
      <c r="B29" s="22" t="s">
        <v>56</v>
      </c>
      <c r="C29" s="49">
        <v>2</v>
      </c>
      <c r="D29" s="49">
        <v>0</v>
      </c>
      <c r="E29" s="49">
        <v>0</v>
      </c>
      <c r="F29" s="49">
        <v>1</v>
      </c>
      <c r="G29" s="49">
        <v>0</v>
      </c>
      <c r="H29" s="49">
        <v>0</v>
      </c>
      <c r="I29" s="49">
        <v>2</v>
      </c>
      <c r="J29" s="49">
        <v>1</v>
      </c>
      <c r="K29" s="49">
        <v>0</v>
      </c>
      <c r="L29" s="49">
        <v>0</v>
      </c>
      <c r="M29" s="49">
        <v>10</v>
      </c>
      <c r="N29" s="49">
        <v>0</v>
      </c>
      <c r="O29" s="17">
        <f t="shared" si="0"/>
        <v>6</v>
      </c>
      <c r="P29" s="17">
        <f t="shared" si="1"/>
        <v>16</v>
      </c>
      <c r="R29"/>
      <c r="S29" s="20"/>
      <c r="T29" s="19"/>
    </row>
    <row r="30" spans="2:32" ht="23.1" customHeight="1" x14ac:dyDescent="0.25">
      <c r="B30" s="22" t="s">
        <v>57</v>
      </c>
      <c r="C30" s="49">
        <v>5</v>
      </c>
      <c r="D30" s="49">
        <v>0</v>
      </c>
      <c r="E30" s="49">
        <v>1</v>
      </c>
      <c r="F30" s="49">
        <v>1</v>
      </c>
      <c r="G30" s="49">
        <v>0</v>
      </c>
      <c r="H30" s="49">
        <v>0</v>
      </c>
      <c r="I30" s="49">
        <v>3</v>
      </c>
      <c r="J30" s="49">
        <v>1</v>
      </c>
      <c r="K30" s="49">
        <v>0</v>
      </c>
      <c r="L30" s="49">
        <v>0</v>
      </c>
      <c r="M30" s="49">
        <v>14</v>
      </c>
      <c r="N30" s="49">
        <v>0</v>
      </c>
      <c r="O30" s="17">
        <f t="shared" si="0"/>
        <v>11</v>
      </c>
      <c r="P30" s="17">
        <f t="shared" si="1"/>
        <v>25</v>
      </c>
      <c r="R30"/>
      <c r="S30" s="19"/>
      <c r="T30" s="19"/>
    </row>
    <row r="31" spans="2:32" ht="23.1" customHeight="1" x14ac:dyDescent="0.25">
      <c r="B31" s="23" t="s">
        <v>58</v>
      </c>
      <c r="C31" s="49">
        <v>3</v>
      </c>
      <c r="D31" s="49">
        <v>0</v>
      </c>
      <c r="E31" s="49">
        <v>0</v>
      </c>
      <c r="F31" s="49">
        <v>0</v>
      </c>
      <c r="G31" s="49">
        <v>0</v>
      </c>
      <c r="H31" s="49">
        <v>0</v>
      </c>
      <c r="I31" s="49">
        <v>2</v>
      </c>
      <c r="J31" s="49">
        <v>0</v>
      </c>
      <c r="K31" s="49">
        <v>1</v>
      </c>
      <c r="L31" s="49">
        <v>1</v>
      </c>
      <c r="M31" s="49">
        <v>5</v>
      </c>
      <c r="N31" s="49">
        <v>0</v>
      </c>
      <c r="O31" s="17">
        <f t="shared" si="0"/>
        <v>7</v>
      </c>
      <c r="P31" s="17">
        <f t="shared" si="1"/>
        <v>12</v>
      </c>
      <c r="R31"/>
      <c r="S31" s="19"/>
      <c r="T31" s="19"/>
    </row>
    <row r="32" spans="2:32" ht="23.1" customHeight="1" x14ac:dyDescent="0.25">
      <c r="B32" s="23" t="s">
        <v>59</v>
      </c>
      <c r="C32" s="49">
        <v>4</v>
      </c>
      <c r="D32" s="49">
        <v>0</v>
      </c>
      <c r="E32" s="49">
        <v>0</v>
      </c>
      <c r="F32" s="49">
        <v>0</v>
      </c>
      <c r="G32" s="49">
        <v>0</v>
      </c>
      <c r="H32" s="49">
        <v>0</v>
      </c>
      <c r="I32" s="49">
        <v>4</v>
      </c>
      <c r="J32" s="49">
        <v>0</v>
      </c>
      <c r="K32" s="49">
        <v>0</v>
      </c>
      <c r="L32" s="49">
        <v>0</v>
      </c>
      <c r="M32" s="49">
        <v>12</v>
      </c>
      <c r="N32" s="49">
        <v>0</v>
      </c>
      <c r="O32" s="17">
        <f t="shared" si="0"/>
        <v>8</v>
      </c>
      <c r="P32" s="17">
        <f t="shared" si="1"/>
        <v>20</v>
      </c>
      <c r="R32"/>
      <c r="S32" s="19"/>
      <c r="T32" s="19"/>
    </row>
    <row r="33" spans="2:20" ht="23.1" customHeight="1" x14ac:dyDescent="0.25">
      <c r="B33" s="22" t="s">
        <v>60</v>
      </c>
      <c r="C33" s="49">
        <v>4</v>
      </c>
      <c r="D33" s="49">
        <v>0</v>
      </c>
      <c r="E33" s="49">
        <v>1</v>
      </c>
      <c r="F33" s="49">
        <v>1</v>
      </c>
      <c r="G33" s="49">
        <v>0</v>
      </c>
      <c r="H33" s="49">
        <v>0</v>
      </c>
      <c r="I33" s="49">
        <v>1</v>
      </c>
      <c r="J33" s="49">
        <v>0</v>
      </c>
      <c r="K33" s="49">
        <v>0</v>
      </c>
      <c r="L33" s="49">
        <v>0</v>
      </c>
      <c r="M33" s="49">
        <v>11</v>
      </c>
      <c r="N33" s="49">
        <v>0</v>
      </c>
      <c r="O33" s="17">
        <f t="shared" si="0"/>
        <v>7</v>
      </c>
      <c r="P33" s="17">
        <f t="shared" si="1"/>
        <v>18</v>
      </c>
      <c r="R33"/>
      <c r="S33" s="19"/>
      <c r="T33" s="19"/>
    </row>
    <row r="34" spans="2:20" ht="23.1" customHeight="1" x14ac:dyDescent="0.25">
      <c r="B34" s="23" t="s">
        <v>61</v>
      </c>
      <c r="C34" s="49">
        <v>4</v>
      </c>
      <c r="D34" s="49">
        <v>2</v>
      </c>
      <c r="E34" s="49">
        <v>0</v>
      </c>
      <c r="F34" s="49">
        <v>0</v>
      </c>
      <c r="G34" s="49">
        <v>0</v>
      </c>
      <c r="H34" s="49">
        <v>0</v>
      </c>
      <c r="I34" s="49">
        <v>1</v>
      </c>
      <c r="J34" s="49">
        <v>0</v>
      </c>
      <c r="K34" s="49">
        <v>0</v>
      </c>
      <c r="L34" s="49">
        <v>0</v>
      </c>
      <c r="M34" s="49">
        <v>15</v>
      </c>
      <c r="N34" s="49">
        <v>0</v>
      </c>
      <c r="O34" s="17">
        <f t="shared" si="0"/>
        <v>7</v>
      </c>
      <c r="P34" s="17">
        <f t="shared" si="1"/>
        <v>22</v>
      </c>
      <c r="R34"/>
      <c r="S34" s="19"/>
      <c r="T34" s="19"/>
    </row>
    <row r="35" spans="2:20" ht="23.1" customHeight="1" x14ac:dyDescent="0.25">
      <c r="B35" s="23" t="s">
        <v>62</v>
      </c>
      <c r="C35" s="49">
        <v>3</v>
      </c>
      <c r="D35" s="49">
        <v>1</v>
      </c>
      <c r="E35" s="49">
        <v>3</v>
      </c>
      <c r="F35" s="49">
        <v>1</v>
      </c>
      <c r="G35" s="49">
        <v>0</v>
      </c>
      <c r="H35" s="49">
        <v>0</v>
      </c>
      <c r="I35" s="49">
        <v>0</v>
      </c>
      <c r="J35" s="49">
        <v>2</v>
      </c>
      <c r="K35" s="49">
        <v>0</v>
      </c>
      <c r="L35" s="49">
        <v>0</v>
      </c>
      <c r="M35" s="49">
        <v>11</v>
      </c>
      <c r="N35" s="49">
        <v>0</v>
      </c>
      <c r="O35" s="17">
        <f t="shared" si="0"/>
        <v>10</v>
      </c>
      <c r="P35" s="17">
        <f t="shared" si="1"/>
        <v>21</v>
      </c>
      <c r="R35"/>
      <c r="S35" s="19"/>
      <c r="T35" s="19"/>
    </row>
    <row r="36" spans="2:20" ht="23.1" customHeight="1" x14ac:dyDescent="0.25">
      <c r="B36" s="23" t="s">
        <v>63</v>
      </c>
      <c r="C36" s="49">
        <v>2</v>
      </c>
      <c r="D36" s="49">
        <v>0</v>
      </c>
      <c r="E36" s="49">
        <v>0</v>
      </c>
      <c r="F36" s="49">
        <v>1</v>
      </c>
      <c r="G36" s="49">
        <v>0</v>
      </c>
      <c r="H36" s="49">
        <v>0</v>
      </c>
      <c r="I36" s="49">
        <v>2</v>
      </c>
      <c r="J36" s="49">
        <v>0</v>
      </c>
      <c r="K36" s="49">
        <v>0</v>
      </c>
      <c r="L36" s="49">
        <v>0</v>
      </c>
      <c r="M36" s="49">
        <v>9</v>
      </c>
      <c r="N36" s="49">
        <v>0</v>
      </c>
      <c r="O36" s="17">
        <f t="shared" si="0"/>
        <v>5</v>
      </c>
      <c r="P36" s="17">
        <f t="shared" si="1"/>
        <v>14</v>
      </c>
      <c r="R36"/>
      <c r="S36" s="19"/>
      <c r="T36" s="19"/>
    </row>
    <row r="37" spans="2:20" ht="23.1" customHeight="1" x14ac:dyDescent="0.25">
      <c r="B37" s="22" t="s">
        <v>64</v>
      </c>
      <c r="C37" s="49">
        <v>7</v>
      </c>
      <c r="D37" s="49">
        <v>1</v>
      </c>
      <c r="E37" s="49">
        <v>1</v>
      </c>
      <c r="F37" s="49">
        <v>0</v>
      </c>
      <c r="G37" s="49">
        <v>0</v>
      </c>
      <c r="H37" s="49">
        <v>0</v>
      </c>
      <c r="I37" s="49">
        <v>1</v>
      </c>
      <c r="J37" s="49">
        <v>1</v>
      </c>
      <c r="K37" s="49">
        <v>0</v>
      </c>
      <c r="L37" s="49">
        <v>0</v>
      </c>
      <c r="M37" s="49">
        <v>10</v>
      </c>
      <c r="N37" s="49">
        <v>0</v>
      </c>
      <c r="O37" s="17">
        <f t="shared" si="0"/>
        <v>11</v>
      </c>
      <c r="P37" s="17">
        <f t="shared" si="1"/>
        <v>21</v>
      </c>
      <c r="R37"/>
      <c r="S37" s="19"/>
      <c r="T37" s="19"/>
    </row>
    <row r="38" spans="2:20" ht="23.1" customHeight="1" x14ac:dyDescent="0.25">
      <c r="B38" s="23" t="s">
        <v>65</v>
      </c>
      <c r="C38" s="49">
        <v>2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6</v>
      </c>
      <c r="N38" s="49">
        <v>0</v>
      </c>
      <c r="O38" s="17">
        <f t="shared" si="0"/>
        <v>2</v>
      </c>
      <c r="P38" s="17">
        <f t="shared" si="1"/>
        <v>8</v>
      </c>
      <c r="R38"/>
      <c r="S38" s="19"/>
      <c r="T38" s="19"/>
    </row>
    <row r="39" spans="2:20" ht="23.1" customHeight="1" x14ac:dyDescent="0.25">
      <c r="B39" s="23" t="s">
        <v>66</v>
      </c>
      <c r="C39" s="49">
        <v>3</v>
      </c>
      <c r="D39" s="49">
        <v>0</v>
      </c>
      <c r="E39" s="49">
        <v>0</v>
      </c>
      <c r="F39" s="49">
        <v>2</v>
      </c>
      <c r="G39" s="49">
        <v>0</v>
      </c>
      <c r="H39" s="49">
        <v>0</v>
      </c>
      <c r="I39" s="49">
        <v>3</v>
      </c>
      <c r="J39" s="49">
        <v>2</v>
      </c>
      <c r="K39" s="49">
        <v>0</v>
      </c>
      <c r="L39" s="49">
        <v>0</v>
      </c>
      <c r="M39" s="49">
        <v>7</v>
      </c>
      <c r="N39" s="49">
        <v>0</v>
      </c>
      <c r="O39" s="17">
        <f t="shared" si="0"/>
        <v>10</v>
      </c>
      <c r="P39" s="17">
        <f t="shared" si="1"/>
        <v>17</v>
      </c>
      <c r="R39"/>
      <c r="S39" s="19"/>
      <c r="T39" s="19"/>
    </row>
    <row r="40" spans="2:20" ht="23.1" customHeight="1" x14ac:dyDescent="0.25">
      <c r="B40" s="23" t="s">
        <v>67</v>
      </c>
      <c r="C40" s="49">
        <v>2</v>
      </c>
      <c r="D40" s="49">
        <v>0</v>
      </c>
      <c r="E40" s="49">
        <v>3</v>
      </c>
      <c r="F40" s="49">
        <v>1</v>
      </c>
      <c r="G40" s="49">
        <v>0</v>
      </c>
      <c r="H40" s="49">
        <v>0</v>
      </c>
      <c r="I40" s="49">
        <v>2</v>
      </c>
      <c r="J40" s="49">
        <v>0</v>
      </c>
      <c r="K40" s="49">
        <v>0</v>
      </c>
      <c r="L40" s="49">
        <v>0</v>
      </c>
      <c r="M40" s="49">
        <v>8</v>
      </c>
      <c r="N40" s="49">
        <v>0</v>
      </c>
      <c r="O40" s="17">
        <f t="shared" si="0"/>
        <v>8</v>
      </c>
      <c r="P40" s="17">
        <f t="shared" si="1"/>
        <v>16</v>
      </c>
      <c r="R40"/>
      <c r="S40" s="19"/>
      <c r="T40" s="19"/>
    </row>
    <row r="41" spans="2:20" ht="23.1" customHeight="1" x14ac:dyDescent="0.25">
      <c r="B41" s="22" t="s">
        <v>68</v>
      </c>
      <c r="C41" s="49">
        <v>4</v>
      </c>
      <c r="D41" s="49">
        <v>2</v>
      </c>
      <c r="E41" s="49">
        <v>2</v>
      </c>
      <c r="F41" s="49">
        <v>2</v>
      </c>
      <c r="G41" s="49">
        <v>0</v>
      </c>
      <c r="H41" s="49">
        <v>0</v>
      </c>
      <c r="I41" s="49">
        <v>2</v>
      </c>
      <c r="J41" s="49">
        <v>0</v>
      </c>
      <c r="K41" s="49">
        <v>0</v>
      </c>
      <c r="L41" s="49">
        <v>0</v>
      </c>
      <c r="M41" s="49">
        <v>12</v>
      </c>
      <c r="N41" s="49">
        <v>0</v>
      </c>
      <c r="O41" s="17">
        <f t="shared" si="0"/>
        <v>12</v>
      </c>
      <c r="P41" s="17">
        <f t="shared" si="1"/>
        <v>24</v>
      </c>
      <c r="R41"/>
      <c r="S41" s="19"/>
      <c r="T41" s="19"/>
    </row>
    <row r="42" spans="2:20" ht="23.1" customHeight="1" x14ac:dyDescent="0.25">
      <c r="B42" s="23" t="s">
        <v>69</v>
      </c>
      <c r="C42" s="49">
        <v>4</v>
      </c>
      <c r="D42" s="49">
        <v>0</v>
      </c>
      <c r="E42" s="49">
        <v>1</v>
      </c>
      <c r="F42" s="49">
        <v>0</v>
      </c>
      <c r="G42" s="49">
        <v>0</v>
      </c>
      <c r="H42" s="49">
        <v>0</v>
      </c>
      <c r="I42" s="49">
        <v>4</v>
      </c>
      <c r="J42" s="49">
        <v>2</v>
      </c>
      <c r="K42" s="49">
        <v>0</v>
      </c>
      <c r="L42" s="49">
        <v>0</v>
      </c>
      <c r="M42" s="49">
        <v>4</v>
      </c>
      <c r="N42" s="49">
        <v>0</v>
      </c>
      <c r="O42" s="17">
        <f t="shared" si="0"/>
        <v>11</v>
      </c>
      <c r="P42" s="17">
        <f t="shared" si="1"/>
        <v>15</v>
      </c>
      <c r="R42"/>
      <c r="S42" s="19"/>
      <c r="T42" s="19"/>
    </row>
    <row r="43" spans="2:20" ht="23.1" customHeight="1" x14ac:dyDescent="0.25">
      <c r="B43" s="22" t="s">
        <v>70</v>
      </c>
      <c r="C43" s="49">
        <v>4</v>
      </c>
      <c r="D43" s="49">
        <v>3</v>
      </c>
      <c r="E43" s="49">
        <v>1</v>
      </c>
      <c r="F43" s="49">
        <v>0</v>
      </c>
      <c r="G43" s="49">
        <v>0</v>
      </c>
      <c r="H43" s="49">
        <v>0</v>
      </c>
      <c r="I43" s="49">
        <v>2</v>
      </c>
      <c r="J43" s="49">
        <v>0</v>
      </c>
      <c r="K43" s="49">
        <v>0</v>
      </c>
      <c r="L43" s="49">
        <v>0</v>
      </c>
      <c r="M43" s="49">
        <v>9</v>
      </c>
      <c r="N43" s="49">
        <v>0</v>
      </c>
      <c r="O43" s="17">
        <f t="shared" si="0"/>
        <v>10</v>
      </c>
      <c r="P43" s="17">
        <f t="shared" si="1"/>
        <v>19</v>
      </c>
      <c r="R43"/>
      <c r="S43" s="19"/>
      <c r="T43" s="19"/>
    </row>
    <row r="44" spans="2:20" ht="23.1" customHeight="1" x14ac:dyDescent="0.25">
      <c r="B44" s="24" t="s">
        <v>71</v>
      </c>
      <c r="C44" s="49">
        <v>9</v>
      </c>
      <c r="D44" s="49">
        <v>1</v>
      </c>
      <c r="E44" s="49">
        <v>2</v>
      </c>
      <c r="F44" s="49">
        <v>0</v>
      </c>
      <c r="G44" s="49">
        <v>0</v>
      </c>
      <c r="H44" s="49">
        <v>0</v>
      </c>
      <c r="I44" s="49">
        <v>7</v>
      </c>
      <c r="J44" s="49">
        <v>0</v>
      </c>
      <c r="K44" s="49">
        <v>0</v>
      </c>
      <c r="L44" s="49">
        <v>0</v>
      </c>
      <c r="M44" s="49">
        <v>16</v>
      </c>
      <c r="N44" s="49">
        <v>0</v>
      </c>
      <c r="O44" s="17">
        <f t="shared" si="0"/>
        <v>19</v>
      </c>
      <c r="P44" s="17">
        <f t="shared" si="1"/>
        <v>35</v>
      </c>
      <c r="R44"/>
      <c r="S44" s="19"/>
      <c r="T44" s="19"/>
    </row>
    <row r="45" spans="2:20" ht="23.1" customHeight="1" x14ac:dyDescent="0.25">
      <c r="B45" s="22" t="s">
        <v>72</v>
      </c>
      <c r="C45" s="49">
        <v>3</v>
      </c>
      <c r="D45" s="49">
        <v>0</v>
      </c>
      <c r="E45" s="49">
        <v>2</v>
      </c>
      <c r="F45" s="49">
        <v>0</v>
      </c>
      <c r="G45" s="49">
        <v>0</v>
      </c>
      <c r="H45" s="49">
        <v>0</v>
      </c>
      <c r="I45" s="49">
        <v>2</v>
      </c>
      <c r="J45" s="49">
        <v>0</v>
      </c>
      <c r="K45" s="49">
        <v>0</v>
      </c>
      <c r="L45" s="49">
        <v>0</v>
      </c>
      <c r="M45" s="49">
        <v>12</v>
      </c>
      <c r="N45" s="49">
        <v>0</v>
      </c>
      <c r="O45" s="17">
        <f t="shared" si="0"/>
        <v>7</v>
      </c>
      <c r="P45" s="17">
        <f t="shared" si="1"/>
        <v>19</v>
      </c>
      <c r="R45"/>
      <c r="S45" s="19"/>
      <c r="T45" s="19"/>
    </row>
    <row r="46" spans="2:20" ht="23.1" customHeight="1" x14ac:dyDescent="0.25">
      <c r="B46" s="23" t="s">
        <v>73</v>
      </c>
      <c r="C46" s="49">
        <v>2</v>
      </c>
      <c r="D46" s="49">
        <v>1</v>
      </c>
      <c r="E46" s="49">
        <v>1</v>
      </c>
      <c r="F46" s="49">
        <v>0</v>
      </c>
      <c r="G46" s="49">
        <v>0</v>
      </c>
      <c r="H46" s="49">
        <v>0</v>
      </c>
      <c r="I46" s="49">
        <v>1</v>
      </c>
      <c r="J46" s="49">
        <v>0</v>
      </c>
      <c r="K46" s="49">
        <v>0</v>
      </c>
      <c r="L46" s="49">
        <v>0</v>
      </c>
      <c r="M46" s="49">
        <v>7</v>
      </c>
      <c r="N46" s="49">
        <v>0</v>
      </c>
      <c r="O46" s="17">
        <f t="shared" si="0"/>
        <v>5</v>
      </c>
      <c r="P46" s="17">
        <f t="shared" si="1"/>
        <v>12</v>
      </c>
      <c r="R46" s="19"/>
      <c r="S46" s="19"/>
      <c r="T46"/>
    </row>
    <row r="47" spans="2:20" ht="23.1" customHeight="1" x14ac:dyDescent="0.25">
      <c r="B47" s="23" t="s">
        <v>74</v>
      </c>
      <c r="C47" s="49">
        <v>6</v>
      </c>
      <c r="D47" s="49">
        <v>2</v>
      </c>
      <c r="E47" s="49">
        <v>1</v>
      </c>
      <c r="F47" s="49">
        <v>2</v>
      </c>
      <c r="G47" s="49">
        <v>0</v>
      </c>
      <c r="H47" s="49">
        <v>0</v>
      </c>
      <c r="I47" s="49">
        <v>1</v>
      </c>
      <c r="J47" s="49">
        <v>1</v>
      </c>
      <c r="K47" s="49">
        <v>0</v>
      </c>
      <c r="L47" s="49">
        <v>0</v>
      </c>
      <c r="M47" s="49">
        <v>7</v>
      </c>
      <c r="N47" s="49">
        <v>0</v>
      </c>
      <c r="O47" s="17">
        <f t="shared" si="0"/>
        <v>13</v>
      </c>
      <c r="P47" s="17">
        <f t="shared" si="1"/>
        <v>20</v>
      </c>
      <c r="R47" s="19"/>
      <c r="S47" s="19"/>
      <c r="T47"/>
    </row>
    <row r="48" spans="2:20" ht="23.1" customHeight="1" x14ac:dyDescent="0.25">
      <c r="B48" s="23" t="s">
        <v>75</v>
      </c>
      <c r="C48" s="49">
        <v>3</v>
      </c>
      <c r="D48" s="49">
        <v>1</v>
      </c>
      <c r="E48" s="49">
        <v>0</v>
      </c>
      <c r="F48" s="49">
        <v>2</v>
      </c>
      <c r="G48" s="49">
        <v>0</v>
      </c>
      <c r="H48" s="49">
        <v>0</v>
      </c>
      <c r="I48" s="49">
        <v>1</v>
      </c>
      <c r="J48" s="49">
        <v>2</v>
      </c>
      <c r="K48" s="49">
        <v>0</v>
      </c>
      <c r="L48" s="49">
        <v>0</v>
      </c>
      <c r="M48" s="49">
        <v>16</v>
      </c>
      <c r="N48" s="49">
        <v>0</v>
      </c>
      <c r="O48" s="17">
        <f t="shared" si="0"/>
        <v>9</v>
      </c>
      <c r="P48" s="17">
        <f t="shared" si="1"/>
        <v>25</v>
      </c>
      <c r="R48" s="19"/>
      <c r="S48" s="19"/>
      <c r="T48"/>
    </row>
    <row r="49" spans="2:20" ht="23.1" customHeight="1" x14ac:dyDescent="0.25">
      <c r="B49" s="22" t="s">
        <v>76</v>
      </c>
      <c r="C49" s="49">
        <v>7</v>
      </c>
      <c r="D49" s="49">
        <v>0</v>
      </c>
      <c r="E49" s="49">
        <v>4</v>
      </c>
      <c r="F49" s="49">
        <v>3</v>
      </c>
      <c r="G49" s="49">
        <v>1</v>
      </c>
      <c r="H49" s="49">
        <v>0</v>
      </c>
      <c r="I49" s="49">
        <v>3</v>
      </c>
      <c r="J49" s="49">
        <v>0</v>
      </c>
      <c r="K49" s="49">
        <v>0</v>
      </c>
      <c r="L49" s="49">
        <v>0</v>
      </c>
      <c r="M49" s="49">
        <v>15</v>
      </c>
      <c r="N49" s="49">
        <v>0</v>
      </c>
      <c r="O49" s="17">
        <f t="shared" si="0"/>
        <v>18</v>
      </c>
      <c r="P49" s="17">
        <f t="shared" si="1"/>
        <v>33</v>
      </c>
      <c r="R49" s="19"/>
      <c r="S49" s="19"/>
      <c r="T49"/>
    </row>
    <row r="50" spans="2:20" ht="23.1" customHeight="1" x14ac:dyDescent="0.25">
      <c r="B50" s="23" t="s">
        <v>77</v>
      </c>
      <c r="C50" s="49">
        <v>3</v>
      </c>
      <c r="D50" s="49">
        <v>1</v>
      </c>
      <c r="E50" s="49">
        <v>2</v>
      </c>
      <c r="F50" s="49">
        <v>2</v>
      </c>
      <c r="G50" s="49">
        <v>1</v>
      </c>
      <c r="H50" s="49">
        <v>0</v>
      </c>
      <c r="I50" s="49">
        <v>1</v>
      </c>
      <c r="J50" s="49">
        <v>1</v>
      </c>
      <c r="K50" s="49">
        <v>0</v>
      </c>
      <c r="L50" s="49">
        <v>0</v>
      </c>
      <c r="M50" s="49">
        <v>6</v>
      </c>
      <c r="N50" s="49">
        <v>0</v>
      </c>
      <c r="O50" s="17">
        <f t="shared" si="0"/>
        <v>11</v>
      </c>
      <c r="P50" s="17">
        <f t="shared" si="1"/>
        <v>17</v>
      </c>
      <c r="R50" s="19"/>
      <c r="S50" s="19"/>
      <c r="T50"/>
    </row>
    <row r="51" spans="2:20" ht="23.1" customHeight="1" x14ac:dyDescent="0.25">
      <c r="B51" s="23" t="s">
        <v>78</v>
      </c>
      <c r="C51" s="49">
        <v>13</v>
      </c>
      <c r="D51" s="49">
        <v>1</v>
      </c>
      <c r="E51" s="49">
        <v>0</v>
      </c>
      <c r="F51" s="49">
        <v>2</v>
      </c>
      <c r="G51" s="49">
        <v>0</v>
      </c>
      <c r="H51" s="49">
        <v>0</v>
      </c>
      <c r="I51" s="49">
        <v>2</v>
      </c>
      <c r="J51" s="49">
        <v>1</v>
      </c>
      <c r="K51" s="49">
        <v>0</v>
      </c>
      <c r="L51" s="49">
        <v>0</v>
      </c>
      <c r="M51" s="49">
        <v>9</v>
      </c>
      <c r="N51" s="49">
        <v>0</v>
      </c>
      <c r="O51" s="17">
        <f t="shared" si="0"/>
        <v>19</v>
      </c>
      <c r="P51" s="17">
        <f t="shared" si="1"/>
        <v>28</v>
      </c>
      <c r="R51" s="19"/>
      <c r="S51" s="19"/>
      <c r="T51"/>
    </row>
    <row r="52" spans="2:20" ht="23.1" customHeight="1" x14ac:dyDescent="0.25">
      <c r="B52" s="23" t="s">
        <v>79</v>
      </c>
      <c r="C52" s="49">
        <v>2</v>
      </c>
      <c r="D52" s="49">
        <v>0</v>
      </c>
      <c r="E52" s="49">
        <v>0</v>
      </c>
      <c r="F52" s="49">
        <v>3</v>
      </c>
      <c r="G52" s="49">
        <v>0</v>
      </c>
      <c r="H52" s="49">
        <v>2</v>
      </c>
      <c r="I52" s="49">
        <v>2</v>
      </c>
      <c r="J52" s="49">
        <v>0</v>
      </c>
      <c r="K52" s="49">
        <v>0</v>
      </c>
      <c r="L52" s="49">
        <v>0</v>
      </c>
      <c r="M52" s="49">
        <v>13</v>
      </c>
      <c r="N52" s="49">
        <v>0</v>
      </c>
      <c r="O52" s="17">
        <f t="shared" si="0"/>
        <v>9</v>
      </c>
      <c r="P52" s="17">
        <f t="shared" si="1"/>
        <v>22</v>
      </c>
      <c r="R52" s="19"/>
      <c r="S52" s="19"/>
      <c r="T52"/>
    </row>
    <row r="53" spans="2:20" ht="23.1" customHeight="1" x14ac:dyDescent="0.25">
      <c r="B53" s="22" t="s">
        <v>80</v>
      </c>
      <c r="C53" s="49">
        <v>4</v>
      </c>
      <c r="D53" s="49">
        <v>1</v>
      </c>
      <c r="E53" s="49">
        <v>0</v>
      </c>
      <c r="F53" s="49">
        <v>2</v>
      </c>
      <c r="G53" s="49">
        <v>1</v>
      </c>
      <c r="H53" s="49">
        <v>0</v>
      </c>
      <c r="I53" s="49">
        <v>1</v>
      </c>
      <c r="J53" s="49">
        <v>2</v>
      </c>
      <c r="K53" s="49">
        <v>0</v>
      </c>
      <c r="L53" s="49">
        <v>0</v>
      </c>
      <c r="M53" s="49">
        <v>12</v>
      </c>
      <c r="N53" s="49">
        <v>0</v>
      </c>
      <c r="O53" s="17">
        <f t="shared" si="0"/>
        <v>11</v>
      </c>
      <c r="P53" s="17">
        <f t="shared" si="1"/>
        <v>23</v>
      </c>
      <c r="R53" s="19"/>
      <c r="S53" s="19"/>
      <c r="T53"/>
    </row>
    <row r="54" spans="2:20" ht="23.1" customHeight="1" x14ac:dyDescent="0.25">
      <c r="B54" s="22" t="s">
        <v>81</v>
      </c>
      <c r="C54" s="49">
        <v>8</v>
      </c>
      <c r="D54" s="49">
        <v>5</v>
      </c>
      <c r="E54" s="49">
        <v>1</v>
      </c>
      <c r="F54" s="49">
        <v>0</v>
      </c>
      <c r="G54" s="49">
        <v>0</v>
      </c>
      <c r="H54" s="49">
        <v>0</v>
      </c>
      <c r="I54" s="49">
        <v>2</v>
      </c>
      <c r="J54" s="49">
        <v>0</v>
      </c>
      <c r="K54" s="49">
        <v>0</v>
      </c>
      <c r="L54" s="49">
        <v>1</v>
      </c>
      <c r="M54" s="49">
        <v>13</v>
      </c>
      <c r="N54" s="49">
        <v>0</v>
      </c>
      <c r="O54" s="17">
        <f t="shared" si="0"/>
        <v>17</v>
      </c>
      <c r="P54" s="17">
        <f t="shared" si="1"/>
        <v>30</v>
      </c>
      <c r="R54" s="19"/>
      <c r="S54" s="19"/>
      <c r="T54"/>
    </row>
    <row r="55" spans="2:20" ht="23.1" customHeight="1" x14ac:dyDescent="0.25">
      <c r="B55" s="22" t="s">
        <v>82</v>
      </c>
      <c r="C55" s="49">
        <v>6</v>
      </c>
      <c r="D55" s="49">
        <v>1</v>
      </c>
      <c r="E55" s="49">
        <v>1</v>
      </c>
      <c r="F55" s="49">
        <v>1</v>
      </c>
      <c r="G55" s="49">
        <v>0</v>
      </c>
      <c r="H55" s="49">
        <v>0</v>
      </c>
      <c r="I55" s="49">
        <v>3</v>
      </c>
      <c r="J55" s="49">
        <v>0</v>
      </c>
      <c r="K55" s="49">
        <v>0</v>
      </c>
      <c r="L55" s="49">
        <v>0</v>
      </c>
      <c r="M55" s="49">
        <v>20</v>
      </c>
      <c r="N55" s="49">
        <v>0</v>
      </c>
      <c r="O55" s="17">
        <f t="shared" si="0"/>
        <v>12</v>
      </c>
      <c r="P55" s="17">
        <f t="shared" si="1"/>
        <v>32</v>
      </c>
      <c r="R55" s="19"/>
      <c r="S55" s="19"/>
      <c r="T55"/>
    </row>
    <row r="56" spans="2:20" ht="23.1" customHeight="1" x14ac:dyDescent="0.25">
      <c r="B56" s="22" t="s">
        <v>83</v>
      </c>
      <c r="C56" s="49">
        <v>4</v>
      </c>
      <c r="D56" s="49">
        <v>0</v>
      </c>
      <c r="E56" s="49">
        <v>0</v>
      </c>
      <c r="F56" s="49">
        <v>1</v>
      </c>
      <c r="G56" s="49">
        <v>0</v>
      </c>
      <c r="H56" s="49">
        <v>0</v>
      </c>
      <c r="I56" s="49">
        <v>0</v>
      </c>
      <c r="J56" s="49">
        <v>1</v>
      </c>
      <c r="K56" s="49">
        <v>0</v>
      </c>
      <c r="L56" s="49">
        <v>0</v>
      </c>
      <c r="M56" s="49">
        <v>15</v>
      </c>
      <c r="N56" s="49">
        <v>0</v>
      </c>
      <c r="O56" s="17">
        <f t="shared" si="0"/>
        <v>6</v>
      </c>
      <c r="P56" s="17">
        <f t="shared" si="1"/>
        <v>21</v>
      </c>
      <c r="R56" s="19"/>
      <c r="S56" s="19"/>
      <c r="T56"/>
    </row>
    <row r="57" spans="2:20" ht="23.1" customHeight="1" x14ac:dyDescent="0.25">
      <c r="B57" s="22" t="s">
        <v>84</v>
      </c>
      <c r="C57" s="49">
        <v>10</v>
      </c>
      <c r="D57" s="49">
        <v>1</v>
      </c>
      <c r="E57" s="49">
        <v>0</v>
      </c>
      <c r="F57" s="49">
        <v>0</v>
      </c>
      <c r="G57" s="49">
        <v>0</v>
      </c>
      <c r="H57" s="49">
        <v>0</v>
      </c>
      <c r="I57" s="49">
        <v>0</v>
      </c>
      <c r="J57" s="49">
        <v>1</v>
      </c>
      <c r="K57" s="49">
        <v>0</v>
      </c>
      <c r="L57" s="49">
        <v>0</v>
      </c>
      <c r="M57" s="49">
        <v>17</v>
      </c>
      <c r="N57" s="49">
        <v>0</v>
      </c>
      <c r="O57" s="17">
        <f t="shared" si="0"/>
        <v>12</v>
      </c>
      <c r="P57" s="17">
        <f t="shared" si="1"/>
        <v>29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261</v>
      </c>
      <c r="D58" s="16">
        <f t="shared" si="21"/>
        <v>47</v>
      </c>
      <c r="E58" s="16">
        <f t="shared" si="21"/>
        <v>46</v>
      </c>
      <c r="F58" s="16">
        <f t="shared" si="21"/>
        <v>37</v>
      </c>
      <c r="G58" s="16">
        <f t="shared" si="21"/>
        <v>5</v>
      </c>
      <c r="H58" s="16">
        <f t="shared" si="21"/>
        <v>2</v>
      </c>
      <c r="I58" s="16">
        <f t="shared" si="21"/>
        <v>90</v>
      </c>
      <c r="J58" s="16">
        <f t="shared" si="21"/>
        <v>29</v>
      </c>
      <c r="K58" s="16">
        <f t="shared" si="21"/>
        <v>1</v>
      </c>
      <c r="L58" s="16">
        <f t="shared" si="21"/>
        <v>2</v>
      </c>
      <c r="M58" s="16">
        <f t="shared" si="21"/>
        <v>588</v>
      </c>
      <c r="N58" s="16">
        <f t="shared" si="21"/>
        <v>0</v>
      </c>
      <c r="O58" s="16">
        <f t="shared" si="21"/>
        <v>520</v>
      </c>
      <c r="P58" s="16">
        <f t="shared" si="21"/>
        <v>1108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0.2355595667870036</v>
      </c>
      <c r="D59" s="42">
        <f t="shared" si="22"/>
        <v>4.2418772563176894E-2</v>
      </c>
      <c r="E59" s="42">
        <f t="shared" si="22"/>
        <v>4.1516245487364621E-2</v>
      </c>
      <c r="F59" s="42">
        <f t="shared" si="22"/>
        <v>3.3393501805054154E-2</v>
      </c>
      <c r="G59" s="42">
        <f t="shared" si="22"/>
        <v>4.5126353790613718E-3</v>
      </c>
      <c r="H59" s="42">
        <f t="shared" si="22"/>
        <v>1.8050541516245488E-3</v>
      </c>
      <c r="I59" s="42">
        <f t="shared" si="22"/>
        <v>8.1227436823104696E-2</v>
      </c>
      <c r="J59" s="42">
        <f t="shared" si="22"/>
        <v>2.6173285198555957E-2</v>
      </c>
      <c r="K59" s="42">
        <f t="shared" si="22"/>
        <v>9.025270758122744E-4</v>
      </c>
      <c r="L59" s="42">
        <f t="shared" si="22"/>
        <v>1.8050541516245488E-3</v>
      </c>
      <c r="M59" s="42">
        <f t="shared" si="22"/>
        <v>0.53068592057761732</v>
      </c>
      <c r="N59" s="42">
        <f t="shared" si="22"/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f t="shared" ref="C60:L60" si="23">C58/$O$58</f>
        <v>0.50192307692307692</v>
      </c>
      <c r="D60" s="43">
        <f t="shared" si="23"/>
        <v>9.0384615384615383E-2</v>
      </c>
      <c r="E60" s="43">
        <f t="shared" si="23"/>
        <v>8.8461538461538466E-2</v>
      </c>
      <c r="F60" s="43">
        <f t="shared" si="23"/>
        <v>7.1153846153846151E-2</v>
      </c>
      <c r="G60" s="43">
        <f t="shared" si="23"/>
        <v>9.6153846153846159E-3</v>
      </c>
      <c r="H60" s="43">
        <f t="shared" si="23"/>
        <v>3.8461538461538464E-3</v>
      </c>
      <c r="I60" s="43">
        <f t="shared" si="23"/>
        <v>0.17307692307692307</v>
      </c>
      <c r="J60" s="43">
        <f t="shared" si="23"/>
        <v>5.5769230769230772E-2</v>
      </c>
      <c r="K60" s="43">
        <f t="shared" si="23"/>
        <v>1.9230769230769232E-3</v>
      </c>
      <c r="L60" s="43">
        <f t="shared" si="23"/>
        <v>3.8461538461538464E-3</v>
      </c>
      <c r="M60" s="43"/>
      <c r="N60" s="43">
        <f>N58/$O$58</f>
        <v>0</v>
      </c>
      <c r="R60" s="19"/>
      <c r="S60" s="19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126"/>
  <sheetViews>
    <sheetView view="pageBreakPreview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1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1:32" ht="20.100000000000001" customHeight="1" x14ac:dyDescent="0.25">
      <c r="B3" s="21" t="s">
        <v>96</v>
      </c>
      <c r="C3" s="76" t="str">
        <f>'[3]24.09.2019 BULOBA-BUKASA'!C3:G3</f>
        <v>MCC-C2-STN63-BULOBA-BUKASA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1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1:32" ht="20.100000000000001" customHeight="1" x14ac:dyDescent="0.25">
      <c r="A5" s="54"/>
      <c r="B5" s="54"/>
      <c r="C5" s="55" t="s">
        <v>3</v>
      </c>
      <c r="D5" s="56" t="str">
        <f>'[3]24.09.2019 BULOBA-BUKASA'!D5</f>
        <v>24.09.19</v>
      </c>
      <c r="E5" s="54"/>
      <c r="F5" s="57" t="s">
        <v>1</v>
      </c>
      <c r="G5" s="71" t="s">
        <v>171</v>
      </c>
      <c r="H5" s="72"/>
      <c r="I5" s="58"/>
      <c r="J5" s="55" t="s">
        <v>5</v>
      </c>
      <c r="K5" s="71" t="s">
        <v>172</v>
      </c>
      <c r="L5" s="72"/>
      <c r="M5" s="59"/>
      <c r="N5" s="59"/>
      <c r="O5" s="54"/>
      <c r="P5" s="54"/>
      <c r="Q5" s="54"/>
      <c r="R5" s="54"/>
      <c r="S5" s="59"/>
      <c r="T5" s="59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</row>
    <row r="6" spans="1:32" ht="23.25" customHeight="1" x14ac:dyDescent="0.25">
      <c r="A6" s="54"/>
      <c r="B6" s="54"/>
      <c r="C6" s="55" t="s">
        <v>4</v>
      </c>
      <c r="D6" s="77" t="s">
        <v>169</v>
      </c>
      <c r="E6" s="78"/>
      <c r="F6" s="55" t="s">
        <v>2</v>
      </c>
      <c r="G6" s="77" t="s">
        <v>168</v>
      </c>
      <c r="H6" s="78"/>
      <c r="I6" s="54"/>
      <c r="J6" s="55" t="s">
        <v>21</v>
      </c>
      <c r="K6" s="71" t="s">
        <v>173</v>
      </c>
      <c r="L6" s="72"/>
      <c r="M6" s="59"/>
      <c r="N6" s="59"/>
      <c r="O6" s="54"/>
      <c r="P6" s="54"/>
      <c r="Q6" s="54"/>
      <c r="R6" s="54"/>
      <c r="S6" s="59"/>
      <c r="T6" s="59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</row>
    <row r="7" spans="1:32" ht="20.100000000000001" customHeight="1" x14ac:dyDescent="0.25">
      <c r="B7" s="2"/>
      <c r="I7" s="2"/>
      <c r="R7"/>
      <c r="S7" s="19"/>
      <c r="T7" s="19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1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1:32" ht="23.1" customHeight="1" x14ac:dyDescent="0.25">
      <c r="B10" s="22" t="s">
        <v>37</v>
      </c>
      <c r="C10" s="49">
        <v>6</v>
      </c>
      <c r="D10" s="49">
        <v>2</v>
      </c>
      <c r="E10" s="49">
        <v>1</v>
      </c>
      <c r="F10" s="49">
        <v>3</v>
      </c>
      <c r="G10" s="49">
        <v>0</v>
      </c>
      <c r="H10" s="49">
        <v>0</v>
      </c>
      <c r="I10" s="49">
        <v>1</v>
      </c>
      <c r="J10" s="49">
        <v>2</v>
      </c>
      <c r="K10" s="49">
        <v>0</v>
      </c>
      <c r="L10" s="49">
        <v>0</v>
      </c>
      <c r="M10" s="49">
        <v>15</v>
      </c>
      <c r="N10" s="49">
        <v>0</v>
      </c>
      <c r="O10" s="17">
        <f t="shared" ref="O10:O58" si="0">SUM(C10:L10,N10)</f>
        <v>15</v>
      </c>
      <c r="P10" s="17">
        <f t="shared" ref="P10:P57" si="1">SUM(C10:N10)</f>
        <v>30</v>
      </c>
      <c r="R10" s="1" t="s">
        <v>6</v>
      </c>
      <c r="S10" s="17">
        <f t="shared" ref="S10:AF10" si="2">SUM(C10:C13)</f>
        <v>28</v>
      </c>
      <c r="T10" s="17">
        <f t="shared" si="2"/>
        <v>13</v>
      </c>
      <c r="U10" s="17">
        <f t="shared" si="2"/>
        <v>4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69</v>
      </c>
      <c r="AD10" s="17">
        <f t="shared" si="2"/>
        <v>0</v>
      </c>
      <c r="AE10" s="30">
        <f t="shared" si="2"/>
        <v>56</v>
      </c>
      <c r="AF10" s="30">
        <f t="shared" si="2"/>
        <v>125</v>
      </c>
    </row>
    <row r="11" spans="1:32" s="6" customFormat="1" ht="23.1" customHeight="1" x14ac:dyDescent="0.25">
      <c r="B11" s="22" t="s">
        <v>38</v>
      </c>
      <c r="C11" s="49">
        <v>13</v>
      </c>
      <c r="D11" s="49">
        <v>3</v>
      </c>
      <c r="E11" s="49">
        <v>1</v>
      </c>
      <c r="F11" s="49">
        <v>1</v>
      </c>
      <c r="G11" s="49">
        <v>0</v>
      </c>
      <c r="H11" s="49">
        <v>0</v>
      </c>
      <c r="I11" s="49">
        <v>1</v>
      </c>
      <c r="J11" s="49">
        <v>0</v>
      </c>
      <c r="K11" s="49">
        <v>0</v>
      </c>
      <c r="L11" s="49">
        <v>0</v>
      </c>
      <c r="M11" s="49">
        <v>23</v>
      </c>
      <c r="N11" s="49">
        <v>0</v>
      </c>
      <c r="O11" s="17">
        <f>SUM(C11:L11,N11)</f>
        <v>19</v>
      </c>
      <c r="P11" s="17">
        <f t="shared" si="1"/>
        <v>42</v>
      </c>
      <c r="R11" s="1" t="s">
        <v>7</v>
      </c>
      <c r="S11" s="17">
        <f t="shared" ref="S11:AF11" si="3">SUM(C14:C17)</f>
        <v>23</v>
      </c>
      <c r="T11" s="17">
        <f t="shared" si="3"/>
        <v>10</v>
      </c>
      <c r="U11" s="17">
        <f t="shared" si="3"/>
        <v>5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0">
        <f t="shared" si="3"/>
        <v>45</v>
      </c>
      <c r="AF11" s="30">
        <f t="shared" si="3"/>
        <v>84</v>
      </c>
    </row>
    <row r="12" spans="1:32" ht="23.1" customHeight="1" x14ac:dyDescent="0.25">
      <c r="B12" s="22" t="s">
        <v>39</v>
      </c>
      <c r="C12" s="49">
        <v>3</v>
      </c>
      <c r="D12" s="49">
        <v>3</v>
      </c>
      <c r="E12" s="49">
        <v>1</v>
      </c>
      <c r="F12" s="49">
        <v>0</v>
      </c>
      <c r="G12" s="49">
        <v>0</v>
      </c>
      <c r="H12" s="49">
        <v>0</v>
      </c>
      <c r="I12" s="49">
        <v>1</v>
      </c>
      <c r="J12" s="49">
        <v>0</v>
      </c>
      <c r="K12" s="49">
        <v>0</v>
      </c>
      <c r="L12" s="49">
        <v>0</v>
      </c>
      <c r="M12" s="49">
        <v>17</v>
      </c>
      <c r="N12" s="49">
        <v>0</v>
      </c>
      <c r="O12" s="17">
        <f>SUM(C12:L12,N12)</f>
        <v>8</v>
      </c>
      <c r="P12" s="17">
        <f t="shared" si="1"/>
        <v>25</v>
      </c>
      <c r="R12" s="1" t="s">
        <v>8</v>
      </c>
      <c r="S12" s="17">
        <f t="shared" ref="S12:AF12" si="4">SUM(C18:C21)</f>
        <v>11</v>
      </c>
      <c r="T12" s="17">
        <f t="shared" si="4"/>
        <v>8</v>
      </c>
      <c r="U12" s="17">
        <f t="shared" si="4"/>
        <v>5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39</v>
      </c>
      <c r="AD12" s="17">
        <f t="shared" si="4"/>
        <v>0</v>
      </c>
      <c r="AE12" s="30">
        <f t="shared" si="4"/>
        <v>31</v>
      </c>
      <c r="AF12" s="30">
        <f t="shared" si="4"/>
        <v>70</v>
      </c>
    </row>
    <row r="13" spans="1:32" ht="23.1" customHeight="1" x14ac:dyDescent="0.25">
      <c r="B13" s="22" t="s">
        <v>40</v>
      </c>
      <c r="C13" s="49">
        <v>6</v>
      </c>
      <c r="D13" s="49">
        <v>5</v>
      </c>
      <c r="E13" s="49">
        <v>1</v>
      </c>
      <c r="F13" s="49">
        <v>0</v>
      </c>
      <c r="G13" s="49">
        <v>1</v>
      </c>
      <c r="H13" s="49">
        <v>0</v>
      </c>
      <c r="I13" s="49">
        <v>1</v>
      </c>
      <c r="J13" s="49">
        <v>0</v>
      </c>
      <c r="K13" s="49">
        <v>0</v>
      </c>
      <c r="L13" s="49">
        <v>0</v>
      </c>
      <c r="M13" s="49">
        <v>14</v>
      </c>
      <c r="N13" s="49">
        <v>0</v>
      </c>
      <c r="O13" s="17">
        <f t="shared" si="0"/>
        <v>14</v>
      </c>
      <c r="P13" s="17">
        <f t="shared" si="1"/>
        <v>28</v>
      </c>
      <c r="R13" s="1" t="s">
        <v>9</v>
      </c>
      <c r="S13" s="17">
        <f t="shared" ref="S13:AF13" si="5">SUM(C22:C25)</f>
        <v>7</v>
      </c>
      <c r="T13" s="17">
        <f t="shared" si="5"/>
        <v>6</v>
      </c>
      <c r="U13" s="17">
        <f t="shared" si="5"/>
        <v>4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29</v>
      </c>
      <c r="AD13" s="17">
        <f t="shared" si="5"/>
        <v>0</v>
      </c>
      <c r="AE13" s="30">
        <f t="shared" si="5"/>
        <v>31</v>
      </c>
      <c r="AF13" s="30">
        <f t="shared" si="5"/>
        <v>60</v>
      </c>
    </row>
    <row r="14" spans="1:32" ht="23.1" customHeight="1" x14ac:dyDescent="0.25">
      <c r="B14" s="22" t="s">
        <v>41</v>
      </c>
      <c r="C14" s="49">
        <v>9</v>
      </c>
      <c r="D14" s="49">
        <v>3</v>
      </c>
      <c r="E14" s="49">
        <v>1</v>
      </c>
      <c r="F14" s="49">
        <v>1</v>
      </c>
      <c r="G14" s="49">
        <v>0</v>
      </c>
      <c r="H14" s="49">
        <v>0</v>
      </c>
      <c r="I14" s="49">
        <v>2</v>
      </c>
      <c r="J14" s="49">
        <v>0</v>
      </c>
      <c r="K14" s="49">
        <v>0</v>
      </c>
      <c r="L14" s="49">
        <v>0</v>
      </c>
      <c r="M14" s="49">
        <v>10</v>
      </c>
      <c r="N14" s="49">
        <v>0</v>
      </c>
      <c r="O14" s="17">
        <f t="shared" si="0"/>
        <v>16</v>
      </c>
      <c r="P14" s="17">
        <f t="shared" si="1"/>
        <v>26</v>
      </c>
      <c r="R14" s="1" t="s">
        <v>10</v>
      </c>
      <c r="S14" s="17">
        <f t="shared" ref="S14:AF14" si="6">SUM(C26:C29)</f>
        <v>11</v>
      </c>
      <c r="T14" s="17">
        <f t="shared" si="6"/>
        <v>17</v>
      </c>
      <c r="U14" s="17">
        <f t="shared" si="6"/>
        <v>3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25</v>
      </c>
      <c r="AD14" s="17">
        <f t="shared" si="6"/>
        <v>0</v>
      </c>
      <c r="AE14" s="30">
        <f t="shared" si="6"/>
        <v>41</v>
      </c>
      <c r="AF14" s="30">
        <f t="shared" si="6"/>
        <v>66</v>
      </c>
    </row>
    <row r="15" spans="1:32" ht="23.1" customHeight="1" x14ac:dyDescent="0.25">
      <c r="B15" s="22" t="s">
        <v>42</v>
      </c>
      <c r="C15" s="49">
        <v>5</v>
      </c>
      <c r="D15" s="49">
        <v>0</v>
      </c>
      <c r="E15" s="49">
        <v>2</v>
      </c>
      <c r="F15" s="49">
        <v>0</v>
      </c>
      <c r="G15" s="49">
        <v>0</v>
      </c>
      <c r="H15" s="49">
        <v>0</v>
      </c>
      <c r="I15" s="49">
        <v>2</v>
      </c>
      <c r="J15" s="49">
        <v>0</v>
      </c>
      <c r="K15" s="49">
        <v>0</v>
      </c>
      <c r="L15" s="49">
        <v>0</v>
      </c>
      <c r="M15" s="49">
        <v>7</v>
      </c>
      <c r="N15" s="49">
        <v>0</v>
      </c>
      <c r="O15" s="17">
        <f t="shared" si="0"/>
        <v>9</v>
      </c>
      <c r="P15" s="17">
        <f t="shared" si="1"/>
        <v>16</v>
      </c>
      <c r="R15" s="1" t="s">
        <v>11</v>
      </c>
      <c r="S15" s="17">
        <f t="shared" ref="S15:AF15" si="7">SUM(C30:C33)</f>
        <v>21</v>
      </c>
      <c r="T15" s="17">
        <f t="shared" si="7"/>
        <v>9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35</v>
      </c>
      <c r="AD15" s="17">
        <f t="shared" si="7"/>
        <v>0</v>
      </c>
      <c r="AE15" s="30">
        <f t="shared" si="7"/>
        <v>47</v>
      </c>
      <c r="AF15" s="30">
        <f t="shared" si="7"/>
        <v>82</v>
      </c>
    </row>
    <row r="16" spans="1:32" ht="23.1" customHeight="1" x14ac:dyDescent="0.25">
      <c r="B16" s="22" t="s">
        <v>43</v>
      </c>
      <c r="C16" s="49">
        <v>6</v>
      </c>
      <c r="D16" s="49">
        <v>2</v>
      </c>
      <c r="E16" s="49">
        <v>1</v>
      </c>
      <c r="F16" s="49">
        <v>0</v>
      </c>
      <c r="G16" s="49">
        <v>0</v>
      </c>
      <c r="H16" s="49">
        <v>0</v>
      </c>
      <c r="I16" s="49">
        <v>1</v>
      </c>
      <c r="J16" s="49">
        <v>1</v>
      </c>
      <c r="K16" s="49">
        <v>0</v>
      </c>
      <c r="L16" s="49">
        <v>0</v>
      </c>
      <c r="M16" s="49">
        <v>12</v>
      </c>
      <c r="N16" s="49">
        <v>0</v>
      </c>
      <c r="O16" s="17">
        <f t="shared" si="0"/>
        <v>11</v>
      </c>
      <c r="P16" s="17">
        <f t="shared" si="1"/>
        <v>23</v>
      </c>
      <c r="R16" s="1" t="s">
        <v>12</v>
      </c>
      <c r="S16" s="17">
        <f t="shared" ref="S16:AC16" si="8">SUM(C34:C38)</f>
        <v>18</v>
      </c>
      <c r="T16" s="17">
        <f t="shared" si="8"/>
        <v>9</v>
      </c>
      <c r="U16" s="17">
        <f t="shared" si="8"/>
        <v>6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70</v>
      </c>
      <c r="AD16" s="17">
        <f t="shared" ref="AD16:AF16" si="9">SUM(N34:N37)</f>
        <v>0</v>
      </c>
      <c r="AE16" s="30">
        <f t="shared" si="9"/>
        <v>38</v>
      </c>
      <c r="AF16" s="30">
        <f t="shared" si="9"/>
        <v>97</v>
      </c>
    </row>
    <row r="17" spans="2:32" ht="23.1" customHeight="1" x14ac:dyDescent="0.25">
      <c r="B17" s="22" t="s">
        <v>44</v>
      </c>
      <c r="C17" s="49">
        <v>3</v>
      </c>
      <c r="D17" s="49">
        <v>5</v>
      </c>
      <c r="E17" s="49">
        <v>1</v>
      </c>
      <c r="F17" s="49">
        <v>0</v>
      </c>
      <c r="G17" s="49">
        <v>0</v>
      </c>
      <c r="H17" s="49">
        <v>0</v>
      </c>
      <c r="I17" s="49">
        <v>0</v>
      </c>
      <c r="J17" s="49">
        <v>0</v>
      </c>
      <c r="K17" s="49">
        <v>0</v>
      </c>
      <c r="L17" s="49">
        <v>0</v>
      </c>
      <c r="M17" s="49">
        <v>10</v>
      </c>
      <c r="N17" s="49">
        <v>0</v>
      </c>
      <c r="O17" s="17">
        <f t="shared" si="0"/>
        <v>9</v>
      </c>
      <c r="P17" s="17">
        <f t="shared" si="1"/>
        <v>19</v>
      </c>
      <c r="R17" s="1" t="s">
        <v>13</v>
      </c>
      <c r="S17" s="17">
        <f t="shared" ref="S17:AC17" si="10">SUM(C39:C42)</f>
        <v>14</v>
      </c>
      <c r="T17" s="17">
        <f t="shared" si="10"/>
        <v>5</v>
      </c>
      <c r="U17" s="17">
        <f t="shared" si="10"/>
        <v>2</v>
      </c>
      <c r="V17" s="17">
        <f t="shared" si="10"/>
        <v>0</v>
      </c>
      <c r="W17" s="17">
        <f t="shared" si="10"/>
        <v>0</v>
      </c>
      <c r="X17" s="17">
        <f t="shared" si="10"/>
        <v>0</v>
      </c>
      <c r="Y17" s="17">
        <f t="shared" si="10"/>
        <v>11</v>
      </c>
      <c r="Z17" s="17">
        <f t="shared" si="10"/>
        <v>1</v>
      </c>
      <c r="AA17" s="17">
        <f t="shared" si="10"/>
        <v>1</v>
      </c>
      <c r="AB17" s="17">
        <f t="shared" si="10"/>
        <v>0</v>
      </c>
      <c r="AC17" s="17">
        <f t="shared" si="10"/>
        <v>45</v>
      </c>
      <c r="AD17" s="17">
        <f t="shared" ref="AD17:AF17" si="11">SUM(N38:N41)</f>
        <v>0</v>
      </c>
      <c r="AE17" s="30">
        <f t="shared" si="11"/>
        <v>37</v>
      </c>
      <c r="AF17" s="30">
        <f t="shared" si="11"/>
        <v>81</v>
      </c>
    </row>
    <row r="18" spans="2:32" ht="23.1" customHeight="1" x14ac:dyDescent="0.25">
      <c r="B18" s="22" t="s">
        <v>45</v>
      </c>
      <c r="C18" s="49">
        <v>3</v>
      </c>
      <c r="D18" s="49">
        <v>2</v>
      </c>
      <c r="E18" s="49">
        <v>2</v>
      </c>
      <c r="F18" s="49">
        <v>0</v>
      </c>
      <c r="G18" s="49">
        <v>0</v>
      </c>
      <c r="H18" s="49">
        <v>0</v>
      </c>
      <c r="I18" s="49">
        <v>2</v>
      </c>
      <c r="J18" s="49">
        <v>0</v>
      </c>
      <c r="K18" s="49">
        <v>0</v>
      </c>
      <c r="L18" s="49">
        <v>0</v>
      </c>
      <c r="M18" s="49">
        <v>15</v>
      </c>
      <c r="N18" s="49">
        <v>0</v>
      </c>
      <c r="O18" s="17">
        <f t="shared" si="0"/>
        <v>9</v>
      </c>
      <c r="P18" s="17">
        <f t="shared" si="1"/>
        <v>24</v>
      </c>
      <c r="R18" s="1" t="s">
        <v>14</v>
      </c>
      <c r="S18" s="17">
        <f t="shared" ref="S18:AC18" si="12">SUM(C43:C46)</f>
        <v>20</v>
      </c>
      <c r="T18" s="17">
        <f t="shared" si="12"/>
        <v>4</v>
      </c>
      <c r="U18" s="17">
        <f t="shared" si="12"/>
        <v>6</v>
      </c>
      <c r="V18" s="17">
        <f t="shared" si="12"/>
        <v>1</v>
      </c>
      <c r="W18" s="17">
        <f t="shared" si="12"/>
        <v>0</v>
      </c>
      <c r="X18" s="17">
        <f t="shared" si="12"/>
        <v>0</v>
      </c>
      <c r="Y18" s="17">
        <f t="shared" si="12"/>
        <v>14</v>
      </c>
      <c r="Z18" s="17">
        <f t="shared" si="12"/>
        <v>3</v>
      </c>
      <c r="AA18" s="17">
        <f t="shared" si="12"/>
        <v>0</v>
      </c>
      <c r="AB18" s="17">
        <f t="shared" si="12"/>
        <v>0</v>
      </c>
      <c r="AC18" s="17">
        <f t="shared" si="12"/>
        <v>43</v>
      </c>
      <c r="AD18" s="17">
        <f t="shared" ref="AD18:AF18" si="13">SUM(N42:N45)</f>
        <v>1</v>
      </c>
      <c r="AE18" s="30">
        <f t="shared" si="13"/>
        <v>45</v>
      </c>
      <c r="AF18" s="30">
        <f t="shared" si="13"/>
        <v>91</v>
      </c>
    </row>
    <row r="19" spans="2:32" ht="23.1" customHeight="1" x14ac:dyDescent="0.25">
      <c r="B19" s="22" t="s">
        <v>46</v>
      </c>
      <c r="C19" s="49">
        <v>5</v>
      </c>
      <c r="D19" s="49">
        <v>2</v>
      </c>
      <c r="E19" s="49">
        <v>2</v>
      </c>
      <c r="F19" s="49">
        <v>1</v>
      </c>
      <c r="G19" s="49">
        <v>0</v>
      </c>
      <c r="H19" s="49">
        <v>0</v>
      </c>
      <c r="I19" s="49">
        <v>2</v>
      </c>
      <c r="J19" s="49">
        <v>0</v>
      </c>
      <c r="K19" s="49">
        <v>0</v>
      </c>
      <c r="L19" s="49">
        <v>0</v>
      </c>
      <c r="M19" s="49">
        <v>10</v>
      </c>
      <c r="N19" s="49">
        <v>0</v>
      </c>
      <c r="O19" s="17">
        <f t="shared" si="0"/>
        <v>12</v>
      </c>
      <c r="P19" s="17">
        <f t="shared" si="1"/>
        <v>22</v>
      </c>
      <c r="R19" s="1" t="s">
        <v>15</v>
      </c>
      <c r="S19" s="17">
        <f t="shared" ref="S19:AC19" si="14">SUM(C47:C50)</f>
        <v>14</v>
      </c>
      <c r="T19" s="17">
        <f t="shared" si="14"/>
        <v>10</v>
      </c>
      <c r="U19" s="17">
        <f t="shared" si="14"/>
        <v>7</v>
      </c>
      <c r="V19" s="17">
        <f t="shared" si="14"/>
        <v>9</v>
      </c>
      <c r="W19" s="17">
        <f t="shared" si="14"/>
        <v>0</v>
      </c>
      <c r="X19" s="17">
        <f t="shared" si="14"/>
        <v>0</v>
      </c>
      <c r="Y19" s="17">
        <f t="shared" si="14"/>
        <v>8</v>
      </c>
      <c r="Z19" s="17">
        <f t="shared" si="14"/>
        <v>5</v>
      </c>
      <c r="AA19" s="17">
        <f t="shared" si="14"/>
        <v>0</v>
      </c>
      <c r="AB19" s="17">
        <f t="shared" si="14"/>
        <v>0</v>
      </c>
      <c r="AC19" s="17">
        <f t="shared" si="14"/>
        <v>53</v>
      </c>
      <c r="AD19" s="17">
        <f t="shared" ref="AD19:AF19" si="15">SUM(N46:N49)</f>
        <v>0</v>
      </c>
      <c r="AE19" s="30">
        <f t="shared" si="15"/>
        <v>42</v>
      </c>
      <c r="AF19" s="30">
        <f t="shared" si="15"/>
        <v>88</v>
      </c>
    </row>
    <row r="20" spans="2:32" ht="23.1" customHeight="1" x14ac:dyDescent="0.25">
      <c r="B20" s="22" t="s">
        <v>47</v>
      </c>
      <c r="C20" s="49">
        <v>2</v>
      </c>
      <c r="D20" s="49">
        <v>3</v>
      </c>
      <c r="E20" s="49">
        <v>1</v>
      </c>
      <c r="F20" s="49">
        <v>0</v>
      </c>
      <c r="G20" s="49">
        <v>0</v>
      </c>
      <c r="H20" s="49">
        <v>0</v>
      </c>
      <c r="I20" s="49">
        <v>1</v>
      </c>
      <c r="J20" s="49">
        <v>0</v>
      </c>
      <c r="K20" s="49">
        <v>0</v>
      </c>
      <c r="L20" s="49">
        <v>0</v>
      </c>
      <c r="M20" s="49">
        <v>8</v>
      </c>
      <c r="N20" s="49">
        <v>0</v>
      </c>
      <c r="O20" s="17">
        <f>SUM(C20:L20,N20)</f>
        <v>7</v>
      </c>
      <c r="P20" s="17">
        <f t="shared" si="1"/>
        <v>15</v>
      </c>
      <c r="R20" s="1" t="s">
        <v>16</v>
      </c>
      <c r="S20" s="17">
        <f t="shared" ref="S20:AC20" si="16">SUM(C51:C53)</f>
        <v>27</v>
      </c>
      <c r="T20" s="17">
        <f t="shared" si="16"/>
        <v>9</v>
      </c>
      <c r="U20" s="17">
        <f t="shared" si="16"/>
        <v>4</v>
      </c>
      <c r="V20" s="17">
        <f t="shared" si="16"/>
        <v>6</v>
      </c>
      <c r="W20" s="17">
        <f t="shared" si="16"/>
        <v>2</v>
      </c>
      <c r="X20" s="17">
        <f t="shared" si="16"/>
        <v>0</v>
      </c>
      <c r="Y20" s="17">
        <f t="shared" si="16"/>
        <v>12</v>
      </c>
      <c r="Z20" s="17">
        <f t="shared" si="16"/>
        <v>4</v>
      </c>
      <c r="AA20" s="17">
        <f t="shared" si="16"/>
        <v>0</v>
      </c>
      <c r="AB20" s="17">
        <f t="shared" si="16"/>
        <v>0</v>
      </c>
      <c r="AC20" s="17">
        <f t="shared" si="16"/>
        <v>47</v>
      </c>
      <c r="AD20" s="17">
        <f t="shared" ref="AD20:AF20" si="17">SUM(N50:N53)</f>
        <v>0</v>
      </c>
      <c r="AE20" s="30">
        <f t="shared" si="17"/>
        <v>86</v>
      </c>
      <c r="AF20" s="30">
        <f t="shared" si="17"/>
        <v>149</v>
      </c>
    </row>
    <row r="21" spans="2:32" ht="23.1" customHeight="1" x14ac:dyDescent="0.25">
      <c r="B21" s="22" t="s">
        <v>48</v>
      </c>
      <c r="C21" s="49">
        <v>1</v>
      </c>
      <c r="D21" s="49">
        <v>1</v>
      </c>
      <c r="E21" s="49">
        <v>0</v>
      </c>
      <c r="F21" s="49">
        <v>0</v>
      </c>
      <c r="G21" s="49">
        <v>0</v>
      </c>
      <c r="H21" s="49">
        <v>0</v>
      </c>
      <c r="I21" s="49">
        <v>0</v>
      </c>
      <c r="J21" s="49">
        <v>1</v>
      </c>
      <c r="K21" s="49">
        <v>0</v>
      </c>
      <c r="L21" s="49">
        <v>0</v>
      </c>
      <c r="M21" s="49">
        <v>6</v>
      </c>
      <c r="N21" s="49">
        <v>0</v>
      </c>
      <c r="O21" s="17">
        <f>SUM(C21:L21,N21)</f>
        <v>3</v>
      </c>
      <c r="P21" s="17">
        <f t="shared" si="1"/>
        <v>9</v>
      </c>
      <c r="R21" s="35" t="s">
        <v>20</v>
      </c>
      <c r="S21" s="33">
        <f t="shared" ref="S21:AF21" si="18">SUM(C54:C57)</f>
        <v>22</v>
      </c>
      <c r="T21" s="17">
        <f t="shared" si="18"/>
        <v>14</v>
      </c>
      <c r="U21" s="17">
        <f t="shared" si="18"/>
        <v>7</v>
      </c>
      <c r="V21" s="17">
        <f t="shared" si="18"/>
        <v>7</v>
      </c>
      <c r="W21" s="17">
        <f t="shared" si="18"/>
        <v>2</v>
      </c>
      <c r="X21" s="17">
        <f t="shared" si="18"/>
        <v>0</v>
      </c>
      <c r="Y21" s="17">
        <f t="shared" si="18"/>
        <v>11</v>
      </c>
      <c r="Z21" s="17">
        <f t="shared" si="18"/>
        <v>7</v>
      </c>
      <c r="AA21" s="17">
        <f t="shared" si="18"/>
        <v>0</v>
      </c>
      <c r="AB21" s="17">
        <f t="shared" si="18"/>
        <v>0</v>
      </c>
      <c r="AC21" s="17">
        <f t="shared" si="18"/>
        <v>82</v>
      </c>
      <c r="AD21" s="17">
        <f t="shared" si="18"/>
        <v>0</v>
      </c>
      <c r="AE21" s="30">
        <f t="shared" si="18"/>
        <v>70</v>
      </c>
      <c r="AF21" s="30">
        <f t="shared" si="18"/>
        <v>152</v>
      </c>
    </row>
    <row r="22" spans="2:32" ht="23.1" customHeight="1" x14ac:dyDescent="0.25">
      <c r="B22" s="22" t="s">
        <v>49</v>
      </c>
      <c r="C22" s="49">
        <v>3</v>
      </c>
      <c r="D22" s="49">
        <v>2</v>
      </c>
      <c r="E22" s="49">
        <v>1</v>
      </c>
      <c r="F22" s="49">
        <v>0</v>
      </c>
      <c r="G22" s="49">
        <v>0</v>
      </c>
      <c r="H22" s="49">
        <v>0</v>
      </c>
      <c r="I22" s="49">
        <v>3</v>
      </c>
      <c r="J22" s="49">
        <v>0</v>
      </c>
      <c r="K22" s="49">
        <v>0</v>
      </c>
      <c r="L22" s="49">
        <v>0</v>
      </c>
      <c r="M22" s="49">
        <v>9</v>
      </c>
      <c r="N22" s="49">
        <v>0</v>
      </c>
      <c r="O22" s="17">
        <f t="shared" si="0"/>
        <v>9</v>
      </c>
      <c r="P22" s="17">
        <f t="shared" si="1"/>
        <v>18</v>
      </c>
      <c r="R22" s="50" t="s">
        <v>90</v>
      </c>
      <c r="S22" s="51">
        <f>MAX(S10:S12)</f>
        <v>28</v>
      </c>
      <c r="T22" s="51">
        <f t="shared" ref="T22:AF22" si="19">MAX(T10:T12)</f>
        <v>13</v>
      </c>
      <c r="U22" s="51">
        <f t="shared" si="19"/>
        <v>5</v>
      </c>
      <c r="V22" s="51">
        <f t="shared" si="19"/>
        <v>4</v>
      </c>
      <c r="W22" s="51">
        <f t="shared" si="19"/>
        <v>1</v>
      </c>
      <c r="X22" s="51">
        <f t="shared" si="19"/>
        <v>0</v>
      </c>
      <c r="Y22" s="51">
        <f t="shared" si="19"/>
        <v>5</v>
      </c>
      <c r="Z22" s="51">
        <f t="shared" si="19"/>
        <v>2</v>
      </c>
      <c r="AA22" s="51">
        <f t="shared" si="19"/>
        <v>0</v>
      </c>
      <c r="AB22" s="51">
        <f t="shared" si="19"/>
        <v>0</v>
      </c>
      <c r="AC22" s="51">
        <f t="shared" si="19"/>
        <v>69</v>
      </c>
      <c r="AD22" s="51">
        <f t="shared" si="19"/>
        <v>0</v>
      </c>
      <c r="AE22" s="39">
        <f t="shared" si="19"/>
        <v>56</v>
      </c>
      <c r="AF22" s="39">
        <f t="shared" si="19"/>
        <v>125</v>
      </c>
    </row>
    <row r="23" spans="2:32" ht="23.1" customHeight="1" x14ac:dyDescent="0.25">
      <c r="B23" s="22" t="s">
        <v>50</v>
      </c>
      <c r="C23" s="49">
        <v>2</v>
      </c>
      <c r="D23" s="49">
        <v>1</v>
      </c>
      <c r="E23" s="49">
        <v>1</v>
      </c>
      <c r="F23" s="49">
        <v>0</v>
      </c>
      <c r="G23" s="49">
        <v>0</v>
      </c>
      <c r="H23" s="49">
        <v>0</v>
      </c>
      <c r="I23" s="49">
        <v>2</v>
      </c>
      <c r="J23" s="49">
        <v>1</v>
      </c>
      <c r="K23" s="49">
        <v>1</v>
      </c>
      <c r="L23" s="49">
        <v>0</v>
      </c>
      <c r="M23" s="49">
        <v>6</v>
      </c>
      <c r="N23" s="49">
        <v>0</v>
      </c>
      <c r="O23" s="17">
        <f t="shared" si="0"/>
        <v>8</v>
      </c>
      <c r="P23" s="17">
        <f t="shared" si="1"/>
        <v>14</v>
      </c>
      <c r="R23" s="50" t="s">
        <v>91</v>
      </c>
      <c r="S23" s="51">
        <f>MAX(S13:S18)</f>
        <v>21</v>
      </c>
      <c r="T23" s="51">
        <f t="shared" ref="T23:AF23" si="20">MAX(T13:T18)</f>
        <v>17</v>
      </c>
      <c r="U23" s="51">
        <f t="shared" si="20"/>
        <v>6</v>
      </c>
      <c r="V23" s="51">
        <f t="shared" si="20"/>
        <v>3</v>
      </c>
      <c r="W23" s="51">
        <f t="shared" si="20"/>
        <v>0</v>
      </c>
      <c r="X23" s="51">
        <f t="shared" si="20"/>
        <v>0</v>
      </c>
      <c r="Y23" s="51">
        <f t="shared" si="20"/>
        <v>14</v>
      </c>
      <c r="Z23" s="51">
        <f t="shared" si="20"/>
        <v>4</v>
      </c>
      <c r="AA23" s="51">
        <f t="shared" si="20"/>
        <v>1</v>
      </c>
      <c r="AB23" s="51">
        <f t="shared" si="20"/>
        <v>0</v>
      </c>
      <c r="AC23" s="51">
        <f t="shared" si="20"/>
        <v>70</v>
      </c>
      <c r="AD23" s="51">
        <f t="shared" si="20"/>
        <v>1</v>
      </c>
      <c r="AE23" s="39">
        <f t="shared" si="20"/>
        <v>47</v>
      </c>
      <c r="AF23" s="39">
        <f t="shared" si="20"/>
        <v>97</v>
      </c>
    </row>
    <row r="24" spans="2:32" ht="23.1" customHeight="1" x14ac:dyDescent="0.25">
      <c r="B24" s="22" t="s">
        <v>51</v>
      </c>
      <c r="C24" s="49">
        <v>1</v>
      </c>
      <c r="D24" s="49">
        <v>2</v>
      </c>
      <c r="E24" s="49">
        <v>1</v>
      </c>
      <c r="F24" s="49">
        <v>0</v>
      </c>
      <c r="G24" s="49">
        <v>0</v>
      </c>
      <c r="H24" s="49">
        <v>0</v>
      </c>
      <c r="I24" s="49">
        <v>3</v>
      </c>
      <c r="J24" s="49">
        <v>1</v>
      </c>
      <c r="K24" s="49">
        <v>0</v>
      </c>
      <c r="L24" s="49">
        <v>0</v>
      </c>
      <c r="M24" s="49">
        <v>4</v>
      </c>
      <c r="N24" s="49">
        <v>0</v>
      </c>
      <c r="O24" s="17">
        <f t="shared" si="0"/>
        <v>8</v>
      </c>
      <c r="P24" s="17">
        <f t="shared" si="1"/>
        <v>12</v>
      </c>
      <c r="R24" s="50" t="s">
        <v>92</v>
      </c>
      <c r="S24" s="51">
        <f>MAX(S19:S21)</f>
        <v>27</v>
      </c>
      <c r="T24" s="51">
        <f t="shared" ref="T24:AF24" si="21">MAX(T19:T21)</f>
        <v>14</v>
      </c>
      <c r="U24" s="51">
        <f t="shared" si="21"/>
        <v>7</v>
      </c>
      <c r="V24" s="51">
        <f t="shared" si="21"/>
        <v>9</v>
      </c>
      <c r="W24" s="51">
        <f t="shared" si="21"/>
        <v>2</v>
      </c>
      <c r="X24" s="51">
        <f t="shared" si="21"/>
        <v>0</v>
      </c>
      <c r="Y24" s="51">
        <f t="shared" si="21"/>
        <v>12</v>
      </c>
      <c r="Z24" s="51">
        <f t="shared" si="21"/>
        <v>7</v>
      </c>
      <c r="AA24" s="51">
        <f t="shared" si="21"/>
        <v>0</v>
      </c>
      <c r="AB24" s="51">
        <f t="shared" si="21"/>
        <v>0</v>
      </c>
      <c r="AC24" s="51">
        <f t="shared" si="21"/>
        <v>82</v>
      </c>
      <c r="AD24" s="51">
        <f t="shared" si="21"/>
        <v>0</v>
      </c>
      <c r="AE24" s="39">
        <f t="shared" si="21"/>
        <v>86</v>
      </c>
      <c r="AF24" s="39">
        <f t="shared" si="21"/>
        <v>152</v>
      </c>
    </row>
    <row r="25" spans="2:32" ht="23.1" customHeight="1" x14ac:dyDescent="0.25">
      <c r="B25" s="22" t="s">
        <v>52</v>
      </c>
      <c r="C25" s="49">
        <v>1</v>
      </c>
      <c r="D25" s="49">
        <v>1</v>
      </c>
      <c r="E25" s="49">
        <v>1</v>
      </c>
      <c r="F25" s="49">
        <v>0</v>
      </c>
      <c r="G25" s="49">
        <v>0</v>
      </c>
      <c r="H25" s="49">
        <v>0</v>
      </c>
      <c r="I25" s="49">
        <v>3</v>
      </c>
      <c r="J25" s="49">
        <v>0</v>
      </c>
      <c r="K25" s="49">
        <v>0</v>
      </c>
      <c r="L25" s="49">
        <v>0</v>
      </c>
      <c r="M25" s="49">
        <v>10</v>
      </c>
      <c r="N25" s="49">
        <v>0</v>
      </c>
      <c r="O25" s="17">
        <f t="shared" si="0"/>
        <v>6</v>
      </c>
      <c r="P25" s="17">
        <f t="shared" si="1"/>
        <v>16</v>
      </c>
      <c r="R25" s="36" t="s">
        <v>85</v>
      </c>
      <c r="S25" s="34">
        <f t="shared" ref="S25:AF25" si="22">SUM(S10:S12)</f>
        <v>62</v>
      </c>
      <c r="T25" s="16">
        <f t="shared" si="22"/>
        <v>31</v>
      </c>
      <c r="U25" s="16">
        <f t="shared" si="22"/>
        <v>14</v>
      </c>
      <c r="V25" s="16">
        <f t="shared" si="22"/>
        <v>6</v>
      </c>
      <c r="W25" s="16">
        <f t="shared" si="22"/>
        <v>1</v>
      </c>
      <c r="X25" s="16">
        <f t="shared" si="22"/>
        <v>0</v>
      </c>
      <c r="Y25" s="16">
        <f t="shared" si="22"/>
        <v>14</v>
      </c>
      <c r="Z25" s="16">
        <f t="shared" si="22"/>
        <v>4</v>
      </c>
      <c r="AA25" s="16">
        <f t="shared" si="22"/>
        <v>0</v>
      </c>
      <c r="AB25" s="16">
        <f t="shared" si="22"/>
        <v>0</v>
      </c>
      <c r="AC25" s="16">
        <f t="shared" si="22"/>
        <v>147</v>
      </c>
      <c r="AD25" s="16">
        <f t="shared" si="22"/>
        <v>0</v>
      </c>
      <c r="AE25" s="31">
        <f t="shared" si="22"/>
        <v>132</v>
      </c>
      <c r="AF25" s="31">
        <f t="shared" si="22"/>
        <v>279</v>
      </c>
    </row>
    <row r="26" spans="2:32" ht="23.1" customHeight="1" x14ac:dyDescent="0.25">
      <c r="B26" s="22" t="s">
        <v>53</v>
      </c>
      <c r="C26" s="49">
        <v>2</v>
      </c>
      <c r="D26" s="49">
        <v>4</v>
      </c>
      <c r="E26" s="49">
        <v>2</v>
      </c>
      <c r="F26" s="49">
        <v>0</v>
      </c>
      <c r="G26" s="49">
        <v>0</v>
      </c>
      <c r="H26" s="49">
        <v>0</v>
      </c>
      <c r="I26" s="49">
        <v>2</v>
      </c>
      <c r="J26" s="49">
        <v>1</v>
      </c>
      <c r="K26" s="49">
        <v>0</v>
      </c>
      <c r="L26" s="49">
        <v>0</v>
      </c>
      <c r="M26" s="49">
        <v>7</v>
      </c>
      <c r="N26" s="49">
        <v>0</v>
      </c>
      <c r="O26" s="17">
        <f>SUM(C26:L26,N26)</f>
        <v>11</v>
      </c>
      <c r="P26" s="17">
        <f t="shared" si="1"/>
        <v>18</v>
      </c>
      <c r="R26" s="27" t="s">
        <v>86</v>
      </c>
      <c r="S26" s="16">
        <f t="shared" ref="S26:AF26" si="23">SUM(S13:S18)</f>
        <v>91</v>
      </c>
      <c r="T26" s="16">
        <f t="shared" si="23"/>
        <v>50</v>
      </c>
      <c r="U26" s="16">
        <f t="shared" si="23"/>
        <v>24</v>
      </c>
      <c r="V26" s="16">
        <f t="shared" si="23"/>
        <v>7</v>
      </c>
      <c r="W26" s="16">
        <f t="shared" si="23"/>
        <v>0</v>
      </c>
      <c r="X26" s="16">
        <f t="shared" si="23"/>
        <v>0</v>
      </c>
      <c r="Y26" s="16">
        <f t="shared" si="23"/>
        <v>61</v>
      </c>
      <c r="Z26" s="16">
        <f t="shared" si="23"/>
        <v>14</v>
      </c>
      <c r="AA26" s="16">
        <f t="shared" si="23"/>
        <v>2</v>
      </c>
      <c r="AB26" s="16">
        <f t="shared" si="23"/>
        <v>0</v>
      </c>
      <c r="AC26" s="16">
        <f t="shared" si="23"/>
        <v>247</v>
      </c>
      <c r="AD26" s="16">
        <f t="shared" si="23"/>
        <v>1</v>
      </c>
      <c r="AE26" s="31">
        <f t="shared" si="23"/>
        <v>239</v>
      </c>
      <c r="AF26" s="31">
        <f t="shared" si="23"/>
        <v>477</v>
      </c>
    </row>
    <row r="27" spans="2:32" ht="23.1" customHeight="1" x14ac:dyDescent="0.25">
      <c r="B27" s="22" t="s">
        <v>54</v>
      </c>
      <c r="C27" s="49">
        <v>5</v>
      </c>
      <c r="D27" s="49">
        <v>3</v>
      </c>
      <c r="E27" s="49">
        <v>0</v>
      </c>
      <c r="F27" s="49">
        <v>0</v>
      </c>
      <c r="G27" s="49">
        <v>0</v>
      </c>
      <c r="H27" s="49">
        <v>0</v>
      </c>
      <c r="I27" s="49">
        <v>2</v>
      </c>
      <c r="J27" s="49">
        <v>0</v>
      </c>
      <c r="K27" s="49">
        <v>0</v>
      </c>
      <c r="L27" s="49">
        <v>0</v>
      </c>
      <c r="M27" s="49">
        <v>6</v>
      </c>
      <c r="N27" s="49">
        <v>0</v>
      </c>
      <c r="O27" s="17">
        <f>SUM(C27:L27,N27)</f>
        <v>10</v>
      </c>
      <c r="P27" s="17">
        <f t="shared" si="1"/>
        <v>16</v>
      </c>
      <c r="R27" s="28" t="s">
        <v>87</v>
      </c>
      <c r="S27" s="16">
        <f t="shared" ref="S27:AF27" si="24">SUM(S19:S21)</f>
        <v>63</v>
      </c>
      <c r="T27" s="16">
        <f t="shared" si="24"/>
        <v>33</v>
      </c>
      <c r="U27" s="16">
        <f t="shared" si="24"/>
        <v>18</v>
      </c>
      <c r="V27" s="16">
        <f t="shared" si="24"/>
        <v>22</v>
      </c>
      <c r="W27" s="16">
        <f t="shared" si="24"/>
        <v>4</v>
      </c>
      <c r="X27" s="16">
        <f t="shared" si="24"/>
        <v>0</v>
      </c>
      <c r="Y27" s="16">
        <f t="shared" si="24"/>
        <v>31</v>
      </c>
      <c r="Z27" s="16">
        <f t="shared" si="24"/>
        <v>16</v>
      </c>
      <c r="AA27" s="16">
        <f t="shared" si="24"/>
        <v>0</v>
      </c>
      <c r="AB27" s="16">
        <f t="shared" si="24"/>
        <v>0</v>
      </c>
      <c r="AC27" s="16">
        <f t="shared" si="24"/>
        <v>182</v>
      </c>
      <c r="AD27" s="16">
        <f t="shared" si="24"/>
        <v>0</v>
      </c>
      <c r="AE27" s="31">
        <f t="shared" si="24"/>
        <v>198</v>
      </c>
      <c r="AF27" s="31">
        <f t="shared" si="24"/>
        <v>389</v>
      </c>
    </row>
    <row r="28" spans="2:32" ht="23.1" customHeight="1" x14ac:dyDescent="0.25">
      <c r="B28" s="22" t="s">
        <v>55</v>
      </c>
      <c r="C28" s="49">
        <v>3</v>
      </c>
      <c r="D28" s="49">
        <v>9</v>
      </c>
      <c r="E28" s="49">
        <v>0</v>
      </c>
      <c r="F28" s="49">
        <v>2</v>
      </c>
      <c r="G28" s="49">
        <v>0</v>
      </c>
      <c r="H28" s="49">
        <v>0</v>
      </c>
      <c r="I28" s="49">
        <v>1</v>
      </c>
      <c r="J28" s="49">
        <v>1</v>
      </c>
      <c r="K28" s="49">
        <v>0</v>
      </c>
      <c r="L28" s="49">
        <v>0</v>
      </c>
      <c r="M28" s="49">
        <v>7</v>
      </c>
      <c r="N28" s="49">
        <v>0</v>
      </c>
      <c r="O28" s="17">
        <f t="shared" si="0"/>
        <v>16</v>
      </c>
      <c r="P28" s="17">
        <f t="shared" si="1"/>
        <v>23</v>
      </c>
      <c r="R28" s="5" t="s">
        <v>17</v>
      </c>
      <c r="S28" s="16">
        <f t="shared" ref="S28:AF28" si="25">SUM(S10:S21)</f>
        <v>216</v>
      </c>
      <c r="T28" s="16">
        <f t="shared" si="25"/>
        <v>114</v>
      </c>
      <c r="U28" s="16">
        <f t="shared" si="25"/>
        <v>56</v>
      </c>
      <c r="V28" s="16">
        <f t="shared" si="25"/>
        <v>35</v>
      </c>
      <c r="W28" s="16">
        <f t="shared" si="25"/>
        <v>5</v>
      </c>
      <c r="X28" s="16">
        <f t="shared" si="25"/>
        <v>0</v>
      </c>
      <c r="Y28" s="16">
        <f t="shared" si="25"/>
        <v>106</v>
      </c>
      <c r="Z28" s="16">
        <f t="shared" si="25"/>
        <v>34</v>
      </c>
      <c r="AA28" s="16">
        <f t="shared" si="25"/>
        <v>2</v>
      </c>
      <c r="AB28" s="16">
        <f t="shared" si="25"/>
        <v>0</v>
      </c>
      <c r="AC28" s="16">
        <f t="shared" si="25"/>
        <v>576</v>
      </c>
      <c r="AD28" s="16">
        <f t="shared" si="25"/>
        <v>1</v>
      </c>
      <c r="AE28" s="31">
        <f t="shared" si="25"/>
        <v>569</v>
      </c>
      <c r="AF28" s="31">
        <f t="shared" si="25"/>
        <v>1145</v>
      </c>
    </row>
    <row r="29" spans="2:32" ht="23.1" customHeight="1" x14ac:dyDescent="0.25">
      <c r="B29" s="22" t="s">
        <v>56</v>
      </c>
      <c r="C29" s="49">
        <v>1</v>
      </c>
      <c r="D29" s="49">
        <v>1</v>
      </c>
      <c r="E29" s="49">
        <v>1</v>
      </c>
      <c r="F29" s="49">
        <v>0</v>
      </c>
      <c r="G29" s="49">
        <v>0</v>
      </c>
      <c r="H29" s="49">
        <v>0</v>
      </c>
      <c r="I29" s="49">
        <v>0</v>
      </c>
      <c r="J29" s="49">
        <v>1</v>
      </c>
      <c r="K29" s="49">
        <v>0</v>
      </c>
      <c r="L29" s="49">
        <v>0</v>
      </c>
      <c r="M29" s="49">
        <v>5</v>
      </c>
      <c r="N29" s="49">
        <v>0</v>
      </c>
      <c r="O29" s="17">
        <f t="shared" si="0"/>
        <v>4</v>
      </c>
      <c r="P29" s="17">
        <f t="shared" si="1"/>
        <v>9</v>
      </c>
      <c r="R29"/>
      <c r="S29" s="20"/>
      <c r="T29" s="19"/>
    </row>
    <row r="30" spans="2:32" ht="23.1" customHeight="1" x14ac:dyDescent="0.25">
      <c r="B30" s="22" t="s">
        <v>57</v>
      </c>
      <c r="C30" s="49">
        <v>3</v>
      </c>
      <c r="D30" s="49">
        <v>1</v>
      </c>
      <c r="E30" s="49">
        <v>1</v>
      </c>
      <c r="F30" s="49">
        <v>1</v>
      </c>
      <c r="G30" s="49">
        <v>0</v>
      </c>
      <c r="H30" s="49">
        <v>0</v>
      </c>
      <c r="I30" s="49">
        <v>2</v>
      </c>
      <c r="J30" s="49">
        <v>3</v>
      </c>
      <c r="K30" s="49">
        <v>0</v>
      </c>
      <c r="L30" s="49">
        <v>0</v>
      </c>
      <c r="M30" s="49">
        <v>7</v>
      </c>
      <c r="N30" s="49">
        <v>0</v>
      </c>
      <c r="O30" s="17">
        <f t="shared" si="0"/>
        <v>11</v>
      </c>
      <c r="P30" s="17">
        <f t="shared" si="1"/>
        <v>18</v>
      </c>
      <c r="R30"/>
      <c r="S30" s="19"/>
      <c r="T30" s="19"/>
    </row>
    <row r="31" spans="2:32" ht="23.1" customHeight="1" x14ac:dyDescent="0.25">
      <c r="B31" s="23" t="s">
        <v>58</v>
      </c>
      <c r="C31" s="49">
        <v>8</v>
      </c>
      <c r="D31" s="49">
        <v>0</v>
      </c>
      <c r="E31" s="49">
        <v>1</v>
      </c>
      <c r="F31" s="49">
        <v>0</v>
      </c>
      <c r="G31" s="49">
        <v>0</v>
      </c>
      <c r="H31" s="49">
        <v>0</v>
      </c>
      <c r="I31" s="49">
        <v>1</v>
      </c>
      <c r="J31" s="49">
        <v>0</v>
      </c>
      <c r="K31" s="49">
        <v>0</v>
      </c>
      <c r="L31" s="49">
        <v>0</v>
      </c>
      <c r="M31" s="49">
        <v>5</v>
      </c>
      <c r="N31" s="49">
        <v>0</v>
      </c>
      <c r="O31" s="17">
        <f t="shared" si="0"/>
        <v>10</v>
      </c>
      <c r="P31" s="17">
        <f t="shared" si="1"/>
        <v>15</v>
      </c>
      <c r="R31"/>
      <c r="S31" s="19"/>
      <c r="T31" s="19"/>
    </row>
    <row r="32" spans="2:32" ht="23.1" customHeight="1" x14ac:dyDescent="0.25">
      <c r="B32" s="23" t="s">
        <v>59</v>
      </c>
      <c r="C32" s="49">
        <v>7</v>
      </c>
      <c r="D32" s="49">
        <v>6</v>
      </c>
      <c r="E32" s="49">
        <v>1</v>
      </c>
      <c r="F32" s="49">
        <v>0</v>
      </c>
      <c r="G32" s="49">
        <v>0</v>
      </c>
      <c r="H32" s="49">
        <v>0</v>
      </c>
      <c r="I32" s="49">
        <v>4</v>
      </c>
      <c r="J32" s="49">
        <v>0</v>
      </c>
      <c r="K32" s="49">
        <v>0</v>
      </c>
      <c r="L32" s="49">
        <v>0</v>
      </c>
      <c r="M32" s="49">
        <v>13</v>
      </c>
      <c r="N32" s="49">
        <v>0</v>
      </c>
      <c r="O32" s="17">
        <f t="shared" si="0"/>
        <v>18</v>
      </c>
      <c r="P32" s="17">
        <f t="shared" si="1"/>
        <v>31</v>
      </c>
      <c r="R32"/>
      <c r="S32" s="19"/>
      <c r="T32" s="19"/>
    </row>
    <row r="33" spans="2:20" ht="23.1" customHeight="1" x14ac:dyDescent="0.25">
      <c r="B33" s="22" t="s">
        <v>60</v>
      </c>
      <c r="C33" s="49">
        <v>3</v>
      </c>
      <c r="D33" s="49">
        <v>2</v>
      </c>
      <c r="E33" s="49">
        <v>0</v>
      </c>
      <c r="F33" s="49">
        <v>0</v>
      </c>
      <c r="G33" s="49">
        <v>0</v>
      </c>
      <c r="H33" s="49">
        <v>0</v>
      </c>
      <c r="I33" s="49">
        <v>2</v>
      </c>
      <c r="J33" s="49">
        <v>1</v>
      </c>
      <c r="K33" s="49">
        <v>0</v>
      </c>
      <c r="L33" s="49">
        <v>0</v>
      </c>
      <c r="M33" s="49">
        <v>10</v>
      </c>
      <c r="N33" s="49">
        <v>0</v>
      </c>
      <c r="O33" s="17">
        <f t="shared" si="0"/>
        <v>8</v>
      </c>
      <c r="P33" s="17">
        <f t="shared" si="1"/>
        <v>18</v>
      </c>
      <c r="R33"/>
      <c r="S33" s="19"/>
      <c r="T33" s="19"/>
    </row>
    <row r="34" spans="2:20" ht="23.1" customHeight="1" x14ac:dyDescent="0.25">
      <c r="B34" s="23" t="s">
        <v>61</v>
      </c>
      <c r="C34" s="49">
        <v>3</v>
      </c>
      <c r="D34" s="49">
        <v>3</v>
      </c>
      <c r="E34" s="49">
        <v>0</v>
      </c>
      <c r="F34" s="49">
        <v>0</v>
      </c>
      <c r="G34" s="49">
        <v>0</v>
      </c>
      <c r="H34" s="49">
        <v>0</v>
      </c>
      <c r="I34" s="49">
        <v>2</v>
      </c>
      <c r="J34" s="49">
        <v>0</v>
      </c>
      <c r="K34" s="49">
        <v>0</v>
      </c>
      <c r="L34" s="49">
        <v>0</v>
      </c>
      <c r="M34" s="49">
        <v>9</v>
      </c>
      <c r="N34" s="49">
        <v>0</v>
      </c>
      <c r="O34" s="17">
        <f t="shared" si="0"/>
        <v>8</v>
      </c>
      <c r="P34" s="17">
        <f t="shared" si="1"/>
        <v>17</v>
      </c>
      <c r="R34"/>
      <c r="S34" s="19"/>
      <c r="T34" s="19"/>
    </row>
    <row r="35" spans="2:20" ht="23.1" customHeight="1" x14ac:dyDescent="0.25">
      <c r="B35" s="23" t="s">
        <v>62</v>
      </c>
      <c r="C35" s="49">
        <v>4</v>
      </c>
      <c r="D35" s="49">
        <v>1</v>
      </c>
      <c r="E35" s="49">
        <v>0</v>
      </c>
      <c r="F35" s="49">
        <v>0</v>
      </c>
      <c r="G35" s="49">
        <v>0</v>
      </c>
      <c r="H35" s="49">
        <v>0</v>
      </c>
      <c r="I35" s="49">
        <v>4</v>
      </c>
      <c r="J35" s="49">
        <v>0</v>
      </c>
      <c r="K35" s="49">
        <v>0</v>
      </c>
      <c r="L35" s="49">
        <v>0</v>
      </c>
      <c r="M35" s="49">
        <v>17</v>
      </c>
      <c r="N35" s="49">
        <v>0</v>
      </c>
      <c r="O35" s="17">
        <f t="shared" si="0"/>
        <v>9</v>
      </c>
      <c r="P35" s="17">
        <f t="shared" si="1"/>
        <v>26</v>
      </c>
      <c r="R35"/>
      <c r="S35" s="19"/>
      <c r="T35" s="19"/>
    </row>
    <row r="36" spans="2:20" ht="23.1" customHeight="1" x14ac:dyDescent="0.25">
      <c r="B36" s="23" t="s">
        <v>63</v>
      </c>
      <c r="C36" s="49">
        <v>5</v>
      </c>
      <c r="D36" s="49">
        <v>3</v>
      </c>
      <c r="E36" s="49">
        <v>2</v>
      </c>
      <c r="F36" s="49">
        <v>2</v>
      </c>
      <c r="G36" s="49">
        <v>0</v>
      </c>
      <c r="H36" s="49">
        <v>0</v>
      </c>
      <c r="I36" s="49">
        <v>1</v>
      </c>
      <c r="J36" s="49">
        <v>0</v>
      </c>
      <c r="K36" s="49">
        <v>0</v>
      </c>
      <c r="L36" s="49">
        <v>0</v>
      </c>
      <c r="M36" s="49">
        <v>13</v>
      </c>
      <c r="N36" s="49">
        <v>0</v>
      </c>
      <c r="O36" s="17">
        <f t="shared" si="0"/>
        <v>13</v>
      </c>
      <c r="P36" s="17">
        <f t="shared" si="1"/>
        <v>26</v>
      </c>
      <c r="R36"/>
      <c r="S36" s="19"/>
      <c r="T36" s="19"/>
    </row>
    <row r="37" spans="2:20" ht="23.1" customHeight="1" x14ac:dyDescent="0.25">
      <c r="B37" s="22" t="s">
        <v>64</v>
      </c>
      <c r="C37" s="49">
        <v>2</v>
      </c>
      <c r="D37" s="49">
        <v>1</v>
      </c>
      <c r="E37" s="49">
        <v>1</v>
      </c>
      <c r="F37" s="49">
        <v>1</v>
      </c>
      <c r="G37" s="49">
        <v>0</v>
      </c>
      <c r="H37" s="49">
        <v>0</v>
      </c>
      <c r="I37" s="49">
        <v>3</v>
      </c>
      <c r="J37" s="49">
        <v>0</v>
      </c>
      <c r="K37" s="49">
        <v>0</v>
      </c>
      <c r="L37" s="49">
        <v>0</v>
      </c>
      <c r="M37" s="49">
        <v>20</v>
      </c>
      <c r="N37" s="49">
        <v>0</v>
      </c>
      <c r="O37" s="17">
        <f t="shared" si="0"/>
        <v>8</v>
      </c>
      <c r="P37" s="17">
        <f t="shared" si="1"/>
        <v>28</v>
      </c>
      <c r="R37"/>
      <c r="S37" s="19"/>
      <c r="T37" s="19"/>
    </row>
    <row r="38" spans="2:20" ht="23.1" customHeight="1" x14ac:dyDescent="0.25">
      <c r="B38" s="23" t="s">
        <v>65</v>
      </c>
      <c r="C38" s="49">
        <v>4</v>
      </c>
      <c r="D38" s="49">
        <v>1</v>
      </c>
      <c r="E38" s="49">
        <v>3</v>
      </c>
      <c r="F38" s="49">
        <v>0</v>
      </c>
      <c r="G38" s="49">
        <v>0</v>
      </c>
      <c r="H38" s="49">
        <v>0</v>
      </c>
      <c r="I38" s="49">
        <v>1</v>
      </c>
      <c r="J38" s="49">
        <v>1</v>
      </c>
      <c r="K38" s="49">
        <v>0</v>
      </c>
      <c r="L38" s="49">
        <v>0</v>
      </c>
      <c r="M38" s="49">
        <v>11</v>
      </c>
      <c r="N38" s="49">
        <v>0</v>
      </c>
      <c r="O38" s="17">
        <f t="shared" si="0"/>
        <v>10</v>
      </c>
      <c r="P38" s="17">
        <f t="shared" si="1"/>
        <v>21</v>
      </c>
      <c r="R38"/>
      <c r="S38" s="19"/>
      <c r="T38" s="19"/>
    </row>
    <row r="39" spans="2:20" ht="23.1" customHeight="1" x14ac:dyDescent="0.25">
      <c r="B39" s="23" t="s">
        <v>66</v>
      </c>
      <c r="C39" s="49">
        <v>5</v>
      </c>
      <c r="D39" s="49">
        <v>2</v>
      </c>
      <c r="E39" s="49">
        <v>0</v>
      </c>
      <c r="F39" s="49">
        <v>0</v>
      </c>
      <c r="G39" s="49">
        <v>0</v>
      </c>
      <c r="H39" s="49">
        <v>0</v>
      </c>
      <c r="I39" s="49">
        <v>5</v>
      </c>
      <c r="J39" s="49">
        <v>0</v>
      </c>
      <c r="K39" s="49">
        <v>0</v>
      </c>
      <c r="L39" s="49">
        <v>0</v>
      </c>
      <c r="M39" s="49">
        <v>10</v>
      </c>
      <c r="N39" s="49">
        <v>0</v>
      </c>
      <c r="O39" s="17">
        <f t="shared" si="0"/>
        <v>12</v>
      </c>
      <c r="P39" s="17">
        <f t="shared" si="1"/>
        <v>22</v>
      </c>
      <c r="R39"/>
      <c r="S39" s="19"/>
      <c r="T39" s="19"/>
    </row>
    <row r="40" spans="2:20" ht="23.1" customHeight="1" x14ac:dyDescent="0.25">
      <c r="B40" s="23" t="s">
        <v>67</v>
      </c>
      <c r="C40" s="49">
        <v>2</v>
      </c>
      <c r="D40" s="49">
        <v>1</v>
      </c>
      <c r="E40" s="49">
        <v>1</v>
      </c>
      <c r="F40" s="49">
        <v>0</v>
      </c>
      <c r="G40" s="49">
        <v>0</v>
      </c>
      <c r="H40" s="49">
        <v>0</v>
      </c>
      <c r="I40" s="49">
        <v>3</v>
      </c>
      <c r="J40" s="49">
        <v>0</v>
      </c>
      <c r="K40" s="49">
        <v>0</v>
      </c>
      <c r="L40" s="49">
        <v>0</v>
      </c>
      <c r="M40" s="49">
        <v>12</v>
      </c>
      <c r="N40" s="49">
        <v>0</v>
      </c>
      <c r="O40" s="17">
        <f t="shared" si="0"/>
        <v>7</v>
      </c>
      <c r="P40" s="17">
        <f t="shared" si="1"/>
        <v>19</v>
      </c>
      <c r="R40"/>
      <c r="S40" s="19"/>
      <c r="T40" s="19"/>
    </row>
    <row r="41" spans="2:20" ht="23.1" customHeight="1" x14ac:dyDescent="0.25">
      <c r="B41" s="22" t="s">
        <v>68</v>
      </c>
      <c r="C41" s="49">
        <v>3</v>
      </c>
      <c r="D41" s="49">
        <v>1</v>
      </c>
      <c r="E41" s="49">
        <v>0</v>
      </c>
      <c r="F41" s="49">
        <v>0</v>
      </c>
      <c r="G41" s="49">
        <v>0</v>
      </c>
      <c r="H41" s="49">
        <v>0</v>
      </c>
      <c r="I41" s="49">
        <v>2</v>
      </c>
      <c r="J41" s="49">
        <v>1</v>
      </c>
      <c r="K41" s="49">
        <v>1</v>
      </c>
      <c r="L41" s="49">
        <v>0</v>
      </c>
      <c r="M41" s="49">
        <v>11</v>
      </c>
      <c r="N41" s="49">
        <v>0</v>
      </c>
      <c r="O41" s="17">
        <f t="shared" si="0"/>
        <v>8</v>
      </c>
      <c r="P41" s="17">
        <f t="shared" si="1"/>
        <v>19</v>
      </c>
      <c r="R41"/>
      <c r="S41" s="19"/>
      <c r="T41" s="19"/>
    </row>
    <row r="42" spans="2:20" ht="23.1" customHeight="1" x14ac:dyDescent="0.25">
      <c r="B42" s="23" t="s">
        <v>69</v>
      </c>
      <c r="C42" s="49">
        <v>4</v>
      </c>
      <c r="D42" s="49">
        <v>1</v>
      </c>
      <c r="E42" s="49">
        <v>1</v>
      </c>
      <c r="F42" s="49">
        <v>0</v>
      </c>
      <c r="G42" s="49">
        <v>0</v>
      </c>
      <c r="H42" s="49">
        <v>0</v>
      </c>
      <c r="I42" s="49">
        <v>1</v>
      </c>
      <c r="J42" s="49">
        <v>0</v>
      </c>
      <c r="K42" s="49">
        <v>0</v>
      </c>
      <c r="L42" s="49">
        <v>0</v>
      </c>
      <c r="M42" s="49">
        <v>12</v>
      </c>
      <c r="N42" s="49">
        <v>0</v>
      </c>
      <c r="O42" s="17">
        <f t="shared" si="0"/>
        <v>7</v>
      </c>
      <c r="P42" s="17">
        <f t="shared" si="1"/>
        <v>19</v>
      </c>
      <c r="R42"/>
      <c r="S42" s="19"/>
      <c r="T42" s="19"/>
    </row>
    <row r="43" spans="2:20" ht="23.1" customHeight="1" x14ac:dyDescent="0.25">
      <c r="B43" s="22" t="s">
        <v>70</v>
      </c>
      <c r="C43" s="49">
        <v>3</v>
      </c>
      <c r="D43" s="49">
        <v>1</v>
      </c>
      <c r="E43" s="49">
        <v>0</v>
      </c>
      <c r="F43" s="49">
        <v>1</v>
      </c>
      <c r="G43" s="49">
        <v>0</v>
      </c>
      <c r="H43" s="49">
        <v>0</v>
      </c>
      <c r="I43" s="49">
        <v>5</v>
      </c>
      <c r="J43" s="49">
        <v>1</v>
      </c>
      <c r="K43" s="49">
        <v>0</v>
      </c>
      <c r="L43" s="49">
        <v>0</v>
      </c>
      <c r="M43" s="49">
        <v>11</v>
      </c>
      <c r="N43" s="49">
        <v>0</v>
      </c>
      <c r="O43" s="17">
        <f t="shared" si="0"/>
        <v>11</v>
      </c>
      <c r="P43" s="17">
        <f t="shared" si="1"/>
        <v>22</v>
      </c>
      <c r="R43"/>
      <c r="S43" s="19"/>
      <c r="T43" s="19"/>
    </row>
    <row r="44" spans="2:20" ht="23.1" customHeight="1" x14ac:dyDescent="0.25">
      <c r="B44" s="24" t="s">
        <v>71</v>
      </c>
      <c r="C44" s="49">
        <v>6</v>
      </c>
      <c r="D44" s="49">
        <v>0</v>
      </c>
      <c r="E44" s="49">
        <v>5</v>
      </c>
      <c r="F44" s="49">
        <v>0</v>
      </c>
      <c r="G44" s="49">
        <v>0</v>
      </c>
      <c r="H44" s="49">
        <v>0</v>
      </c>
      <c r="I44" s="49">
        <v>4</v>
      </c>
      <c r="J44" s="49">
        <v>1</v>
      </c>
      <c r="K44" s="49">
        <v>0</v>
      </c>
      <c r="L44" s="49">
        <v>0</v>
      </c>
      <c r="M44" s="49">
        <v>13</v>
      </c>
      <c r="N44" s="49">
        <v>0</v>
      </c>
      <c r="O44" s="17">
        <f t="shared" si="0"/>
        <v>16</v>
      </c>
      <c r="P44" s="17">
        <f t="shared" si="1"/>
        <v>29</v>
      </c>
      <c r="R44"/>
      <c r="S44" s="19"/>
      <c r="T44" s="19"/>
    </row>
    <row r="45" spans="2:20" ht="23.1" customHeight="1" x14ac:dyDescent="0.25">
      <c r="B45" s="22" t="s">
        <v>72</v>
      </c>
      <c r="C45" s="49">
        <v>6</v>
      </c>
      <c r="D45" s="49">
        <v>2</v>
      </c>
      <c r="E45" s="49">
        <v>0</v>
      </c>
      <c r="F45" s="49">
        <v>0</v>
      </c>
      <c r="G45" s="49">
        <v>0</v>
      </c>
      <c r="H45" s="49">
        <v>0</v>
      </c>
      <c r="I45" s="49">
        <v>1</v>
      </c>
      <c r="J45" s="49">
        <v>1</v>
      </c>
      <c r="K45" s="49">
        <v>0</v>
      </c>
      <c r="L45" s="49">
        <v>0</v>
      </c>
      <c r="M45" s="49">
        <v>10</v>
      </c>
      <c r="N45" s="49">
        <v>1</v>
      </c>
      <c r="O45" s="17">
        <f t="shared" si="0"/>
        <v>11</v>
      </c>
      <c r="P45" s="17">
        <f t="shared" si="1"/>
        <v>21</v>
      </c>
      <c r="R45"/>
      <c r="S45" s="19"/>
      <c r="T45" s="19"/>
    </row>
    <row r="46" spans="2:20" ht="23.1" customHeight="1" x14ac:dyDescent="0.25">
      <c r="B46" s="23" t="s">
        <v>73</v>
      </c>
      <c r="C46" s="49">
        <v>5</v>
      </c>
      <c r="D46" s="49">
        <v>1</v>
      </c>
      <c r="E46" s="49">
        <v>1</v>
      </c>
      <c r="F46" s="49">
        <v>0</v>
      </c>
      <c r="G46" s="49">
        <v>0</v>
      </c>
      <c r="H46" s="49">
        <v>0</v>
      </c>
      <c r="I46" s="49">
        <v>4</v>
      </c>
      <c r="J46" s="49">
        <v>0</v>
      </c>
      <c r="K46" s="49">
        <v>0</v>
      </c>
      <c r="L46" s="49">
        <v>0</v>
      </c>
      <c r="M46" s="49">
        <v>9</v>
      </c>
      <c r="N46" s="49">
        <v>0</v>
      </c>
      <c r="O46" s="17">
        <f t="shared" si="0"/>
        <v>11</v>
      </c>
      <c r="P46" s="17">
        <f t="shared" si="1"/>
        <v>20</v>
      </c>
      <c r="R46" s="19"/>
      <c r="S46" s="19"/>
      <c r="T46"/>
    </row>
    <row r="47" spans="2:20" ht="23.1" customHeight="1" x14ac:dyDescent="0.25">
      <c r="B47" s="23" t="s">
        <v>74</v>
      </c>
      <c r="C47" s="49">
        <v>3</v>
      </c>
      <c r="D47" s="49">
        <v>2</v>
      </c>
      <c r="E47" s="49">
        <v>2</v>
      </c>
      <c r="F47" s="49">
        <v>0</v>
      </c>
      <c r="G47" s="49">
        <v>0</v>
      </c>
      <c r="H47" s="49">
        <v>0</v>
      </c>
      <c r="I47" s="49">
        <v>3</v>
      </c>
      <c r="J47" s="49">
        <v>1</v>
      </c>
      <c r="K47" s="49">
        <v>0</v>
      </c>
      <c r="L47" s="49">
        <v>0</v>
      </c>
      <c r="M47" s="49">
        <v>11</v>
      </c>
      <c r="N47" s="49">
        <v>0</v>
      </c>
      <c r="O47" s="17">
        <f t="shared" si="0"/>
        <v>11</v>
      </c>
      <c r="P47" s="17">
        <f t="shared" si="1"/>
        <v>22</v>
      </c>
      <c r="R47" s="19"/>
      <c r="S47" s="19"/>
      <c r="T47"/>
    </row>
    <row r="48" spans="2:20" ht="23.1" customHeight="1" x14ac:dyDescent="0.25">
      <c r="B48" s="23" t="s">
        <v>75</v>
      </c>
      <c r="C48" s="49">
        <v>2</v>
      </c>
      <c r="D48" s="49">
        <v>1</v>
      </c>
      <c r="E48" s="49">
        <v>2</v>
      </c>
      <c r="F48" s="49">
        <v>0</v>
      </c>
      <c r="G48" s="49">
        <v>0</v>
      </c>
      <c r="H48" s="49">
        <v>0</v>
      </c>
      <c r="I48" s="49">
        <v>0</v>
      </c>
      <c r="J48" s="49">
        <v>1</v>
      </c>
      <c r="K48" s="49">
        <v>0</v>
      </c>
      <c r="L48" s="49">
        <v>0</v>
      </c>
      <c r="M48" s="49">
        <v>8</v>
      </c>
      <c r="N48" s="49">
        <v>0</v>
      </c>
      <c r="O48" s="17">
        <f t="shared" si="0"/>
        <v>6</v>
      </c>
      <c r="P48" s="17">
        <f t="shared" si="1"/>
        <v>14</v>
      </c>
      <c r="R48" s="19"/>
      <c r="S48" s="19"/>
      <c r="T48"/>
    </row>
    <row r="49" spans="2:20" ht="23.1" customHeight="1" x14ac:dyDescent="0.25">
      <c r="B49" s="22" t="s">
        <v>76</v>
      </c>
      <c r="C49" s="49">
        <v>3</v>
      </c>
      <c r="D49" s="49">
        <v>3</v>
      </c>
      <c r="E49" s="49">
        <v>1</v>
      </c>
      <c r="F49" s="49">
        <v>4</v>
      </c>
      <c r="G49" s="49">
        <v>0</v>
      </c>
      <c r="H49" s="49">
        <v>0</v>
      </c>
      <c r="I49" s="49">
        <v>3</v>
      </c>
      <c r="J49" s="49">
        <v>0</v>
      </c>
      <c r="K49" s="49">
        <v>0</v>
      </c>
      <c r="L49" s="49">
        <v>0</v>
      </c>
      <c r="M49" s="49">
        <v>18</v>
      </c>
      <c r="N49" s="49">
        <v>0</v>
      </c>
      <c r="O49" s="17">
        <f t="shared" si="0"/>
        <v>14</v>
      </c>
      <c r="P49" s="17">
        <f t="shared" si="1"/>
        <v>32</v>
      </c>
      <c r="R49" s="19"/>
      <c r="S49" s="19"/>
      <c r="T49"/>
    </row>
    <row r="50" spans="2:20" ht="23.1" customHeight="1" x14ac:dyDescent="0.25">
      <c r="B50" s="23" t="s">
        <v>77</v>
      </c>
      <c r="C50" s="49">
        <v>6</v>
      </c>
      <c r="D50" s="49">
        <v>4</v>
      </c>
      <c r="E50" s="49">
        <v>2</v>
      </c>
      <c r="F50" s="49">
        <v>5</v>
      </c>
      <c r="G50" s="49">
        <v>0</v>
      </c>
      <c r="H50" s="49">
        <v>0</v>
      </c>
      <c r="I50" s="49">
        <v>2</v>
      </c>
      <c r="J50" s="49">
        <v>3</v>
      </c>
      <c r="K50" s="49">
        <v>0</v>
      </c>
      <c r="L50" s="49">
        <v>0</v>
      </c>
      <c r="M50" s="49">
        <v>16</v>
      </c>
      <c r="N50" s="49">
        <v>0</v>
      </c>
      <c r="O50" s="17">
        <f t="shared" si="0"/>
        <v>22</v>
      </c>
      <c r="P50" s="17">
        <f t="shared" si="1"/>
        <v>38</v>
      </c>
      <c r="R50" s="19"/>
      <c r="S50" s="19"/>
      <c r="T50"/>
    </row>
    <row r="51" spans="2:20" ht="23.1" customHeight="1" x14ac:dyDescent="0.25">
      <c r="B51" s="23" t="s">
        <v>78</v>
      </c>
      <c r="C51" s="49">
        <v>6</v>
      </c>
      <c r="D51" s="49">
        <v>2</v>
      </c>
      <c r="E51" s="49">
        <v>1</v>
      </c>
      <c r="F51" s="49">
        <v>2</v>
      </c>
      <c r="G51" s="49">
        <v>1</v>
      </c>
      <c r="H51" s="49">
        <v>0</v>
      </c>
      <c r="I51" s="49">
        <v>6</v>
      </c>
      <c r="J51" s="49">
        <v>0</v>
      </c>
      <c r="K51" s="49">
        <v>0</v>
      </c>
      <c r="L51" s="49">
        <v>0</v>
      </c>
      <c r="M51" s="49">
        <v>12</v>
      </c>
      <c r="N51" s="49">
        <v>0</v>
      </c>
      <c r="O51" s="17">
        <f t="shared" si="0"/>
        <v>18</v>
      </c>
      <c r="P51" s="17">
        <f t="shared" si="1"/>
        <v>30</v>
      </c>
      <c r="R51" s="19"/>
      <c r="S51" s="19"/>
      <c r="T51"/>
    </row>
    <row r="52" spans="2:20" ht="23.1" customHeight="1" x14ac:dyDescent="0.25">
      <c r="B52" s="23" t="s">
        <v>79</v>
      </c>
      <c r="C52" s="49">
        <v>9</v>
      </c>
      <c r="D52" s="49">
        <v>4</v>
      </c>
      <c r="E52" s="49">
        <v>1</v>
      </c>
      <c r="F52" s="49">
        <v>1</v>
      </c>
      <c r="G52" s="49">
        <v>1</v>
      </c>
      <c r="H52" s="49">
        <v>0</v>
      </c>
      <c r="I52" s="49">
        <v>3</v>
      </c>
      <c r="J52" s="49">
        <v>1</v>
      </c>
      <c r="K52" s="49">
        <v>0</v>
      </c>
      <c r="L52" s="49">
        <v>0</v>
      </c>
      <c r="M52" s="49">
        <v>17</v>
      </c>
      <c r="N52" s="49">
        <v>0</v>
      </c>
      <c r="O52" s="17">
        <f>SUM(C52:L52,N52)</f>
        <v>20</v>
      </c>
      <c r="P52" s="17">
        <f t="shared" si="1"/>
        <v>37</v>
      </c>
      <c r="R52" s="19"/>
      <c r="S52" s="19"/>
      <c r="T52"/>
    </row>
    <row r="53" spans="2:20" ht="23.1" customHeight="1" x14ac:dyDescent="0.25">
      <c r="B53" s="22" t="s">
        <v>80</v>
      </c>
      <c r="C53" s="49">
        <v>12</v>
      </c>
      <c r="D53" s="49">
        <v>3</v>
      </c>
      <c r="E53" s="49">
        <v>2</v>
      </c>
      <c r="F53" s="49">
        <v>3</v>
      </c>
      <c r="G53" s="49">
        <v>0</v>
      </c>
      <c r="H53" s="49">
        <v>0</v>
      </c>
      <c r="I53" s="49">
        <v>3</v>
      </c>
      <c r="J53" s="49">
        <v>3</v>
      </c>
      <c r="K53" s="49">
        <v>0</v>
      </c>
      <c r="L53" s="49">
        <v>0</v>
      </c>
      <c r="M53" s="49">
        <v>18</v>
      </c>
      <c r="N53" s="49">
        <v>0</v>
      </c>
      <c r="O53" s="17">
        <f t="shared" si="0"/>
        <v>26</v>
      </c>
      <c r="P53" s="17">
        <f>SUM(C53:N53)</f>
        <v>44</v>
      </c>
      <c r="R53" s="19"/>
      <c r="S53" s="19"/>
      <c r="T53"/>
    </row>
    <row r="54" spans="2:20" ht="23.1" customHeight="1" x14ac:dyDescent="0.25">
      <c r="B54" s="22" t="s">
        <v>81</v>
      </c>
      <c r="C54" s="49">
        <v>4</v>
      </c>
      <c r="D54" s="49">
        <v>2</v>
      </c>
      <c r="E54" s="49">
        <v>3</v>
      </c>
      <c r="F54" s="49">
        <v>1</v>
      </c>
      <c r="G54" s="49">
        <v>2</v>
      </c>
      <c r="H54" s="49">
        <v>0</v>
      </c>
      <c r="I54" s="49">
        <v>4</v>
      </c>
      <c r="J54" s="49">
        <v>2</v>
      </c>
      <c r="K54" s="49">
        <v>0</v>
      </c>
      <c r="L54" s="49">
        <v>0</v>
      </c>
      <c r="M54" s="49">
        <v>20</v>
      </c>
      <c r="N54" s="49">
        <v>0</v>
      </c>
      <c r="O54" s="17">
        <f t="shared" si="0"/>
        <v>18</v>
      </c>
      <c r="P54" s="17">
        <f t="shared" si="1"/>
        <v>38</v>
      </c>
      <c r="R54" s="19"/>
      <c r="S54" s="19"/>
      <c r="T54"/>
    </row>
    <row r="55" spans="2:20" ht="23.1" customHeight="1" x14ac:dyDescent="0.25">
      <c r="B55" s="22" t="s">
        <v>82</v>
      </c>
      <c r="C55" s="49">
        <v>6</v>
      </c>
      <c r="D55" s="49">
        <v>5</v>
      </c>
      <c r="E55" s="49">
        <v>1</v>
      </c>
      <c r="F55" s="49">
        <v>3</v>
      </c>
      <c r="G55" s="49">
        <v>0</v>
      </c>
      <c r="H55" s="49">
        <v>0</v>
      </c>
      <c r="I55" s="49">
        <v>3</v>
      </c>
      <c r="J55" s="49">
        <v>4</v>
      </c>
      <c r="K55" s="49">
        <v>0</v>
      </c>
      <c r="L55" s="49">
        <v>0</v>
      </c>
      <c r="M55" s="49">
        <v>25</v>
      </c>
      <c r="N55" s="49">
        <v>0</v>
      </c>
      <c r="O55" s="17">
        <f t="shared" si="0"/>
        <v>22</v>
      </c>
      <c r="P55" s="17">
        <f t="shared" si="1"/>
        <v>47</v>
      </c>
      <c r="R55" s="19"/>
      <c r="S55" s="19"/>
      <c r="T55"/>
    </row>
    <row r="56" spans="2:20" ht="23.1" customHeight="1" x14ac:dyDescent="0.25">
      <c r="B56" s="22" t="s">
        <v>83</v>
      </c>
      <c r="C56" s="49">
        <v>7</v>
      </c>
      <c r="D56" s="49">
        <v>4</v>
      </c>
      <c r="E56" s="49">
        <v>1</v>
      </c>
      <c r="F56" s="49">
        <v>2</v>
      </c>
      <c r="G56" s="49">
        <v>0</v>
      </c>
      <c r="H56" s="49">
        <v>0</v>
      </c>
      <c r="I56" s="49">
        <v>2</v>
      </c>
      <c r="J56" s="49">
        <v>0</v>
      </c>
      <c r="K56" s="49">
        <v>0</v>
      </c>
      <c r="L56" s="49">
        <v>0</v>
      </c>
      <c r="M56" s="49">
        <v>15</v>
      </c>
      <c r="N56" s="49">
        <v>0</v>
      </c>
      <c r="O56" s="17">
        <f t="shared" si="0"/>
        <v>16</v>
      </c>
      <c r="P56" s="17">
        <f t="shared" si="1"/>
        <v>31</v>
      </c>
      <c r="R56" s="19"/>
      <c r="S56" s="19"/>
      <c r="T56"/>
    </row>
    <row r="57" spans="2:20" ht="23.1" customHeight="1" x14ac:dyDescent="0.25">
      <c r="B57" s="22" t="s">
        <v>84</v>
      </c>
      <c r="C57" s="49">
        <v>5</v>
      </c>
      <c r="D57" s="49">
        <v>3</v>
      </c>
      <c r="E57" s="49">
        <v>2</v>
      </c>
      <c r="F57" s="49">
        <v>1</v>
      </c>
      <c r="G57" s="49">
        <v>0</v>
      </c>
      <c r="H57" s="49">
        <v>0</v>
      </c>
      <c r="I57" s="49">
        <v>2</v>
      </c>
      <c r="J57" s="49">
        <v>1</v>
      </c>
      <c r="K57" s="49">
        <v>0</v>
      </c>
      <c r="L57" s="49">
        <v>0</v>
      </c>
      <c r="M57" s="49">
        <v>22</v>
      </c>
      <c r="N57" s="49">
        <v>0</v>
      </c>
      <c r="O57" s="17">
        <f t="shared" si="0"/>
        <v>14</v>
      </c>
      <c r="P57" s="17">
        <f t="shared" si="1"/>
        <v>36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6">SUM(C10:C57)</f>
        <v>216</v>
      </c>
      <c r="D58" s="16">
        <f t="shared" si="26"/>
        <v>114</v>
      </c>
      <c r="E58" s="16">
        <f t="shared" si="26"/>
        <v>56</v>
      </c>
      <c r="F58" s="16">
        <f t="shared" si="26"/>
        <v>35</v>
      </c>
      <c r="G58" s="16">
        <f t="shared" si="26"/>
        <v>5</v>
      </c>
      <c r="H58" s="16">
        <f t="shared" si="26"/>
        <v>0</v>
      </c>
      <c r="I58" s="16">
        <f t="shared" si="26"/>
        <v>106</v>
      </c>
      <c r="J58" s="16">
        <f t="shared" si="26"/>
        <v>34</v>
      </c>
      <c r="K58" s="16">
        <f t="shared" si="26"/>
        <v>2</v>
      </c>
      <c r="L58" s="16">
        <f t="shared" si="26"/>
        <v>0</v>
      </c>
      <c r="M58" s="16">
        <f t="shared" si="26"/>
        <v>576</v>
      </c>
      <c r="N58" s="16">
        <f t="shared" si="26"/>
        <v>1</v>
      </c>
      <c r="O58" s="17">
        <f t="shared" si="0"/>
        <v>569</v>
      </c>
      <c r="P58" s="16">
        <f t="shared" si="26"/>
        <v>1145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7">C58/$P$58</f>
        <v>0.18864628820960699</v>
      </c>
      <c r="D59" s="42">
        <f t="shared" si="27"/>
        <v>9.9563318777292575E-2</v>
      </c>
      <c r="E59" s="42">
        <f t="shared" si="27"/>
        <v>4.8908296943231441E-2</v>
      </c>
      <c r="F59" s="42">
        <f t="shared" si="27"/>
        <v>3.0567685589519649E-2</v>
      </c>
      <c r="G59" s="42">
        <f t="shared" si="27"/>
        <v>4.3668122270742356E-3</v>
      </c>
      <c r="H59" s="42">
        <f t="shared" si="27"/>
        <v>0</v>
      </c>
      <c r="I59" s="42">
        <f t="shared" si="27"/>
        <v>9.2576419213973804E-2</v>
      </c>
      <c r="J59" s="42">
        <f t="shared" si="27"/>
        <v>2.9694323144104803E-2</v>
      </c>
      <c r="K59" s="42">
        <f t="shared" si="27"/>
        <v>1.7467248908296944E-3</v>
      </c>
      <c r="L59" s="42">
        <f t="shared" si="27"/>
        <v>0</v>
      </c>
      <c r="M59" s="42">
        <f t="shared" si="27"/>
        <v>0.50305676855895198</v>
      </c>
      <c r="N59" s="42">
        <f t="shared" si="27"/>
        <v>8.7336244541484718E-4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0.37961335676625657</v>
      </c>
      <c r="D60" s="43">
        <f t="shared" ref="D60:N60" si="28">D58/$O$58</f>
        <v>0.20035149384885764</v>
      </c>
      <c r="E60" s="43">
        <f t="shared" si="28"/>
        <v>9.8418277680140595E-2</v>
      </c>
      <c r="F60" s="43">
        <f t="shared" si="28"/>
        <v>6.1511423550087874E-2</v>
      </c>
      <c r="G60" s="43">
        <f t="shared" si="28"/>
        <v>8.7873462214411256E-3</v>
      </c>
      <c r="H60" s="43">
        <f t="shared" si="28"/>
        <v>0</v>
      </c>
      <c r="I60" s="43">
        <f t="shared" si="28"/>
        <v>0.18629173989455183</v>
      </c>
      <c r="J60" s="43">
        <f t="shared" si="28"/>
        <v>5.9753954305799648E-2</v>
      </c>
      <c r="K60" s="43">
        <f t="shared" si="28"/>
        <v>3.5149384885764497E-3</v>
      </c>
      <c r="L60" s="43">
        <f t="shared" si="28"/>
        <v>0</v>
      </c>
      <c r="M60" s="43"/>
      <c r="N60" s="43">
        <f t="shared" si="28"/>
        <v>1.7574692442882249E-3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126"/>
  <sheetViews>
    <sheetView view="pageBreakPreview" zoomScale="60" workbookViewId="0">
      <selection activeCell="R49" sqref="R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1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1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1:32" ht="20.100000000000001" customHeight="1" x14ac:dyDescent="0.25">
      <c r="B3" s="21" t="s">
        <v>96</v>
      </c>
      <c r="C3" s="79" t="s">
        <v>174</v>
      </c>
      <c r="D3" s="79"/>
      <c r="E3" s="79"/>
      <c r="F3" s="79"/>
      <c r="G3" s="79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1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1:32" ht="20.100000000000001" customHeight="1" x14ac:dyDescent="0.25">
      <c r="A5" s="54"/>
      <c r="B5" s="54"/>
      <c r="C5" s="55" t="s">
        <v>3</v>
      </c>
      <c r="D5" s="56" t="s">
        <v>175</v>
      </c>
      <c r="E5" s="54"/>
      <c r="F5" s="57" t="s">
        <v>1</v>
      </c>
      <c r="G5" s="77" t="s">
        <v>171</v>
      </c>
      <c r="H5" s="78"/>
      <c r="I5" s="58"/>
      <c r="J5" s="55" t="s">
        <v>5</v>
      </c>
      <c r="K5" s="77" t="s">
        <v>176</v>
      </c>
      <c r="L5" s="78"/>
      <c r="M5" s="59"/>
      <c r="N5" s="59"/>
      <c r="O5" s="54"/>
      <c r="P5" s="54"/>
      <c r="Q5" s="54"/>
      <c r="R5" s="54"/>
      <c r="S5" s="59"/>
      <c r="T5" s="59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</row>
    <row r="6" spans="1:32" ht="23.25" customHeight="1" x14ac:dyDescent="0.25">
      <c r="A6" s="54"/>
      <c r="B6" s="54"/>
      <c r="C6" s="55" t="s">
        <v>4</v>
      </c>
      <c r="D6" s="77" t="s">
        <v>168</v>
      </c>
      <c r="E6" s="78"/>
      <c r="F6" s="55" t="s">
        <v>2</v>
      </c>
      <c r="G6" s="77" t="s">
        <v>169</v>
      </c>
      <c r="H6" s="78"/>
      <c r="I6" s="54"/>
      <c r="J6" s="55" t="s">
        <v>21</v>
      </c>
      <c r="K6" s="77" t="s">
        <v>173</v>
      </c>
      <c r="L6" s="78"/>
      <c r="M6" s="59"/>
      <c r="N6" s="59"/>
      <c r="O6" s="54"/>
      <c r="P6" s="54"/>
      <c r="Q6" s="54"/>
      <c r="R6" s="54"/>
      <c r="S6" s="59"/>
      <c r="T6" s="59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</row>
    <row r="7" spans="1:32" ht="20.100000000000001" customHeight="1" x14ac:dyDescent="0.25">
      <c r="B7" s="2"/>
      <c r="I7" s="2"/>
      <c r="R7"/>
      <c r="S7" s="19"/>
      <c r="T7" s="19"/>
    </row>
    <row r="8" spans="1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1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1:32" ht="23.1" customHeight="1" x14ac:dyDescent="0.25">
      <c r="B10" s="22" t="s">
        <v>37</v>
      </c>
      <c r="C10" s="49">
        <v>3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5</v>
      </c>
      <c r="J10" s="49">
        <v>1</v>
      </c>
      <c r="K10" s="49">
        <v>0</v>
      </c>
      <c r="L10" s="49">
        <v>0</v>
      </c>
      <c r="M10" s="49">
        <v>7</v>
      </c>
      <c r="N10" s="49">
        <v>0</v>
      </c>
      <c r="O10" s="17">
        <f t="shared" ref="O10:O57" si="0">SUM(C10:L10,N10)</f>
        <v>10</v>
      </c>
      <c r="P10" s="17">
        <f t="shared" ref="P10:P57" si="1">SUM(C10:N10)</f>
        <v>17</v>
      </c>
      <c r="R10" s="1" t="s">
        <v>6</v>
      </c>
      <c r="S10" s="17">
        <f t="shared" ref="S10:AF10" si="2">SUM(C10:C13)</f>
        <v>27</v>
      </c>
      <c r="T10" s="17">
        <f t="shared" si="2"/>
        <v>4</v>
      </c>
      <c r="U10" s="17">
        <f t="shared" si="2"/>
        <v>6</v>
      </c>
      <c r="V10" s="17">
        <f t="shared" si="2"/>
        <v>2</v>
      </c>
      <c r="W10" s="17">
        <f t="shared" si="2"/>
        <v>1</v>
      </c>
      <c r="X10" s="17">
        <f t="shared" si="2"/>
        <v>0</v>
      </c>
      <c r="Y10" s="17">
        <f t="shared" si="2"/>
        <v>8</v>
      </c>
      <c r="Z10" s="17">
        <f t="shared" si="2"/>
        <v>4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0">
        <f t="shared" si="2"/>
        <v>52</v>
      </c>
      <c r="AF10" s="30">
        <f t="shared" si="2"/>
        <v>93</v>
      </c>
    </row>
    <row r="11" spans="1:32" s="6" customFormat="1" ht="23.1" customHeight="1" x14ac:dyDescent="0.25">
      <c r="B11" s="22" t="s">
        <v>38</v>
      </c>
      <c r="C11" s="49">
        <v>7</v>
      </c>
      <c r="D11" s="49">
        <v>2</v>
      </c>
      <c r="E11" s="49">
        <v>0</v>
      </c>
      <c r="F11" s="49">
        <v>1</v>
      </c>
      <c r="G11" s="49">
        <v>1</v>
      </c>
      <c r="H11" s="49">
        <v>0</v>
      </c>
      <c r="I11" s="49">
        <v>1</v>
      </c>
      <c r="J11" s="49">
        <v>2</v>
      </c>
      <c r="K11" s="49">
        <v>0</v>
      </c>
      <c r="L11" s="49">
        <v>0</v>
      </c>
      <c r="M11" s="49">
        <v>14</v>
      </c>
      <c r="N11" s="49">
        <v>0</v>
      </c>
      <c r="O11" s="17">
        <f t="shared" si="0"/>
        <v>14</v>
      </c>
      <c r="P11" s="17">
        <f t="shared" si="1"/>
        <v>28</v>
      </c>
      <c r="R11" s="1" t="s">
        <v>7</v>
      </c>
      <c r="S11" s="17">
        <f t="shared" ref="S11:AF11" si="3">SUM(C14:C17)</f>
        <v>25</v>
      </c>
      <c r="T11" s="17">
        <f t="shared" si="3"/>
        <v>10</v>
      </c>
      <c r="U11" s="17">
        <f t="shared" si="3"/>
        <v>6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47</v>
      </c>
      <c r="AD11" s="17">
        <f t="shared" si="3"/>
        <v>0</v>
      </c>
      <c r="AE11" s="30">
        <f t="shared" si="3"/>
        <v>48</v>
      </c>
      <c r="AF11" s="30">
        <f t="shared" si="3"/>
        <v>95</v>
      </c>
    </row>
    <row r="12" spans="1:32" ht="23.1" customHeight="1" x14ac:dyDescent="0.25">
      <c r="B12" s="22" t="s">
        <v>39</v>
      </c>
      <c r="C12" s="49">
        <v>10</v>
      </c>
      <c r="D12" s="49">
        <v>2</v>
      </c>
      <c r="E12" s="49">
        <v>3</v>
      </c>
      <c r="F12" s="49">
        <v>1</v>
      </c>
      <c r="G12" s="49">
        <v>0</v>
      </c>
      <c r="H12" s="49">
        <v>0</v>
      </c>
      <c r="I12" s="49">
        <v>1</v>
      </c>
      <c r="J12" s="49">
        <v>0</v>
      </c>
      <c r="K12" s="49">
        <v>0</v>
      </c>
      <c r="L12" s="49">
        <v>0</v>
      </c>
      <c r="M12" s="49">
        <v>10</v>
      </c>
      <c r="N12" s="49">
        <v>0</v>
      </c>
      <c r="O12" s="17">
        <f t="shared" si="0"/>
        <v>17</v>
      </c>
      <c r="P12" s="17">
        <f t="shared" si="1"/>
        <v>27</v>
      </c>
      <c r="R12" s="1" t="s">
        <v>8</v>
      </c>
      <c r="S12" s="17">
        <f t="shared" ref="S12:AF12" si="4">SUM(C18:C21)</f>
        <v>22</v>
      </c>
      <c r="T12" s="17">
        <f t="shared" si="4"/>
        <v>7</v>
      </c>
      <c r="U12" s="17">
        <f t="shared" si="4"/>
        <v>6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51</v>
      </c>
      <c r="AD12" s="17">
        <f t="shared" si="4"/>
        <v>0</v>
      </c>
      <c r="AE12" s="30">
        <f t="shared" si="4"/>
        <v>43</v>
      </c>
      <c r="AF12" s="30">
        <f t="shared" si="4"/>
        <v>94</v>
      </c>
    </row>
    <row r="13" spans="1:32" ht="23.1" customHeight="1" x14ac:dyDescent="0.25">
      <c r="B13" s="22" t="s">
        <v>40</v>
      </c>
      <c r="C13" s="49">
        <v>7</v>
      </c>
      <c r="D13" s="49">
        <v>0</v>
      </c>
      <c r="E13" s="49">
        <v>2</v>
      </c>
      <c r="F13" s="49">
        <v>0</v>
      </c>
      <c r="G13" s="49">
        <v>0</v>
      </c>
      <c r="H13" s="49">
        <v>0</v>
      </c>
      <c r="I13" s="49">
        <v>1</v>
      </c>
      <c r="J13" s="49">
        <v>1</v>
      </c>
      <c r="K13" s="49">
        <v>0</v>
      </c>
      <c r="L13" s="49">
        <v>0</v>
      </c>
      <c r="M13" s="49">
        <v>10</v>
      </c>
      <c r="N13" s="49">
        <v>0</v>
      </c>
      <c r="O13" s="17">
        <f t="shared" si="0"/>
        <v>11</v>
      </c>
      <c r="P13" s="17">
        <f t="shared" si="1"/>
        <v>21</v>
      </c>
      <c r="R13" s="1" t="s">
        <v>9</v>
      </c>
      <c r="S13" s="17">
        <f t="shared" ref="S13:AF13" si="5">SUM(C22:C25)</f>
        <v>23</v>
      </c>
      <c r="T13" s="17">
        <f t="shared" si="5"/>
        <v>6</v>
      </c>
      <c r="U13" s="17">
        <f t="shared" si="5"/>
        <v>5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44</v>
      </c>
      <c r="AD13" s="17">
        <f t="shared" si="5"/>
        <v>0</v>
      </c>
      <c r="AE13" s="30">
        <f t="shared" si="5"/>
        <v>46</v>
      </c>
      <c r="AF13" s="30">
        <f t="shared" si="5"/>
        <v>90</v>
      </c>
    </row>
    <row r="14" spans="1:32" ht="23.1" customHeight="1" x14ac:dyDescent="0.25">
      <c r="B14" s="22" t="s">
        <v>41</v>
      </c>
      <c r="C14" s="49">
        <v>11</v>
      </c>
      <c r="D14" s="49">
        <v>3</v>
      </c>
      <c r="E14" s="49">
        <v>3</v>
      </c>
      <c r="F14" s="49">
        <v>0</v>
      </c>
      <c r="G14" s="49">
        <v>0</v>
      </c>
      <c r="H14" s="49">
        <v>0</v>
      </c>
      <c r="I14" s="49">
        <v>0</v>
      </c>
      <c r="J14" s="49">
        <v>2</v>
      </c>
      <c r="K14" s="49">
        <v>0</v>
      </c>
      <c r="L14" s="49">
        <v>0</v>
      </c>
      <c r="M14" s="49">
        <v>16</v>
      </c>
      <c r="N14" s="49">
        <v>0</v>
      </c>
      <c r="O14" s="17">
        <f t="shared" si="0"/>
        <v>19</v>
      </c>
      <c r="P14" s="17">
        <f t="shared" si="1"/>
        <v>35</v>
      </c>
      <c r="R14" s="1" t="s">
        <v>10</v>
      </c>
      <c r="S14" s="17">
        <f t="shared" ref="S14:AF14" si="6">SUM(C26:C29)</f>
        <v>14</v>
      </c>
      <c r="T14" s="17">
        <f t="shared" si="6"/>
        <v>2</v>
      </c>
      <c r="U14" s="17">
        <f t="shared" si="6"/>
        <v>3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27</v>
      </c>
      <c r="AD14" s="17">
        <f t="shared" si="6"/>
        <v>0</v>
      </c>
      <c r="AE14" s="30">
        <f t="shared" si="6"/>
        <v>29</v>
      </c>
      <c r="AF14" s="30">
        <f t="shared" si="6"/>
        <v>56</v>
      </c>
    </row>
    <row r="15" spans="1:32" ht="23.1" customHeight="1" x14ac:dyDescent="0.25">
      <c r="B15" s="22" t="s">
        <v>42</v>
      </c>
      <c r="C15" s="49">
        <v>2</v>
      </c>
      <c r="D15" s="49">
        <v>2</v>
      </c>
      <c r="E15" s="49">
        <v>1</v>
      </c>
      <c r="F15" s="49">
        <v>0</v>
      </c>
      <c r="G15" s="49">
        <v>0</v>
      </c>
      <c r="H15" s="49">
        <v>0</v>
      </c>
      <c r="I15" s="49">
        <v>1</v>
      </c>
      <c r="J15" s="49">
        <v>0</v>
      </c>
      <c r="K15" s="49">
        <v>0</v>
      </c>
      <c r="L15" s="49">
        <v>0</v>
      </c>
      <c r="M15" s="49">
        <v>8</v>
      </c>
      <c r="N15" s="49">
        <v>0</v>
      </c>
      <c r="O15" s="17">
        <f>SUM(C15:L15,N15)</f>
        <v>6</v>
      </c>
      <c r="P15" s="17">
        <f>SUM(C15:N15)</f>
        <v>14</v>
      </c>
      <c r="R15" s="1" t="s">
        <v>11</v>
      </c>
      <c r="S15" s="17">
        <f t="shared" ref="S15:AF15" si="7">SUM(C30:C33)</f>
        <v>15</v>
      </c>
      <c r="T15" s="17">
        <f t="shared" si="7"/>
        <v>2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38</v>
      </c>
      <c r="AD15" s="17">
        <f t="shared" si="7"/>
        <v>0</v>
      </c>
      <c r="AE15" s="30">
        <f t="shared" si="7"/>
        <v>32</v>
      </c>
      <c r="AF15" s="30">
        <f t="shared" si="7"/>
        <v>70</v>
      </c>
    </row>
    <row r="16" spans="1:32" ht="23.1" customHeight="1" x14ac:dyDescent="0.25">
      <c r="B16" s="22" t="s">
        <v>43</v>
      </c>
      <c r="C16" s="49">
        <v>8</v>
      </c>
      <c r="D16" s="49">
        <v>4</v>
      </c>
      <c r="E16" s="49">
        <v>0</v>
      </c>
      <c r="F16" s="49">
        <v>0</v>
      </c>
      <c r="G16" s="49">
        <v>0</v>
      </c>
      <c r="H16" s="49">
        <v>0</v>
      </c>
      <c r="I16" s="49">
        <v>0</v>
      </c>
      <c r="J16" s="49">
        <v>3</v>
      </c>
      <c r="K16" s="49">
        <v>0</v>
      </c>
      <c r="L16" s="49">
        <v>0</v>
      </c>
      <c r="M16" s="49">
        <v>13</v>
      </c>
      <c r="N16" s="49">
        <v>0</v>
      </c>
      <c r="O16" s="17">
        <f>SUM(C16:L16,N16)</f>
        <v>15</v>
      </c>
      <c r="P16" s="17">
        <f t="shared" si="1"/>
        <v>28</v>
      </c>
      <c r="R16" s="1" t="s">
        <v>12</v>
      </c>
      <c r="S16" s="17">
        <f t="shared" ref="S16:AF16" si="8">SUM(C34:C37)</f>
        <v>22</v>
      </c>
      <c r="T16" s="17">
        <f t="shared" si="8"/>
        <v>3</v>
      </c>
      <c r="U16" s="17">
        <f t="shared" si="8"/>
        <v>7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11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48</v>
      </c>
      <c r="AD16" s="17">
        <f t="shared" si="8"/>
        <v>0</v>
      </c>
      <c r="AE16" s="30">
        <f t="shared" si="8"/>
        <v>47</v>
      </c>
      <c r="AF16" s="30">
        <f t="shared" si="8"/>
        <v>95</v>
      </c>
    </row>
    <row r="17" spans="2:32" ht="23.1" customHeight="1" x14ac:dyDescent="0.25">
      <c r="B17" s="22" t="s">
        <v>44</v>
      </c>
      <c r="C17" s="49">
        <v>4</v>
      </c>
      <c r="D17" s="49">
        <v>1</v>
      </c>
      <c r="E17" s="49">
        <v>2</v>
      </c>
      <c r="F17" s="49">
        <v>0</v>
      </c>
      <c r="G17" s="49">
        <v>0</v>
      </c>
      <c r="H17" s="49">
        <v>0</v>
      </c>
      <c r="I17" s="49">
        <v>0</v>
      </c>
      <c r="J17" s="49">
        <v>1</v>
      </c>
      <c r="K17" s="49">
        <v>0</v>
      </c>
      <c r="L17" s="49">
        <v>0</v>
      </c>
      <c r="M17" s="49">
        <v>10</v>
      </c>
      <c r="N17" s="49">
        <v>0</v>
      </c>
      <c r="O17" s="17">
        <f t="shared" si="0"/>
        <v>8</v>
      </c>
      <c r="P17" s="17">
        <f t="shared" si="1"/>
        <v>18</v>
      </c>
      <c r="R17" s="1" t="s">
        <v>13</v>
      </c>
      <c r="S17" s="17">
        <f t="shared" ref="S17:AF17" si="9">SUM(C38:C41)</f>
        <v>16</v>
      </c>
      <c r="T17" s="17">
        <f t="shared" si="9"/>
        <v>2</v>
      </c>
      <c r="U17" s="17">
        <f t="shared" si="9"/>
        <v>3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18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50</v>
      </c>
      <c r="AD17" s="17">
        <f t="shared" si="9"/>
        <v>0</v>
      </c>
      <c r="AE17" s="30">
        <f t="shared" si="9"/>
        <v>43</v>
      </c>
      <c r="AF17" s="30">
        <f t="shared" si="9"/>
        <v>93</v>
      </c>
    </row>
    <row r="18" spans="2:32" ht="23.1" customHeight="1" x14ac:dyDescent="0.25">
      <c r="B18" s="22" t="s">
        <v>45</v>
      </c>
      <c r="C18" s="49">
        <v>8</v>
      </c>
      <c r="D18" s="49">
        <v>3</v>
      </c>
      <c r="E18" s="49">
        <v>3</v>
      </c>
      <c r="F18" s="49">
        <v>0</v>
      </c>
      <c r="G18" s="49">
        <v>0</v>
      </c>
      <c r="H18" s="49">
        <v>0</v>
      </c>
      <c r="I18" s="49">
        <v>0</v>
      </c>
      <c r="J18" s="49">
        <v>0</v>
      </c>
      <c r="K18" s="49">
        <v>0</v>
      </c>
      <c r="L18" s="49">
        <v>0</v>
      </c>
      <c r="M18" s="49">
        <v>14</v>
      </c>
      <c r="N18" s="49">
        <v>0</v>
      </c>
      <c r="O18" s="17">
        <f t="shared" si="0"/>
        <v>14</v>
      </c>
      <c r="P18" s="17">
        <f t="shared" si="1"/>
        <v>28</v>
      </c>
      <c r="R18" s="1" t="s">
        <v>14</v>
      </c>
      <c r="S18" s="17">
        <f t="shared" ref="S18:AF18" si="10">SUM(C42:C45)</f>
        <v>17</v>
      </c>
      <c r="T18" s="17">
        <f t="shared" si="10"/>
        <v>1</v>
      </c>
      <c r="U18" s="17">
        <f t="shared" si="10"/>
        <v>2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48</v>
      </c>
      <c r="AD18" s="17">
        <f t="shared" si="10"/>
        <v>0</v>
      </c>
      <c r="AE18" s="30">
        <f t="shared" si="10"/>
        <v>37</v>
      </c>
      <c r="AF18" s="30">
        <f t="shared" si="10"/>
        <v>85</v>
      </c>
    </row>
    <row r="19" spans="2:32" ht="23.1" customHeight="1" x14ac:dyDescent="0.25">
      <c r="B19" s="22" t="s">
        <v>46</v>
      </c>
      <c r="C19" s="49">
        <v>4</v>
      </c>
      <c r="D19" s="49">
        <v>1</v>
      </c>
      <c r="E19" s="49">
        <v>0</v>
      </c>
      <c r="F19" s="49">
        <v>0</v>
      </c>
      <c r="G19" s="49">
        <v>0</v>
      </c>
      <c r="H19" s="49">
        <v>0</v>
      </c>
      <c r="I19" s="49">
        <v>1</v>
      </c>
      <c r="J19" s="49">
        <v>1</v>
      </c>
      <c r="K19" s="49">
        <v>0</v>
      </c>
      <c r="L19" s="49">
        <v>0</v>
      </c>
      <c r="M19" s="49">
        <v>12</v>
      </c>
      <c r="N19" s="49">
        <v>0</v>
      </c>
      <c r="O19" s="17">
        <f t="shared" si="0"/>
        <v>7</v>
      </c>
      <c r="P19" s="17">
        <f t="shared" si="1"/>
        <v>19</v>
      </c>
      <c r="R19" s="1" t="s">
        <v>15</v>
      </c>
      <c r="S19" s="17">
        <f t="shared" ref="S19:AF19" si="11">SUM(C46:C49)</f>
        <v>16</v>
      </c>
      <c r="T19" s="17">
        <f t="shared" si="11"/>
        <v>4</v>
      </c>
      <c r="U19" s="17">
        <f t="shared" si="11"/>
        <v>4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3</v>
      </c>
      <c r="AA19" s="17">
        <f t="shared" si="11"/>
        <v>1</v>
      </c>
      <c r="AB19" s="17">
        <f t="shared" si="11"/>
        <v>0</v>
      </c>
      <c r="AC19" s="17">
        <f t="shared" si="11"/>
        <v>45</v>
      </c>
      <c r="AD19" s="17">
        <f t="shared" si="11"/>
        <v>0</v>
      </c>
      <c r="AE19" s="30">
        <f t="shared" si="11"/>
        <v>46</v>
      </c>
      <c r="AF19" s="30">
        <f t="shared" si="11"/>
        <v>91</v>
      </c>
    </row>
    <row r="20" spans="2:32" ht="23.1" customHeight="1" x14ac:dyDescent="0.25">
      <c r="B20" s="22" t="s">
        <v>47</v>
      </c>
      <c r="C20" s="49">
        <v>5</v>
      </c>
      <c r="D20" s="49">
        <v>2</v>
      </c>
      <c r="E20" s="49">
        <v>1</v>
      </c>
      <c r="F20" s="49">
        <v>0</v>
      </c>
      <c r="G20" s="49">
        <v>0</v>
      </c>
      <c r="H20" s="49">
        <v>0</v>
      </c>
      <c r="I20" s="49">
        <v>1</v>
      </c>
      <c r="J20" s="49">
        <v>0</v>
      </c>
      <c r="K20" s="49">
        <v>0</v>
      </c>
      <c r="L20" s="49">
        <v>0</v>
      </c>
      <c r="M20" s="49">
        <v>7</v>
      </c>
      <c r="N20" s="49">
        <v>0</v>
      </c>
      <c r="O20" s="17">
        <f t="shared" si="0"/>
        <v>9</v>
      </c>
      <c r="P20" s="17">
        <f t="shared" si="1"/>
        <v>16</v>
      </c>
      <c r="R20" s="1" t="s">
        <v>16</v>
      </c>
      <c r="S20" s="17">
        <f t="shared" ref="S20:AF20" si="12">SUM(C50:C53)</f>
        <v>22</v>
      </c>
      <c r="T20" s="17">
        <f t="shared" si="12"/>
        <v>11</v>
      </c>
      <c r="U20" s="17">
        <f t="shared" si="12"/>
        <v>4</v>
      </c>
      <c r="V20" s="17">
        <f t="shared" si="12"/>
        <v>15</v>
      </c>
      <c r="W20" s="17">
        <f t="shared" si="12"/>
        <v>3</v>
      </c>
      <c r="X20" s="17">
        <f t="shared" si="12"/>
        <v>0</v>
      </c>
      <c r="Y20" s="17">
        <f t="shared" si="12"/>
        <v>16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70</v>
      </c>
      <c r="AD20" s="17">
        <f t="shared" si="12"/>
        <v>0</v>
      </c>
      <c r="AE20" s="30">
        <f t="shared" si="12"/>
        <v>74</v>
      </c>
      <c r="AF20" s="30">
        <f t="shared" si="12"/>
        <v>144</v>
      </c>
    </row>
    <row r="21" spans="2:32" ht="23.1" customHeight="1" x14ac:dyDescent="0.25">
      <c r="B21" s="22" t="s">
        <v>48</v>
      </c>
      <c r="C21" s="49">
        <v>5</v>
      </c>
      <c r="D21" s="49">
        <v>1</v>
      </c>
      <c r="E21" s="49">
        <v>2</v>
      </c>
      <c r="F21" s="49">
        <v>0</v>
      </c>
      <c r="G21" s="49">
        <v>0</v>
      </c>
      <c r="H21" s="49">
        <v>0</v>
      </c>
      <c r="I21" s="49">
        <v>4</v>
      </c>
      <c r="J21" s="49">
        <v>1</v>
      </c>
      <c r="K21" s="49">
        <v>0</v>
      </c>
      <c r="L21" s="49">
        <v>0</v>
      </c>
      <c r="M21" s="49">
        <v>18</v>
      </c>
      <c r="N21" s="49">
        <v>0</v>
      </c>
      <c r="O21" s="17">
        <f t="shared" si="0"/>
        <v>13</v>
      </c>
      <c r="P21" s="17">
        <f t="shared" si="1"/>
        <v>31</v>
      </c>
      <c r="R21" s="35" t="s">
        <v>20</v>
      </c>
      <c r="S21" s="33">
        <f t="shared" ref="S21:AF21" si="13">SUM(C54:C57)</f>
        <v>23</v>
      </c>
      <c r="T21" s="17">
        <f t="shared" si="13"/>
        <v>13</v>
      </c>
      <c r="U21" s="17">
        <f t="shared" si="13"/>
        <v>6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11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53</v>
      </c>
      <c r="AD21" s="17">
        <f t="shared" si="13"/>
        <v>0</v>
      </c>
      <c r="AE21" s="30">
        <f t="shared" si="13"/>
        <v>65</v>
      </c>
      <c r="AF21" s="30">
        <f t="shared" si="13"/>
        <v>118</v>
      </c>
    </row>
    <row r="22" spans="2:32" ht="23.1" customHeight="1" x14ac:dyDescent="0.25">
      <c r="B22" s="22" t="s">
        <v>49</v>
      </c>
      <c r="C22" s="49">
        <v>5</v>
      </c>
      <c r="D22" s="49">
        <v>1</v>
      </c>
      <c r="E22" s="49">
        <v>1</v>
      </c>
      <c r="F22" s="49">
        <v>0</v>
      </c>
      <c r="G22" s="49">
        <v>0</v>
      </c>
      <c r="H22" s="49">
        <v>0</v>
      </c>
      <c r="I22" s="49">
        <v>1</v>
      </c>
      <c r="J22" s="49">
        <v>2</v>
      </c>
      <c r="K22" s="49">
        <v>0</v>
      </c>
      <c r="L22" s="49">
        <v>0</v>
      </c>
      <c r="M22" s="49">
        <v>17</v>
      </c>
      <c r="N22" s="49">
        <v>0</v>
      </c>
      <c r="O22" s="17">
        <f t="shared" si="0"/>
        <v>10</v>
      </c>
      <c r="P22" s="17">
        <f t="shared" si="1"/>
        <v>27</v>
      </c>
      <c r="R22" s="50" t="s">
        <v>90</v>
      </c>
      <c r="S22" s="51">
        <f>MAX(S10:S12)</f>
        <v>27</v>
      </c>
      <c r="T22" s="51">
        <f t="shared" ref="T22:AF22" si="14">MAX(T10:T12)</f>
        <v>10</v>
      </c>
      <c r="U22" s="51">
        <f t="shared" si="14"/>
        <v>6</v>
      </c>
      <c r="V22" s="51">
        <f t="shared" si="14"/>
        <v>2</v>
      </c>
      <c r="W22" s="51">
        <f t="shared" si="14"/>
        <v>1</v>
      </c>
      <c r="X22" s="51">
        <f t="shared" si="14"/>
        <v>0</v>
      </c>
      <c r="Y22" s="51">
        <f t="shared" si="14"/>
        <v>8</v>
      </c>
      <c r="Z22" s="51">
        <f t="shared" si="14"/>
        <v>6</v>
      </c>
      <c r="AA22" s="51">
        <f t="shared" si="14"/>
        <v>0</v>
      </c>
      <c r="AB22" s="51">
        <f t="shared" si="14"/>
        <v>0</v>
      </c>
      <c r="AC22" s="51">
        <f t="shared" si="14"/>
        <v>51</v>
      </c>
      <c r="AD22" s="51">
        <f t="shared" si="14"/>
        <v>0</v>
      </c>
      <c r="AE22" s="39">
        <f t="shared" si="14"/>
        <v>52</v>
      </c>
      <c r="AF22" s="39">
        <f t="shared" si="14"/>
        <v>95</v>
      </c>
    </row>
    <row r="23" spans="2:32" ht="23.1" customHeight="1" x14ac:dyDescent="0.25">
      <c r="B23" s="22" t="s">
        <v>50</v>
      </c>
      <c r="C23" s="49">
        <v>3</v>
      </c>
      <c r="D23" s="49">
        <v>1</v>
      </c>
      <c r="E23" s="49">
        <v>0</v>
      </c>
      <c r="F23" s="49">
        <v>0</v>
      </c>
      <c r="G23" s="49">
        <v>0</v>
      </c>
      <c r="H23" s="49">
        <v>0</v>
      </c>
      <c r="I23" s="49">
        <v>2</v>
      </c>
      <c r="J23" s="49">
        <v>1</v>
      </c>
      <c r="K23" s="49">
        <v>0</v>
      </c>
      <c r="L23" s="49">
        <v>0</v>
      </c>
      <c r="M23" s="49">
        <v>9</v>
      </c>
      <c r="N23" s="49">
        <v>0</v>
      </c>
      <c r="O23" s="17">
        <f t="shared" si="0"/>
        <v>7</v>
      </c>
      <c r="P23" s="17">
        <f t="shared" si="1"/>
        <v>16</v>
      </c>
      <c r="R23" s="50" t="s">
        <v>91</v>
      </c>
      <c r="S23" s="51">
        <f>MAX(S13:S18)</f>
        <v>23</v>
      </c>
      <c r="T23" s="51">
        <f t="shared" ref="T23:AF23" si="15">MAX(T13:T18)</f>
        <v>6</v>
      </c>
      <c r="U23" s="51">
        <f t="shared" si="15"/>
        <v>7</v>
      </c>
      <c r="V23" s="51">
        <f t="shared" si="15"/>
        <v>2</v>
      </c>
      <c r="W23" s="51">
        <f t="shared" si="15"/>
        <v>0</v>
      </c>
      <c r="X23" s="51">
        <f t="shared" si="15"/>
        <v>0</v>
      </c>
      <c r="Y23" s="51">
        <f t="shared" si="15"/>
        <v>18</v>
      </c>
      <c r="Z23" s="51">
        <f t="shared" si="15"/>
        <v>6</v>
      </c>
      <c r="AA23" s="51">
        <f t="shared" si="15"/>
        <v>1</v>
      </c>
      <c r="AB23" s="51">
        <f t="shared" si="15"/>
        <v>0</v>
      </c>
      <c r="AC23" s="51">
        <f t="shared" si="15"/>
        <v>50</v>
      </c>
      <c r="AD23" s="51">
        <f t="shared" si="15"/>
        <v>0</v>
      </c>
      <c r="AE23" s="39">
        <f t="shared" si="15"/>
        <v>47</v>
      </c>
      <c r="AF23" s="39">
        <f t="shared" si="15"/>
        <v>95</v>
      </c>
    </row>
    <row r="24" spans="2:32" ht="23.1" customHeight="1" x14ac:dyDescent="0.25">
      <c r="B24" s="22" t="s">
        <v>51</v>
      </c>
      <c r="C24" s="49">
        <v>3</v>
      </c>
      <c r="D24" s="49">
        <v>1</v>
      </c>
      <c r="E24" s="49">
        <v>1</v>
      </c>
      <c r="F24" s="49">
        <v>0</v>
      </c>
      <c r="G24" s="49">
        <v>0</v>
      </c>
      <c r="H24" s="49">
        <v>0</v>
      </c>
      <c r="I24" s="49">
        <v>3</v>
      </c>
      <c r="J24" s="49">
        <v>1</v>
      </c>
      <c r="K24" s="49">
        <v>0</v>
      </c>
      <c r="L24" s="49">
        <v>0</v>
      </c>
      <c r="M24" s="49">
        <v>8</v>
      </c>
      <c r="N24" s="49">
        <v>0</v>
      </c>
      <c r="O24" s="17">
        <f t="shared" si="0"/>
        <v>9</v>
      </c>
      <c r="P24" s="17">
        <f t="shared" si="1"/>
        <v>17</v>
      </c>
      <c r="R24" s="50" t="s">
        <v>92</v>
      </c>
      <c r="S24" s="51">
        <f>MAX(S19:S21)</f>
        <v>23</v>
      </c>
      <c r="T24" s="51">
        <f t="shared" ref="T24:AF24" si="16">MAX(T19:T21)</f>
        <v>13</v>
      </c>
      <c r="U24" s="51">
        <f t="shared" si="16"/>
        <v>6</v>
      </c>
      <c r="V24" s="51">
        <f t="shared" si="16"/>
        <v>15</v>
      </c>
      <c r="W24" s="51">
        <f t="shared" si="16"/>
        <v>3</v>
      </c>
      <c r="X24" s="51">
        <f t="shared" si="16"/>
        <v>0</v>
      </c>
      <c r="Y24" s="51">
        <f t="shared" si="16"/>
        <v>16</v>
      </c>
      <c r="Z24" s="51">
        <f t="shared" si="16"/>
        <v>3</v>
      </c>
      <c r="AA24" s="51">
        <f t="shared" si="16"/>
        <v>1</v>
      </c>
      <c r="AB24" s="51">
        <f t="shared" si="16"/>
        <v>0</v>
      </c>
      <c r="AC24" s="51">
        <f t="shared" si="16"/>
        <v>70</v>
      </c>
      <c r="AD24" s="51">
        <f t="shared" si="16"/>
        <v>0</v>
      </c>
      <c r="AE24" s="39">
        <f t="shared" si="16"/>
        <v>74</v>
      </c>
      <c r="AF24" s="39">
        <f t="shared" si="16"/>
        <v>144</v>
      </c>
    </row>
    <row r="25" spans="2:32" ht="23.1" customHeight="1" x14ac:dyDescent="0.25">
      <c r="B25" s="22" t="s">
        <v>52</v>
      </c>
      <c r="C25" s="49">
        <v>12</v>
      </c>
      <c r="D25" s="49">
        <v>3</v>
      </c>
      <c r="E25" s="49">
        <v>3</v>
      </c>
      <c r="F25" s="49">
        <v>1</v>
      </c>
      <c r="G25" s="49">
        <v>0</v>
      </c>
      <c r="H25" s="49">
        <v>0</v>
      </c>
      <c r="I25" s="49">
        <v>0</v>
      </c>
      <c r="J25" s="49">
        <v>1</v>
      </c>
      <c r="K25" s="49">
        <v>0</v>
      </c>
      <c r="L25" s="49">
        <v>0</v>
      </c>
      <c r="M25" s="49">
        <v>10</v>
      </c>
      <c r="N25" s="49">
        <v>0</v>
      </c>
      <c r="O25" s="17">
        <f t="shared" si="0"/>
        <v>20</v>
      </c>
      <c r="P25" s="17">
        <f t="shared" si="1"/>
        <v>30</v>
      </c>
      <c r="R25" s="36" t="s">
        <v>85</v>
      </c>
      <c r="S25" s="34">
        <f t="shared" ref="S25:AF25" si="17">SUM(S10:S12)</f>
        <v>74</v>
      </c>
      <c r="T25" s="16">
        <f t="shared" si="17"/>
        <v>21</v>
      </c>
      <c r="U25" s="16">
        <f t="shared" si="17"/>
        <v>18</v>
      </c>
      <c r="V25" s="16">
        <f t="shared" si="17"/>
        <v>2</v>
      </c>
      <c r="W25" s="16">
        <f t="shared" si="17"/>
        <v>1</v>
      </c>
      <c r="X25" s="16">
        <f t="shared" si="17"/>
        <v>0</v>
      </c>
      <c r="Y25" s="16">
        <f t="shared" si="17"/>
        <v>15</v>
      </c>
      <c r="Z25" s="16">
        <f t="shared" si="17"/>
        <v>12</v>
      </c>
      <c r="AA25" s="16">
        <f t="shared" si="17"/>
        <v>0</v>
      </c>
      <c r="AB25" s="16">
        <f t="shared" si="17"/>
        <v>0</v>
      </c>
      <c r="AC25" s="16">
        <f t="shared" si="17"/>
        <v>139</v>
      </c>
      <c r="AD25" s="16">
        <f t="shared" si="17"/>
        <v>0</v>
      </c>
      <c r="AE25" s="31">
        <f t="shared" si="17"/>
        <v>143</v>
      </c>
      <c r="AF25" s="31">
        <f t="shared" si="17"/>
        <v>282</v>
      </c>
    </row>
    <row r="26" spans="2:32" ht="23.1" customHeight="1" x14ac:dyDescent="0.25">
      <c r="B26" s="22" t="s">
        <v>53</v>
      </c>
      <c r="C26" s="49">
        <v>2</v>
      </c>
      <c r="D26" s="49">
        <v>1</v>
      </c>
      <c r="E26" s="49">
        <v>2</v>
      </c>
      <c r="F26" s="49">
        <v>0</v>
      </c>
      <c r="G26" s="49">
        <v>0</v>
      </c>
      <c r="H26" s="49">
        <v>0</v>
      </c>
      <c r="I26" s="49">
        <v>3</v>
      </c>
      <c r="J26" s="49">
        <v>0</v>
      </c>
      <c r="K26" s="49">
        <v>0</v>
      </c>
      <c r="L26" s="49">
        <v>0</v>
      </c>
      <c r="M26" s="49">
        <v>5</v>
      </c>
      <c r="N26" s="49">
        <v>0</v>
      </c>
      <c r="O26" s="17">
        <f t="shared" si="0"/>
        <v>8</v>
      </c>
      <c r="P26" s="17">
        <f t="shared" si="1"/>
        <v>13</v>
      </c>
      <c r="R26" s="27" t="s">
        <v>86</v>
      </c>
      <c r="S26" s="16">
        <f t="shared" ref="S26:AF26" si="18">SUM(S13:S18)</f>
        <v>107</v>
      </c>
      <c r="T26" s="16">
        <f t="shared" si="18"/>
        <v>16</v>
      </c>
      <c r="U26" s="16">
        <f t="shared" si="18"/>
        <v>22</v>
      </c>
      <c r="V26" s="16">
        <f t="shared" si="18"/>
        <v>6</v>
      </c>
      <c r="W26" s="16">
        <f t="shared" si="18"/>
        <v>0</v>
      </c>
      <c r="X26" s="16">
        <f t="shared" si="18"/>
        <v>0</v>
      </c>
      <c r="Y26" s="16">
        <f t="shared" si="18"/>
        <v>59</v>
      </c>
      <c r="Z26" s="16">
        <f t="shared" si="18"/>
        <v>23</v>
      </c>
      <c r="AA26" s="16">
        <f t="shared" si="18"/>
        <v>1</v>
      </c>
      <c r="AB26" s="16">
        <f t="shared" si="18"/>
        <v>0</v>
      </c>
      <c r="AC26" s="16">
        <f t="shared" si="18"/>
        <v>255</v>
      </c>
      <c r="AD26" s="16">
        <f t="shared" si="18"/>
        <v>0</v>
      </c>
      <c r="AE26" s="31">
        <f t="shared" si="18"/>
        <v>234</v>
      </c>
      <c r="AF26" s="31">
        <f t="shared" si="18"/>
        <v>489</v>
      </c>
    </row>
    <row r="27" spans="2:32" ht="23.1" customHeight="1" x14ac:dyDescent="0.25">
      <c r="B27" s="22" t="s">
        <v>54</v>
      </c>
      <c r="C27" s="49">
        <v>4</v>
      </c>
      <c r="D27" s="49">
        <v>1</v>
      </c>
      <c r="E27" s="49">
        <v>0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0</v>
      </c>
      <c r="M27" s="49">
        <v>8</v>
      </c>
      <c r="N27" s="49">
        <v>0</v>
      </c>
      <c r="O27" s="17">
        <f t="shared" si="0"/>
        <v>6</v>
      </c>
      <c r="P27" s="17">
        <f t="shared" si="1"/>
        <v>14</v>
      </c>
      <c r="R27" s="28" t="s">
        <v>87</v>
      </c>
      <c r="S27" s="16">
        <f t="shared" ref="S27:AF27" si="19">SUM(S19:S21)</f>
        <v>61</v>
      </c>
      <c r="T27" s="16">
        <f t="shared" si="19"/>
        <v>28</v>
      </c>
      <c r="U27" s="16">
        <f t="shared" si="19"/>
        <v>14</v>
      </c>
      <c r="V27" s="16">
        <f t="shared" si="19"/>
        <v>32</v>
      </c>
      <c r="W27" s="16">
        <f t="shared" si="19"/>
        <v>4</v>
      </c>
      <c r="X27" s="16">
        <f t="shared" si="19"/>
        <v>0</v>
      </c>
      <c r="Y27" s="16">
        <f t="shared" si="19"/>
        <v>36</v>
      </c>
      <c r="Z27" s="16">
        <f t="shared" si="19"/>
        <v>9</v>
      </c>
      <c r="AA27" s="16">
        <f t="shared" si="19"/>
        <v>1</v>
      </c>
      <c r="AB27" s="16">
        <f t="shared" si="19"/>
        <v>0</v>
      </c>
      <c r="AC27" s="16">
        <f t="shared" si="19"/>
        <v>168</v>
      </c>
      <c r="AD27" s="16">
        <f t="shared" si="19"/>
        <v>0</v>
      </c>
      <c r="AE27" s="31">
        <f t="shared" si="19"/>
        <v>185</v>
      </c>
      <c r="AF27" s="31">
        <f t="shared" si="19"/>
        <v>353</v>
      </c>
    </row>
    <row r="28" spans="2:32" ht="23.1" customHeight="1" x14ac:dyDescent="0.25">
      <c r="B28" s="22" t="s">
        <v>55</v>
      </c>
      <c r="C28" s="49">
        <v>6</v>
      </c>
      <c r="D28" s="49">
        <v>0</v>
      </c>
      <c r="E28" s="49">
        <v>0</v>
      </c>
      <c r="F28" s="49">
        <v>0</v>
      </c>
      <c r="G28" s="49">
        <v>0</v>
      </c>
      <c r="H28" s="49">
        <v>0</v>
      </c>
      <c r="I28" s="49">
        <v>2</v>
      </c>
      <c r="J28" s="49">
        <v>1</v>
      </c>
      <c r="K28" s="49">
        <v>0</v>
      </c>
      <c r="L28" s="49">
        <v>0</v>
      </c>
      <c r="M28" s="49">
        <v>7</v>
      </c>
      <c r="N28" s="49">
        <v>0</v>
      </c>
      <c r="O28" s="17">
        <f t="shared" si="0"/>
        <v>9</v>
      </c>
      <c r="P28" s="17">
        <f t="shared" si="1"/>
        <v>16</v>
      </c>
      <c r="R28" s="5" t="s">
        <v>17</v>
      </c>
      <c r="S28" s="16">
        <f t="shared" ref="S28:AF28" si="20">SUM(S10:S21)</f>
        <v>242</v>
      </c>
      <c r="T28" s="16">
        <f t="shared" si="20"/>
        <v>65</v>
      </c>
      <c r="U28" s="16">
        <f t="shared" si="20"/>
        <v>54</v>
      </c>
      <c r="V28" s="16">
        <f t="shared" si="20"/>
        <v>40</v>
      </c>
      <c r="W28" s="16">
        <f t="shared" si="20"/>
        <v>5</v>
      </c>
      <c r="X28" s="16">
        <f t="shared" si="20"/>
        <v>0</v>
      </c>
      <c r="Y28" s="16">
        <f t="shared" si="20"/>
        <v>110</v>
      </c>
      <c r="Z28" s="16">
        <f t="shared" si="20"/>
        <v>44</v>
      </c>
      <c r="AA28" s="16">
        <f t="shared" si="20"/>
        <v>2</v>
      </c>
      <c r="AB28" s="16">
        <f t="shared" si="20"/>
        <v>0</v>
      </c>
      <c r="AC28" s="16">
        <f t="shared" si="20"/>
        <v>562</v>
      </c>
      <c r="AD28" s="16">
        <f t="shared" si="20"/>
        <v>0</v>
      </c>
      <c r="AE28" s="31">
        <f t="shared" si="20"/>
        <v>562</v>
      </c>
      <c r="AF28" s="31">
        <f t="shared" si="20"/>
        <v>1124</v>
      </c>
    </row>
    <row r="29" spans="2:32" ht="23.1" customHeight="1" x14ac:dyDescent="0.25">
      <c r="B29" s="22" t="s">
        <v>56</v>
      </c>
      <c r="C29" s="49">
        <v>2</v>
      </c>
      <c r="D29" s="49">
        <v>0</v>
      </c>
      <c r="E29" s="49">
        <v>1</v>
      </c>
      <c r="F29" s="49">
        <v>0</v>
      </c>
      <c r="G29" s="49">
        <v>0</v>
      </c>
      <c r="H29" s="49">
        <v>0</v>
      </c>
      <c r="I29" s="49">
        <v>2</v>
      </c>
      <c r="J29" s="49">
        <v>1</v>
      </c>
      <c r="K29" s="49">
        <v>0</v>
      </c>
      <c r="L29" s="49">
        <v>0</v>
      </c>
      <c r="M29" s="49">
        <v>7</v>
      </c>
      <c r="N29" s="49">
        <v>0</v>
      </c>
      <c r="O29" s="17">
        <f t="shared" si="0"/>
        <v>6</v>
      </c>
      <c r="P29" s="17">
        <f t="shared" si="1"/>
        <v>13</v>
      </c>
      <c r="R29"/>
      <c r="S29" s="20"/>
      <c r="T29" s="19"/>
    </row>
    <row r="30" spans="2:32" ht="23.1" customHeight="1" x14ac:dyDescent="0.25">
      <c r="B30" s="22" t="s">
        <v>57</v>
      </c>
      <c r="C30" s="49">
        <v>5</v>
      </c>
      <c r="D30" s="49">
        <v>0</v>
      </c>
      <c r="E30" s="49">
        <v>0</v>
      </c>
      <c r="F30" s="49">
        <v>1</v>
      </c>
      <c r="G30" s="49">
        <v>0</v>
      </c>
      <c r="H30" s="49">
        <v>0</v>
      </c>
      <c r="I30" s="49">
        <v>3</v>
      </c>
      <c r="J30" s="49">
        <v>3</v>
      </c>
      <c r="K30" s="49">
        <v>0</v>
      </c>
      <c r="L30" s="49">
        <v>0</v>
      </c>
      <c r="M30" s="49">
        <v>8</v>
      </c>
      <c r="N30" s="49">
        <v>0</v>
      </c>
      <c r="O30" s="17">
        <f t="shared" si="0"/>
        <v>12</v>
      </c>
      <c r="P30" s="17">
        <f t="shared" si="1"/>
        <v>20</v>
      </c>
      <c r="R30"/>
      <c r="S30" s="19"/>
      <c r="T30" s="19"/>
    </row>
    <row r="31" spans="2:32" ht="23.1" customHeight="1" x14ac:dyDescent="0.25">
      <c r="B31" s="23" t="s">
        <v>58</v>
      </c>
      <c r="C31" s="49">
        <v>2</v>
      </c>
      <c r="D31" s="49">
        <v>1</v>
      </c>
      <c r="E31" s="49">
        <v>0</v>
      </c>
      <c r="F31" s="49">
        <v>0</v>
      </c>
      <c r="G31" s="49">
        <v>0</v>
      </c>
      <c r="H31" s="49">
        <v>0</v>
      </c>
      <c r="I31" s="49">
        <v>1</v>
      </c>
      <c r="J31" s="49">
        <v>0</v>
      </c>
      <c r="K31" s="49">
        <v>0</v>
      </c>
      <c r="L31" s="49">
        <v>0</v>
      </c>
      <c r="M31" s="49">
        <v>11</v>
      </c>
      <c r="N31" s="49">
        <v>0</v>
      </c>
      <c r="O31" s="17">
        <f t="shared" si="0"/>
        <v>4</v>
      </c>
      <c r="P31" s="17">
        <f t="shared" si="1"/>
        <v>15</v>
      </c>
      <c r="R31"/>
      <c r="S31" s="19"/>
      <c r="T31" s="19"/>
    </row>
    <row r="32" spans="2:32" ht="23.1" customHeight="1" x14ac:dyDescent="0.25">
      <c r="B32" s="23" t="s">
        <v>59</v>
      </c>
      <c r="C32" s="49">
        <v>3</v>
      </c>
      <c r="D32" s="49">
        <v>1</v>
      </c>
      <c r="E32" s="49">
        <v>2</v>
      </c>
      <c r="F32" s="49">
        <v>0</v>
      </c>
      <c r="G32" s="49">
        <v>0</v>
      </c>
      <c r="H32" s="49">
        <v>0</v>
      </c>
      <c r="I32" s="49">
        <v>2</v>
      </c>
      <c r="J32" s="49">
        <v>1</v>
      </c>
      <c r="K32" s="49">
        <v>1</v>
      </c>
      <c r="L32" s="49">
        <v>0</v>
      </c>
      <c r="M32" s="49">
        <v>10</v>
      </c>
      <c r="N32" s="49">
        <v>0</v>
      </c>
      <c r="O32" s="17">
        <f t="shared" si="0"/>
        <v>10</v>
      </c>
      <c r="P32" s="17">
        <f t="shared" si="1"/>
        <v>20</v>
      </c>
      <c r="R32"/>
      <c r="S32" s="19"/>
      <c r="T32" s="19"/>
    </row>
    <row r="33" spans="2:20" ht="23.1" customHeight="1" x14ac:dyDescent="0.25">
      <c r="B33" s="22" t="s">
        <v>60</v>
      </c>
      <c r="C33" s="49">
        <v>5</v>
      </c>
      <c r="D33" s="49">
        <v>0</v>
      </c>
      <c r="E33" s="49">
        <v>0</v>
      </c>
      <c r="F33" s="49">
        <v>0</v>
      </c>
      <c r="G33" s="49">
        <v>0</v>
      </c>
      <c r="H33" s="49">
        <v>0</v>
      </c>
      <c r="I33" s="49">
        <v>0</v>
      </c>
      <c r="J33" s="49">
        <v>1</v>
      </c>
      <c r="K33" s="49">
        <v>0</v>
      </c>
      <c r="L33" s="49">
        <v>0</v>
      </c>
      <c r="M33" s="49">
        <v>9</v>
      </c>
      <c r="N33" s="49">
        <v>0</v>
      </c>
      <c r="O33" s="17">
        <f t="shared" si="0"/>
        <v>6</v>
      </c>
      <c r="P33" s="17">
        <f t="shared" si="1"/>
        <v>15</v>
      </c>
      <c r="R33"/>
      <c r="S33" s="19"/>
      <c r="T33" s="19"/>
    </row>
    <row r="34" spans="2:20" ht="23.1" customHeight="1" x14ac:dyDescent="0.25">
      <c r="B34" s="23" t="s">
        <v>61</v>
      </c>
      <c r="C34" s="49">
        <v>6</v>
      </c>
      <c r="D34" s="49">
        <v>1</v>
      </c>
      <c r="E34" s="49">
        <v>4</v>
      </c>
      <c r="F34" s="49">
        <v>0</v>
      </c>
      <c r="G34" s="49">
        <v>0</v>
      </c>
      <c r="H34" s="49">
        <v>0</v>
      </c>
      <c r="I34" s="49">
        <v>3</v>
      </c>
      <c r="J34" s="49">
        <v>0</v>
      </c>
      <c r="K34" s="49">
        <v>0</v>
      </c>
      <c r="L34" s="49">
        <v>0</v>
      </c>
      <c r="M34" s="49">
        <v>12</v>
      </c>
      <c r="N34" s="49">
        <v>0</v>
      </c>
      <c r="O34" s="17">
        <f t="shared" si="0"/>
        <v>14</v>
      </c>
      <c r="P34" s="17">
        <f t="shared" si="1"/>
        <v>26</v>
      </c>
      <c r="R34"/>
      <c r="S34" s="19"/>
      <c r="T34" s="19"/>
    </row>
    <row r="35" spans="2:20" ht="23.1" customHeight="1" x14ac:dyDescent="0.25">
      <c r="B35" s="23" t="s">
        <v>62</v>
      </c>
      <c r="C35" s="49">
        <v>8</v>
      </c>
      <c r="D35" s="49">
        <v>2</v>
      </c>
      <c r="E35" s="49">
        <v>1</v>
      </c>
      <c r="F35" s="49">
        <v>0</v>
      </c>
      <c r="G35" s="49">
        <v>0</v>
      </c>
      <c r="H35" s="49">
        <v>0</v>
      </c>
      <c r="I35" s="49">
        <v>5</v>
      </c>
      <c r="J35" s="49">
        <v>0</v>
      </c>
      <c r="K35" s="49">
        <v>0</v>
      </c>
      <c r="L35" s="49">
        <v>0</v>
      </c>
      <c r="M35" s="49">
        <v>16</v>
      </c>
      <c r="N35" s="49">
        <v>0</v>
      </c>
      <c r="O35" s="17">
        <f t="shared" si="0"/>
        <v>16</v>
      </c>
      <c r="P35" s="17">
        <f t="shared" si="1"/>
        <v>32</v>
      </c>
      <c r="R35"/>
      <c r="S35" s="19"/>
      <c r="T35" s="19"/>
    </row>
    <row r="36" spans="2:20" ht="23.1" customHeight="1" x14ac:dyDescent="0.25">
      <c r="B36" s="23" t="s">
        <v>63</v>
      </c>
      <c r="C36" s="49">
        <v>4</v>
      </c>
      <c r="D36" s="49">
        <v>0</v>
      </c>
      <c r="E36" s="49">
        <v>1</v>
      </c>
      <c r="F36" s="49">
        <v>1</v>
      </c>
      <c r="G36" s="49">
        <v>0</v>
      </c>
      <c r="H36" s="49">
        <v>0</v>
      </c>
      <c r="I36" s="49">
        <v>1</v>
      </c>
      <c r="J36" s="49">
        <v>1</v>
      </c>
      <c r="K36" s="49">
        <v>0</v>
      </c>
      <c r="L36" s="49">
        <v>0</v>
      </c>
      <c r="M36" s="49">
        <v>7</v>
      </c>
      <c r="N36" s="49">
        <v>0</v>
      </c>
      <c r="O36" s="17">
        <f t="shared" si="0"/>
        <v>8</v>
      </c>
      <c r="P36" s="17">
        <f t="shared" si="1"/>
        <v>15</v>
      </c>
      <c r="R36"/>
      <c r="S36" s="19"/>
      <c r="T36" s="19"/>
    </row>
    <row r="37" spans="2:20" ht="23.1" customHeight="1" x14ac:dyDescent="0.25">
      <c r="B37" s="22" t="s">
        <v>64</v>
      </c>
      <c r="C37" s="49">
        <v>4</v>
      </c>
      <c r="D37" s="49">
        <v>0</v>
      </c>
      <c r="E37" s="49">
        <v>1</v>
      </c>
      <c r="F37" s="49">
        <v>1</v>
      </c>
      <c r="G37" s="49">
        <v>0</v>
      </c>
      <c r="H37" s="49">
        <v>0</v>
      </c>
      <c r="I37" s="49">
        <v>2</v>
      </c>
      <c r="J37" s="49">
        <v>1</v>
      </c>
      <c r="K37" s="49">
        <v>0</v>
      </c>
      <c r="L37" s="49">
        <v>0</v>
      </c>
      <c r="M37" s="49">
        <v>13</v>
      </c>
      <c r="N37" s="49">
        <v>0</v>
      </c>
      <c r="O37" s="17">
        <f t="shared" si="0"/>
        <v>9</v>
      </c>
      <c r="P37" s="17">
        <f t="shared" si="1"/>
        <v>22</v>
      </c>
      <c r="R37"/>
      <c r="S37" s="19"/>
      <c r="T37" s="19"/>
    </row>
    <row r="38" spans="2:20" ht="23.1" customHeight="1" x14ac:dyDescent="0.25">
      <c r="B38" s="23" t="s">
        <v>65</v>
      </c>
      <c r="C38" s="49">
        <v>4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9</v>
      </c>
      <c r="N38" s="49">
        <v>0</v>
      </c>
      <c r="O38" s="17">
        <f t="shared" si="0"/>
        <v>4</v>
      </c>
      <c r="P38" s="17">
        <f t="shared" si="1"/>
        <v>13</v>
      </c>
      <c r="R38"/>
      <c r="S38" s="19"/>
      <c r="T38" s="19"/>
    </row>
    <row r="39" spans="2:20" ht="23.1" customHeight="1" x14ac:dyDescent="0.25">
      <c r="B39" s="23" t="s">
        <v>66</v>
      </c>
      <c r="C39" s="49">
        <v>5</v>
      </c>
      <c r="D39" s="49">
        <v>0</v>
      </c>
      <c r="E39" s="49">
        <v>1</v>
      </c>
      <c r="F39" s="49">
        <v>0</v>
      </c>
      <c r="G39" s="49">
        <v>0</v>
      </c>
      <c r="H39" s="49">
        <v>0</v>
      </c>
      <c r="I39" s="49">
        <v>8</v>
      </c>
      <c r="J39" s="49">
        <v>1</v>
      </c>
      <c r="K39" s="49">
        <v>0</v>
      </c>
      <c r="L39" s="49">
        <v>0</v>
      </c>
      <c r="M39" s="49">
        <v>5</v>
      </c>
      <c r="N39" s="49">
        <v>0</v>
      </c>
      <c r="O39" s="17">
        <f t="shared" si="0"/>
        <v>15</v>
      </c>
      <c r="P39" s="17">
        <f t="shared" si="1"/>
        <v>20</v>
      </c>
      <c r="R39"/>
      <c r="S39" s="19"/>
      <c r="T39" s="19"/>
    </row>
    <row r="40" spans="2:20" ht="23.1" customHeight="1" x14ac:dyDescent="0.25">
      <c r="B40" s="23" t="s">
        <v>67</v>
      </c>
      <c r="C40" s="49">
        <v>3</v>
      </c>
      <c r="D40" s="49">
        <v>2</v>
      </c>
      <c r="E40" s="49">
        <v>1</v>
      </c>
      <c r="F40" s="49">
        <v>1</v>
      </c>
      <c r="G40" s="49">
        <v>0</v>
      </c>
      <c r="H40" s="49">
        <v>0</v>
      </c>
      <c r="I40" s="49">
        <v>6</v>
      </c>
      <c r="J40" s="49">
        <v>2</v>
      </c>
      <c r="K40" s="49">
        <v>0</v>
      </c>
      <c r="L40" s="49">
        <v>0</v>
      </c>
      <c r="M40" s="49">
        <v>20</v>
      </c>
      <c r="N40" s="49">
        <v>0</v>
      </c>
      <c r="O40" s="17">
        <f t="shared" si="0"/>
        <v>15</v>
      </c>
      <c r="P40" s="17">
        <f t="shared" si="1"/>
        <v>35</v>
      </c>
      <c r="R40"/>
      <c r="S40" s="19"/>
      <c r="T40" s="19"/>
    </row>
    <row r="41" spans="2:20" ht="23.1" customHeight="1" x14ac:dyDescent="0.25">
      <c r="B41" s="22" t="s">
        <v>68</v>
      </c>
      <c r="C41" s="49">
        <v>4</v>
      </c>
      <c r="D41" s="49">
        <v>0</v>
      </c>
      <c r="E41" s="49">
        <v>1</v>
      </c>
      <c r="F41" s="49">
        <v>0</v>
      </c>
      <c r="G41" s="49">
        <v>0</v>
      </c>
      <c r="H41" s="49">
        <v>0</v>
      </c>
      <c r="I41" s="49">
        <v>4</v>
      </c>
      <c r="J41" s="49">
        <v>0</v>
      </c>
      <c r="K41" s="49">
        <v>0</v>
      </c>
      <c r="L41" s="49">
        <v>0</v>
      </c>
      <c r="M41" s="49">
        <v>16</v>
      </c>
      <c r="N41" s="49">
        <v>0</v>
      </c>
      <c r="O41" s="17">
        <f t="shared" si="0"/>
        <v>9</v>
      </c>
      <c r="P41" s="17">
        <f t="shared" si="1"/>
        <v>25</v>
      </c>
      <c r="R41"/>
      <c r="S41" s="19"/>
      <c r="T41" s="19"/>
    </row>
    <row r="42" spans="2:20" ht="23.1" customHeight="1" x14ac:dyDescent="0.25">
      <c r="B42" s="23" t="s">
        <v>69</v>
      </c>
      <c r="C42" s="49">
        <v>1</v>
      </c>
      <c r="D42" s="49">
        <v>0</v>
      </c>
      <c r="E42" s="49">
        <v>0</v>
      </c>
      <c r="F42" s="49">
        <v>0</v>
      </c>
      <c r="G42" s="49">
        <v>0</v>
      </c>
      <c r="H42" s="49">
        <v>0</v>
      </c>
      <c r="I42" s="49">
        <v>2</v>
      </c>
      <c r="J42" s="49">
        <v>0</v>
      </c>
      <c r="K42" s="49">
        <v>0</v>
      </c>
      <c r="L42" s="49">
        <v>0</v>
      </c>
      <c r="M42" s="49">
        <v>14</v>
      </c>
      <c r="N42" s="49">
        <v>0</v>
      </c>
      <c r="O42" s="17">
        <f t="shared" si="0"/>
        <v>3</v>
      </c>
      <c r="P42" s="17">
        <f t="shared" si="1"/>
        <v>17</v>
      </c>
      <c r="R42"/>
      <c r="S42" s="19"/>
      <c r="T42" s="19"/>
    </row>
    <row r="43" spans="2:20" ht="23.1" customHeight="1" x14ac:dyDescent="0.25">
      <c r="B43" s="22" t="s">
        <v>70</v>
      </c>
      <c r="C43" s="49">
        <v>7</v>
      </c>
      <c r="D43" s="49">
        <v>1</v>
      </c>
      <c r="E43" s="49">
        <v>1</v>
      </c>
      <c r="F43" s="49">
        <v>1</v>
      </c>
      <c r="G43" s="49">
        <v>0</v>
      </c>
      <c r="H43" s="49">
        <v>0</v>
      </c>
      <c r="I43" s="49">
        <v>4</v>
      </c>
      <c r="J43" s="49">
        <v>2</v>
      </c>
      <c r="K43" s="49">
        <v>0</v>
      </c>
      <c r="L43" s="49">
        <v>0</v>
      </c>
      <c r="M43" s="49">
        <v>10</v>
      </c>
      <c r="N43" s="49">
        <v>0</v>
      </c>
      <c r="O43" s="17">
        <f t="shared" si="0"/>
        <v>16</v>
      </c>
      <c r="P43" s="17">
        <f t="shared" si="1"/>
        <v>26</v>
      </c>
      <c r="R43"/>
      <c r="S43" s="19"/>
      <c r="T43" s="19"/>
    </row>
    <row r="44" spans="2:20" ht="23.1" customHeight="1" x14ac:dyDescent="0.25">
      <c r="B44" s="24" t="s">
        <v>71</v>
      </c>
      <c r="C44" s="49">
        <v>3</v>
      </c>
      <c r="D44" s="49">
        <v>0</v>
      </c>
      <c r="E44" s="49">
        <v>1</v>
      </c>
      <c r="F44" s="49">
        <v>0</v>
      </c>
      <c r="G44" s="49">
        <v>0</v>
      </c>
      <c r="H44" s="49">
        <v>0</v>
      </c>
      <c r="I44" s="49">
        <v>3</v>
      </c>
      <c r="J44" s="49">
        <v>3</v>
      </c>
      <c r="K44" s="49">
        <v>0</v>
      </c>
      <c r="L44" s="49">
        <v>0</v>
      </c>
      <c r="M44" s="49">
        <v>16</v>
      </c>
      <c r="N44" s="49">
        <v>0</v>
      </c>
      <c r="O44" s="17">
        <f t="shared" si="0"/>
        <v>10</v>
      </c>
      <c r="P44" s="17">
        <f t="shared" si="1"/>
        <v>26</v>
      </c>
      <c r="R44"/>
      <c r="S44" s="19"/>
      <c r="T44" s="19"/>
    </row>
    <row r="45" spans="2:20" ht="23.1" customHeight="1" x14ac:dyDescent="0.25">
      <c r="B45" s="22" t="s">
        <v>72</v>
      </c>
      <c r="C45" s="49">
        <v>6</v>
      </c>
      <c r="D45" s="49">
        <v>0</v>
      </c>
      <c r="E45" s="49">
        <v>0</v>
      </c>
      <c r="F45" s="49">
        <v>0</v>
      </c>
      <c r="G45" s="49">
        <v>0</v>
      </c>
      <c r="H45" s="49">
        <v>0</v>
      </c>
      <c r="I45" s="49">
        <v>1</v>
      </c>
      <c r="J45" s="49">
        <v>1</v>
      </c>
      <c r="K45" s="49">
        <v>0</v>
      </c>
      <c r="L45" s="49">
        <v>0</v>
      </c>
      <c r="M45" s="49">
        <v>8</v>
      </c>
      <c r="N45" s="49">
        <v>0</v>
      </c>
      <c r="O45" s="17">
        <f t="shared" si="0"/>
        <v>8</v>
      </c>
      <c r="P45" s="17">
        <f t="shared" si="1"/>
        <v>16</v>
      </c>
      <c r="R45"/>
      <c r="S45" s="19"/>
      <c r="T45" s="19"/>
    </row>
    <row r="46" spans="2:20" ht="23.1" customHeight="1" x14ac:dyDescent="0.25">
      <c r="B46" s="23" t="s">
        <v>73</v>
      </c>
      <c r="C46" s="49">
        <v>4</v>
      </c>
      <c r="D46" s="49">
        <v>1</v>
      </c>
      <c r="E46" s="49">
        <v>3</v>
      </c>
      <c r="F46" s="49">
        <v>0</v>
      </c>
      <c r="G46" s="49">
        <v>0</v>
      </c>
      <c r="H46" s="49">
        <v>0</v>
      </c>
      <c r="I46" s="49">
        <v>1</v>
      </c>
      <c r="J46" s="49">
        <v>0</v>
      </c>
      <c r="K46" s="49">
        <v>1</v>
      </c>
      <c r="L46" s="49">
        <v>0</v>
      </c>
      <c r="M46" s="49">
        <v>17</v>
      </c>
      <c r="N46" s="49">
        <v>0</v>
      </c>
      <c r="O46" s="17">
        <f t="shared" si="0"/>
        <v>10</v>
      </c>
      <c r="P46" s="17">
        <f t="shared" si="1"/>
        <v>27</v>
      </c>
      <c r="R46" s="19"/>
      <c r="S46" s="19"/>
      <c r="T46"/>
    </row>
    <row r="47" spans="2:20" ht="23.1" customHeight="1" x14ac:dyDescent="0.25">
      <c r="B47" s="23" t="s">
        <v>74</v>
      </c>
      <c r="C47" s="49">
        <v>2</v>
      </c>
      <c r="D47" s="49">
        <v>3</v>
      </c>
      <c r="E47" s="49">
        <v>0</v>
      </c>
      <c r="F47" s="49">
        <v>3</v>
      </c>
      <c r="G47" s="49">
        <v>0</v>
      </c>
      <c r="H47" s="49">
        <v>0</v>
      </c>
      <c r="I47" s="49">
        <v>1</v>
      </c>
      <c r="J47" s="49">
        <v>0</v>
      </c>
      <c r="K47" s="49">
        <v>0</v>
      </c>
      <c r="L47" s="49">
        <v>0</v>
      </c>
      <c r="M47" s="49">
        <v>11</v>
      </c>
      <c r="N47" s="49">
        <v>0</v>
      </c>
      <c r="O47" s="17">
        <f t="shared" si="0"/>
        <v>9</v>
      </c>
      <c r="P47" s="17">
        <f t="shared" si="1"/>
        <v>20</v>
      </c>
      <c r="R47" s="19"/>
      <c r="S47" s="19"/>
      <c r="T47"/>
    </row>
    <row r="48" spans="2:20" ht="23.1" customHeight="1" x14ac:dyDescent="0.25">
      <c r="B48" s="23" t="s">
        <v>75</v>
      </c>
      <c r="C48" s="49">
        <v>8</v>
      </c>
      <c r="D48" s="49">
        <v>0</v>
      </c>
      <c r="E48" s="49">
        <v>1</v>
      </c>
      <c r="F48" s="49">
        <v>1</v>
      </c>
      <c r="G48" s="49">
        <v>0</v>
      </c>
      <c r="H48" s="49">
        <v>0</v>
      </c>
      <c r="I48" s="49">
        <v>3</v>
      </c>
      <c r="J48" s="49">
        <v>2</v>
      </c>
      <c r="K48" s="49">
        <v>0</v>
      </c>
      <c r="L48" s="49">
        <v>0</v>
      </c>
      <c r="M48" s="49">
        <v>10</v>
      </c>
      <c r="N48" s="49">
        <v>0</v>
      </c>
      <c r="O48" s="17">
        <f t="shared" si="0"/>
        <v>15</v>
      </c>
      <c r="P48" s="17">
        <f t="shared" si="1"/>
        <v>25</v>
      </c>
      <c r="R48" s="19"/>
      <c r="S48" s="19"/>
      <c r="T48"/>
    </row>
    <row r="49" spans="2:20" ht="23.1" customHeight="1" x14ac:dyDescent="0.25">
      <c r="B49" s="22" t="s">
        <v>76</v>
      </c>
      <c r="C49" s="49">
        <v>2</v>
      </c>
      <c r="D49" s="49">
        <v>0</v>
      </c>
      <c r="E49" s="49">
        <v>0</v>
      </c>
      <c r="F49" s="49">
        <v>5</v>
      </c>
      <c r="G49" s="49">
        <v>0</v>
      </c>
      <c r="H49" s="49">
        <v>0</v>
      </c>
      <c r="I49" s="49">
        <v>4</v>
      </c>
      <c r="J49" s="49">
        <v>1</v>
      </c>
      <c r="K49" s="49">
        <v>0</v>
      </c>
      <c r="L49" s="49">
        <v>0</v>
      </c>
      <c r="M49" s="49">
        <v>7</v>
      </c>
      <c r="N49" s="49">
        <v>0</v>
      </c>
      <c r="O49" s="17">
        <f t="shared" si="0"/>
        <v>12</v>
      </c>
      <c r="P49" s="17">
        <f t="shared" si="1"/>
        <v>19</v>
      </c>
      <c r="R49" s="19"/>
      <c r="S49" s="19"/>
      <c r="T49"/>
    </row>
    <row r="50" spans="2:20" ht="23.1" customHeight="1" x14ac:dyDescent="0.25">
      <c r="B50" s="23" t="s">
        <v>77</v>
      </c>
      <c r="C50" s="49">
        <v>8</v>
      </c>
      <c r="D50" s="49">
        <v>1</v>
      </c>
      <c r="E50" s="49">
        <v>0</v>
      </c>
      <c r="F50" s="49">
        <v>4</v>
      </c>
      <c r="G50" s="49">
        <v>1</v>
      </c>
      <c r="H50" s="49">
        <v>0</v>
      </c>
      <c r="I50" s="49">
        <v>2</v>
      </c>
      <c r="J50" s="49">
        <v>1</v>
      </c>
      <c r="K50" s="49">
        <v>0</v>
      </c>
      <c r="L50" s="49">
        <v>0</v>
      </c>
      <c r="M50" s="49">
        <v>18</v>
      </c>
      <c r="N50" s="49">
        <v>0</v>
      </c>
      <c r="O50" s="17">
        <f t="shared" si="0"/>
        <v>17</v>
      </c>
      <c r="P50" s="17">
        <f t="shared" si="1"/>
        <v>35</v>
      </c>
      <c r="R50" s="19"/>
      <c r="S50" s="19"/>
      <c r="T50"/>
    </row>
    <row r="51" spans="2:20" ht="23.1" customHeight="1" x14ac:dyDescent="0.25">
      <c r="B51" s="23" t="s">
        <v>78</v>
      </c>
      <c r="C51" s="49">
        <v>5</v>
      </c>
      <c r="D51" s="49">
        <v>3</v>
      </c>
      <c r="E51" s="49">
        <v>3</v>
      </c>
      <c r="F51" s="49">
        <v>7</v>
      </c>
      <c r="G51" s="49">
        <v>0</v>
      </c>
      <c r="H51" s="49">
        <v>0</v>
      </c>
      <c r="I51" s="49">
        <v>8</v>
      </c>
      <c r="J51" s="49">
        <v>0</v>
      </c>
      <c r="K51" s="49">
        <v>0</v>
      </c>
      <c r="L51" s="49">
        <v>0</v>
      </c>
      <c r="M51" s="49">
        <v>22</v>
      </c>
      <c r="N51" s="49">
        <v>0</v>
      </c>
      <c r="O51" s="17">
        <f>SUM(C51:L51,N51)</f>
        <v>26</v>
      </c>
      <c r="P51" s="17">
        <f t="shared" si="1"/>
        <v>48</v>
      </c>
      <c r="R51" s="19"/>
      <c r="S51" s="19"/>
      <c r="T51"/>
    </row>
    <row r="52" spans="2:20" ht="23.1" customHeight="1" x14ac:dyDescent="0.25">
      <c r="B52" s="23" t="s">
        <v>79</v>
      </c>
      <c r="C52" s="49">
        <v>4</v>
      </c>
      <c r="D52" s="49">
        <v>4</v>
      </c>
      <c r="E52" s="49">
        <v>0</v>
      </c>
      <c r="F52" s="49">
        <v>1</v>
      </c>
      <c r="G52" s="49">
        <v>1</v>
      </c>
      <c r="H52" s="49">
        <v>0</v>
      </c>
      <c r="I52" s="49">
        <v>4</v>
      </c>
      <c r="J52" s="49">
        <v>2</v>
      </c>
      <c r="K52" s="49">
        <v>0</v>
      </c>
      <c r="L52" s="49">
        <v>0</v>
      </c>
      <c r="M52" s="49">
        <v>13</v>
      </c>
      <c r="N52" s="49">
        <v>0</v>
      </c>
      <c r="O52" s="17">
        <f t="shared" si="0"/>
        <v>16</v>
      </c>
      <c r="P52" s="17">
        <f t="shared" si="1"/>
        <v>29</v>
      </c>
      <c r="R52" s="19"/>
      <c r="S52" s="19"/>
      <c r="T52"/>
    </row>
    <row r="53" spans="2:20" ht="23.1" customHeight="1" x14ac:dyDescent="0.25">
      <c r="B53" s="22" t="s">
        <v>80</v>
      </c>
      <c r="C53" s="49">
        <v>5</v>
      </c>
      <c r="D53" s="49">
        <v>3</v>
      </c>
      <c r="E53" s="49">
        <v>1</v>
      </c>
      <c r="F53" s="49">
        <v>3</v>
      </c>
      <c r="G53" s="49">
        <v>1</v>
      </c>
      <c r="H53" s="49">
        <v>0</v>
      </c>
      <c r="I53" s="49">
        <v>2</v>
      </c>
      <c r="J53" s="49">
        <v>0</v>
      </c>
      <c r="K53" s="49">
        <v>0</v>
      </c>
      <c r="L53" s="49">
        <v>0</v>
      </c>
      <c r="M53" s="49">
        <v>17</v>
      </c>
      <c r="N53" s="49">
        <v>0</v>
      </c>
      <c r="O53" s="17">
        <f>SUM(C53:L53,N53)</f>
        <v>15</v>
      </c>
      <c r="P53" s="17">
        <f t="shared" si="1"/>
        <v>32</v>
      </c>
      <c r="R53" s="19"/>
      <c r="S53" s="19"/>
      <c r="T53"/>
    </row>
    <row r="54" spans="2:20" ht="23.1" customHeight="1" x14ac:dyDescent="0.25">
      <c r="B54" s="22" t="s">
        <v>81</v>
      </c>
      <c r="C54" s="49">
        <v>7</v>
      </c>
      <c r="D54" s="49">
        <v>2</v>
      </c>
      <c r="E54" s="49">
        <v>1</v>
      </c>
      <c r="F54" s="49">
        <v>4</v>
      </c>
      <c r="G54" s="49">
        <v>1</v>
      </c>
      <c r="H54" s="49">
        <v>0</v>
      </c>
      <c r="I54" s="49">
        <v>4</v>
      </c>
      <c r="J54" s="49">
        <v>1</v>
      </c>
      <c r="K54" s="49">
        <v>0</v>
      </c>
      <c r="L54" s="49">
        <v>0</v>
      </c>
      <c r="M54" s="49">
        <v>7</v>
      </c>
      <c r="N54" s="49">
        <v>0</v>
      </c>
      <c r="O54" s="17">
        <f t="shared" si="0"/>
        <v>20</v>
      </c>
      <c r="P54" s="17">
        <f t="shared" si="1"/>
        <v>27</v>
      </c>
      <c r="R54" s="19"/>
      <c r="S54" s="19"/>
      <c r="T54"/>
    </row>
    <row r="55" spans="2:20" ht="23.1" customHeight="1" x14ac:dyDescent="0.25">
      <c r="B55" s="22" t="s">
        <v>82</v>
      </c>
      <c r="C55" s="49">
        <v>5</v>
      </c>
      <c r="D55" s="49">
        <v>4</v>
      </c>
      <c r="E55" s="49">
        <v>2</v>
      </c>
      <c r="F55" s="49">
        <v>2</v>
      </c>
      <c r="G55" s="49">
        <v>0</v>
      </c>
      <c r="H55" s="49">
        <v>0</v>
      </c>
      <c r="I55" s="49">
        <v>2</v>
      </c>
      <c r="J55" s="49">
        <v>2</v>
      </c>
      <c r="K55" s="49">
        <v>0</v>
      </c>
      <c r="L55" s="49">
        <v>0</v>
      </c>
      <c r="M55" s="49">
        <v>19</v>
      </c>
      <c r="N55" s="49">
        <v>0</v>
      </c>
      <c r="O55" s="17">
        <f t="shared" si="0"/>
        <v>17</v>
      </c>
      <c r="P55" s="17">
        <f t="shared" si="1"/>
        <v>36</v>
      </c>
      <c r="R55" s="19"/>
      <c r="S55" s="19"/>
      <c r="T55"/>
    </row>
    <row r="56" spans="2:20" ht="23.1" customHeight="1" x14ac:dyDescent="0.25">
      <c r="B56" s="22" t="s">
        <v>83</v>
      </c>
      <c r="C56" s="49">
        <v>4</v>
      </c>
      <c r="D56" s="49">
        <v>2</v>
      </c>
      <c r="E56" s="49">
        <v>2</v>
      </c>
      <c r="F56" s="49">
        <v>1</v>
      </c>
      <c r="G56" s="49">
        <v>0</v>
      </c>
      <c r="H56" s="49">
        <v>0</v>
      </c>
      <c r="I56" s="49">
        <v>4</v>
      </c>
      <c r="J56" s="49">
        <v>0</v>
      </c>
      <c r="K56" s="49">
        <v>0</v>
      </c>
      <c r="L56" s="49">
        <v>0</v>
      </c>
      <c r="M56" s="49">
        <v>17</v>
      </c>
      <c r="N56" s="49">
        <v>0</v>
      </c>
      <c r="O56" s="17">
        <f t="shared" si="0"/>
        <v>13</v>
      </c>
      <c r="P56" s="17">
        <f t="shared" si="1"/>
        <v>30</v>
      </c>
      <c r="R56" s="19"/>
      <c r="S56" s="19"/>
      <c r="T56"/>
    </row>
    <row r="57" spans="2:20" ht="23.1" customHeight="1" x14ac:dyDescent="0.25">
      <c r="B57" s="22" t="s">
        <v>84</v>
      </c>
      <c r="C57" s="49">
        <v>7</v>
      </c>
      <c r="D57" s="49">
        <v>5</v>
      </c>
      <c r="E57" s="49">
        <v>1</v>
      </c>
      <c r="F57" s="49">
        <v>1</v>
      </c>
      <c r="G57" s="49">
        <v>0</v>
      </c>
      <c r="H57" s="49">
        <v>0</v>
      </c>
      <c r="I57" s="49">
        <v>1</v>
      </c>
      <c r="J57" s="49">
        <v>0</v>
      </c>
      <c r="K57" s="49">
        <v>0</v>
      </c>
      <c r="L57" s="49">
        <v>0</v>
      </c>
      <c r="M57" s="49">
        <v>10</v>
      </c>
      <c r="N57" s="49">
        <v>0</v>
      </c>
      <c r="O57" s="17">
        <f t="shared" si="0"/>
        <v>15</v>
      </c>
      <c r="P57" s="17">
        <f t="shared" si="1"/>
        <v>25</v>
      </c>
      <c r="R57" s="19"/>
      <c r="S57" s="19"/>
      <c r="T57"/>
    </row>
    <row r="58" spans="2:20" ht="23.1" customHeight="1" x14ac:dyDescent="0.25">
      <c r="B58" s="52" t="s">
        <v>18</v>
      </c>
      <c r="C58" s="16" t="s">
        <v>177</v>
      </c>
      <c r="D58" s="16">
        <f t="shared" ref="D58:P58" si="21">SUM(D10:D57)</f>
        <v>65</v>
      </c>
      <c r="E58" s="16">
        <f t="shared" si="21"/>
        <v>54</v>
      </c>
      <c r="F58" s="16">
        <f t="shared" si="21"/>
        <v>40</v>
      </c>
      <c r="G58" s="16">
        <f t="shared" si="21"/>
        <v>5</v>
      </c>
      <c r="H58" s="16">
        <f t="shared" si="21"/>
        <v>0</v>
      </c>
      <c r="I58" s="16">
        <f t="shared" si="21"/>
        <v>110</v>
      </c>
      <c r="J58" s="16">
        <f t="shared" si="21"/>
        <v>44</v>
      </c>
      <c r="K58" s="16">
        <f t="shared" si="21"/>
        <v>2</v>
      </c>
      <c r="L58" s="16">
        <f t="shared" si="21"/>
        <v>0</v>
      </c>
      <c r="M58" s="16">
        <f t="shared" si="21"/>
        <v>562</v>
      </c>
      <c r="N58" s="16">
        <f t="shared" si="21"/>
        <v>0</v>
      </c>
      <c r="O58" s="16">
        <f t="shared" si="21"/>
        <v>562</v>
      </c>
      <c r="P58" s="16">
        <f t="shared" si="21"/>
        <v>1124</v>
      </c>
      <c r="R58" s="19"/>
      <c r="S58" s="19"/>
      <c r="T58"/>
    </row>
    <row r="59" spans="2:20" ht="23.1" customHeight="1" x14ac:dyDescent="0.25">
      <c r="B59" s="52" t="s">
        <v>93</v>
      </c>
      <c r="C59" s="42" t="e">
        <f t="shared" ref="C59:N59" si="22">C58/$P$58</f>
        <v>#VALUE!</v>
      </c>
      <c r="D59" s="42">
        <f t="shared" si="22"/>
        <v>5.7829181494661923E-2</v>
      </c>
      <c r="E59" s="42">
        <f t="shared" si="22"/>
        <v>4.8042704626334518E-2</v>
      </c>
      <c r="F59" s="42">
        <f t="shared" si="22"/>
        <v>3.5587188612099648E-2</v>
      </c>
      <c r="G59" s="42">
        <f t="shared" si="22"/>
        <v>4.4483985765124559E-3</v>
      </c>
      <c r="H59" s="42">
        <f t="shared" si="22"/>
        <v>0</v>
      </c>
      <c r="I59" s="42">
        <f t="shared" si="22"/>
        <v>9.7864768683274025E-2</v>
      </c>
      <c r="J59" s="42">
        <f t="shared" si="22"/>
        <v>3.9145907473309607E-2</v>
      </c>
      <c r="K59" s="42">
        <f t="shared" si="22"/>
        <v>1.7793594306049821E-3</v>
      </c>
      <c r="L59" s="42">
        <f t="shared" si="22"/>
        <v>0</v>
      </c>
      <c r="M59" s="42">
        <f t="shared" si="22"/>
        <v>0.5</v>
      </c>
      <c r="N59" s="42">
        <f t="shared" si="22"/>
        <v>0</v>
      </c>
      <c r="R59" s="19"/>
      <c r="S59" s="19"/>
      <c r="T59"/>
    </row>
    <row r="60" spans="2:20" ht="23.1" customHeight="1" x14ac:dyDescent="0.25">
      <c r="B60" s="53" t="s">
        <v>94</v>
      </c>
      <c r="C60" s="43" t="e">
        <f>C58/$O$58</f>
        <v>#VALUE!</v>
      </c>
      <c r="D60" s="43">
        <f t="shared" ref="D60:N60" si="23">D58/$O$58</f>
        <v>0.11565836298932385</v>
      </c>
      <c r="E60" s="43">
        <f t="shared" si="23"/>
        <v>9.6085409252669035E-2</v>
      </c>
      <c r="F60" s="43">
        <f t="shared" si="23"/>
        <v>7.1174377224199295E-2</v>
      </c>
      <c r="G60" s="43">
        <f t="shared" si="23"/>
        <v>8.8967971530249119E-3</v>
      </c>
      <c r="H60" s="43">
        <f t="shared" si="23"/>
        <v>0</v>
      </c>
      <c r="I60" s="43">
        <f t="shared" si="23"/>
        <v>0.19572953736654805</v>
      </c>
      <c r="J60" s="43">
        <f t="shared" si="23"/>
        <v>7.8291814946619215E-2</v>
      </c>
      <c r="K60" s="43">
        <f t="shared" si="23"/>
        <v>3.5587188612099642E-3</v>
      </c>
      <c r="L60" s="43">
        <f t="shared" si="23"/>
        <v>0</v>
      </c>
      <c r="M60" s="43"/>
      <c r="N60" s="43">
        <f t="shared" si="23"/>
        <v>0</v>
      </c>
      <c r="R60" s="19"/>
      <c r="S60" s="19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'23.09 Bukasa-Buloba'!C3:G3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175</v>
      </c>
      <c r="E5" s="3"/>
      <c r="F5" s="40" t="s">
        <v>1</v>
      </c>
      <c r="G5" s="71" t="str">
        <f>'23.09 Bukasa-Buloba'!G5:H5</f>
        <v>Bukasa Trading Centre</v>
      </c>
      <c r="H5" s="72"/>
      <c r="I5" s="14"/>
      <c r="J5" s="2" t="s">
        <v>5</v>
      </c>
      <c r="K5" s="71" t="str">
        <f>'23.09 Bukasa-Buloba'!K5:L5</f>
        <v>Nawaja Brenda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Bukasa-Buloba'!D6:E6</f>
        <v>Bukasa</v>
      </c>
      <c r="E6" s="72"/>
      <c r="F6" s="2" t="s">
        <v>2</v>
      </c>
      <c r="G6" s="71" t="str">
        <f>'23.09 Bukasa-Buloba'!G6:H6</f>
        <v>Wakiso</v>
      </c>
      <c r="H6" s="72"/>
      <c r="J6" s="2" t="s">
        <v>21</v>
      </c>
      <c r="K6" s="71" t="str">
        <f>'23.09 Bukasa-Buloba'!K6:L6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10</v>
      </c>
      <c r="D10" s="49">
        <v>5</v>
      </c>
      <c r="E10" s="49">
        <v>0</v>
      </c>
      <c r="F10" s="49">
        <v>0</v>
      </c>
      <c r="G10" s="49">
        <v>0</v>
      </c>
      <c r="H10" s="49">
        <v>0</v>
      </c>
      <c r="I10" s="49">
        <v>2</v>
      </c>
      <c r="J10" s="49">
        <v>0</v>
      </c>
      <c r="K10" s="49">
        <v>0</v>
      </c>
      <c r="L10" s="49">
        <v>0</v>
      </c>
      <c r="M10" s="49">
        <v>22</v>
      </c>
      <c r="N10" s="49">
        <v>0</v>
      </c>
      <c r="O10" s="15">
        <f t="shared" ref="O10:O57" si="0">SUM(C10:L10,N10)</f>
        <v>17</v>
      </c>
      <c r="P10" s="15">
        <f t="shared" ref="P10:P57" si="1">SUM(C10:N10)</f>
        <v>39</v>
      </c>
      <c r="R10" s="1" t="s">
        <v>6</v>
      </c>
      <c r="S10" s="17">
        <f t="shared" ref="S10:AF10" si="2">SUM(C10:C13)</f>
        <v>26</v>
      </c>
      <c r="T10" s="17">
        <f t="shared" si="2"/>
        <v>8</v>
      </c>
      <c r="U10" s="17">
        <f t="shared" si="2"/>
        <v>2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62</v>
      </c>
      <c r="AD10" s="17">
        <f t="shared" si="2"/>
        <v>0</v>
      </c>
      <c r="AE10" s="30">
        <f t="shared" si="2"/>
        <v>51</v>
      </c>
      <c r="AF10" s="30">
        <f t="shared" si="2"/>
        <v>113</v>
      </c>
    </row>
    <row r="11" spans="2:32" s="6" customFormat="1" ht="23.1" customHeight="1" x14ac:dyDescent="0.25">
      <c r="B11" s="22" t="s">
        <v>38</v>
      </c>
      <c r="C11" s="49">
        <v>5</v>
      </c>
      <c r="D11" s="49">
        <v>3</v>
      </c>
      <c r="E11" s="49">
        <v>0</v>
      </c>
      <c r="F11" s="49">
        <v>0</v>
      </c>
      <c r="G11" s="49">
        <v>0</v>
      </c>
      <c r="H11" s="49">
        <v>0</v>
      </c>
      <c r="I11" s="49">
        <v>3</v>
      </c>
      <c r="J11" s="49">
        <v>2</v>
      </c>
      <c r="K11" s="49">
        <v>0</v>
      </c>
      <c r="L11" s="49">
        <v>0</v>
      </c>
      <c r="M11" s="49">
        <v>20</v>
      </c>
      <c r="N11" s="49">
        <v>0</v>
      </c>
      <c r="O11" s="15">
        <f t="shared" si="0"/>
        <v>13</v>
      </c>
      <c r="P11" s="15">
        <f t="shared" si="1"/>
        <v>33</v>
      </c>
      <c r="R11" s="1" t="s">
        <v>7</v>
      </c>
      <c r="S11" s="17">
        <f t="shared" ref="S11:AF11" si="3">SUM(C14:C17)</f>
        <v>19</v>
      </c>
      <c r="T11" s="17">
        <f t="shared" si="3"/>
        <v>3</v>
      </c>
      <c r="U11" s="17">
        <f t="shared" si="3"/>
        <v>6</v>
      </c>
      <c r="V11" s="17">
        <f t="shared" si="3"/>
        <v>0</v>
      </c>
      <c r="W11" s="17">
        <f t="shared" si="3"/>
        <v>1</v>
      </c>
      <c r="X11" s="17">
        <f t="shared" si="3"/>
        <v>1</v>
      </c>
      <c r="Y11" s="17">
        <f t="shared" si="3"/>
        <v>6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47</v>
      </c>
      <c r="AD11" s="17">
        <f t="shared" si="3"/>
        <v>0</v>
      </c>
      <c r="AE11" s="30">
        <f t="shared" si="3"/>
        <v>38</v>
      </c>
      <c r="AF11" s="30">
        <f t="shared" si="3"/>
        <v>85</v>
      </c>
    </row>
    <row r="12" spans="2:32" ht="23.1" customHeight="1" x14ac:dyDescent="0.25">
      <c r="B12" s="22" t="s">
        <v>39</v>
      </c>
      <c r="C12" s="49">
        <v>4</v>
      </c>
      <c r="D12" s="49">
        <v>0</v>
      </c>
      <c r="E12" s="49">
        <v>2</v>
      </c>
      <c r="F12" s="49">
        <v>0</v>
      </c>
      <c r="G12" s="49">
        <v>0</v>
      </c>
      <c r="H12" s="49">
        <v>0</v>
      </c>
      <c r="I12" s="49">
        <v>1</v>
      </c>
      <c r="J12" s="49">
        <v>2</v>
      </c>
      <c r="K12" s="49">
        <v>0</v>
      </c>
      <c r="L12" s="49">
        <v>0</v>
      </c>
      <c r="M12" s="49">
        <v>6</v>
      </c>
      <c r="N12" s="49">
        <v>0</v>
      </c>
      <c r="O12" s="15">
        <f t="shared" si="0"/>
        <v>9</v>
      </c>
      <c r="P12" s="15">
        <f t="shared" si="1"/>
        <v>15</v>
      </c>
      <c r="R12" s="1" t="s">
        <v>8</v>
      </c>
      <c r="S12" s="17">
        <f t="shared" ref="S12:AF12" si="4">SUM(C18:C21)</f>
        <v>25</v>
      </c>
      <c r="T12" s="17">
        <f t="shared" si="4"/>
        <v>8</v>
      </c>
      <c r="U12" s="17">
        <f t="shared" si="4"/>
        <v>9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55</v>
      </c>
      <c r="AD12" s="17">
        <f t="shared" si="4"/>
        <v>0</v>
      </c>
      <c r="AE12" s="30">
        <f t="shared" si="4"/>
        <v>53</v>
      </c>
      <c r="AF12" s="30">
        <f t="shared" si="4"/>
        <v>108</v>
      </c>
    </row>
    <row r="13" spans="2:32" ht="23.1" customHeight="1" x14ac:dyDescent="0.25">
      <c r="B13" s="22" t="s">
        <v>40</v>
      </c>
      <c r="C13" s="49">
        <v>7</v>
      </c>
      <c r="D13" s="49">
        <v>0</v>
      </c>
      <c r="E13" s="49">
        <v>0</v>
      </c>
      <c r="F13" s="49">
        <v>3</v>
      </c>
      <c r="G13" s="49">
        <v>0</v>
      </c>
      <c r="H13" s="49">
        <v>0</v>
      </c>
      <c r="I13" s="49">
        <v>1</v>
      </c>
      <c r="J13" s="49">
        <v>1</v>
      </c>
      <c r="K13" s="49">
        <v>0</v>
      </c>
      <c r="L13" s="49">
        <v>0</v>
      </c>
      <c r="M13" s="49">
        <v>14</v>
      </c>
      <c r="N13" s="49">
        <v>0</v>
      </c>
      <c r="O13" s="15">
        <f t="shared" si="0"/>
        <v>12</v>
      </c>
      <c r="P13" s="15">
        <f t="shared" si="1"/>
        <v>26</v>
      </c>
      <c r="R13" s="1" t="s">
        <v>9</v>
      </c>
      <c r="S13" s="17">
        <f t="shared" ref="S13:AF13" si="5">SUM(C22:C25)</f>
        <v>20</v>
      </c>
      <c r="T13" s="17">
        <f t="shared" si="5"/>
        <v>10</v>
      </c>
      <c r="U13" s="17">
        <f t="shared" si="5"/>
        <v>3</v>
      </c>
      <c r="V13" s="17">
        <f t="shared" si="5"/>
        <v>0</v>
      </c>
      <c r="W13" s="17">
        <f t="shared" si="5"/>
        <v>1</v>
      </c>
      <c r="X13" s="17">
        <f t="shared" si="5"/>
        <v>0</v>
      </c>
      <c r="Y13" s="17">
        <f t="shared" si="5"/>
        <v>14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45</v>
      </c>
      <c r="AD13" s="17">
        <f t="shared" si="5"/>
        <v>0</v>
      </c>
      <c r="AE13" s="30">
        <f t="shared" si="5"/>
        <v>50</v>
      </c>
      <c r="AF13" s="30">
        <f t="shared" si="5"/>
        <v>95</v>
      </c>
    </row>
    <row r="14" spans="2:32" ht="23.1" customHeight="1" x14ac:dyDescent="0.25">
      <c r="B14" s="22" t="s">
        <v>41</v>
      </c>
      <c r="C14" s="49">
        <v>7</v>
      </c>
      <c r="D14" s="49">
        <v>0</v>
      </c>
      <c r="E14" s="49">
        <v>2</v>
      </c>
      <c r="F14" s="49">
        <v>0</v>
      </c>
      <c r="G14" s="49">
        <v>0</v>
      </c>
      <c r="H14" s="49">
        <v>0</v>
      </c>
      <c r="I14" s="49">
        <v>0</v>
      </c>
      <c r="J14" s="49">
        <v>0</v>
      </c>
      <c r="K14" s="49">
        <v>0</v>
      </c>
      <c r="L14" s="49">
        <v>0</v>
      </c>
      <c r="M14" s="49">
        <v>11</v>
      </c>
      <c r="N14" s="49">
        <v>0</v>
      </c>
      <c r="O14" s="15">
        <f t="shared" si="0"/>
        <v>9</v>
      </c>
      <c r="P14" s="15">
        <f t="shared" si="1"/>
        <v>20</v>
      </c>
      <c r="R14" s="1" t="s">
        <v>10</v>
      </c>
      <c r="S14" s="17">
        <f t="shared" ref="S14:AF14" si="6">SUM(C26:C29)</f>
        <v>23</v>
      </c>
      <c r="T14" s="17">
        <f t="shared" si="6"/>
        <v>7</v>
      </c>
      <c r="U14" s="17">
        <f t="shared" si="6"/>
        <v>3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36</v>
      </c>
      <c r="AD14" s="17">
        <f t="shared" si="6"/>
        <v>0</v>
      </c>
      <c r="AE14" s="30">
        <f t="shared" si="6"/>
        <v>46</v>
      </c>
      <c r="AF14" s="30">
        <f t="shared" si="6"/>
        <v>82</v>
      </c>
    </row>
    <row r="15" spans="2:32" ht="23.1" customHeight="1" x14ac:dyDescent="0.25">
      <c r="B15" s="22" t="s">
        <v>42</v>
      </c>
      <c r="C15" s="49">
        <v>6</v>
      </c>
      <c r="D15" s="49">
        <v>0</v>
      </c>
      <c r="E15" s="49">
        <v>3</v>
      </c>
      <c r="F15" s="49">
        <v>0</v>
      </c>
      <c r="G15" s="49">
        <v>0</v>
      </c>
      <c r="H15" s="49">
        <v>1</v>
      </c>
      <c r="I15" s="49">
        <v>0</v>
      </c>
      <c r="J15" s="49">
        <v>0</v>
      </c>
      <c r="K15" s="49">
        <v>0</v>
      </c>
      <c r="L15" s="49">
        <v>0</v>
      </c>
      <c r="M15" s="49">
        <v>19</v>
      </c>
      <c r="N15" s="49">
        <v>0</v>
      </c>
      <c r="O15" s="15">
        <f t="shared" si="0"/>
        <v>10</v>
      </c>
      <c r="P15" s="15">
        <f t="shared" si="1"/>
        <v>29</v>
      </c>
      <c r="R15" s="1" t="s">
        <v>11</v>
      </c>
      <c r="S15" s="17">
        <f t="shared" ref="S15:AF15" si="7">SUM(C30:C33)</f>
        <v>20</v>
      </c>
      <c r="T15" s="17">
        <f t="shared" si="7"/>
        <v>11</v>
      </c>
      <c r="U15" s="17">
        <f t="shared" si="7"/>
        <v>2</v>
      </c>
      <c r="V15" s="17">
        <f t="shared" si="7"/>
        <v>3</v>
      </c>
      <c r="W15" s="17">
        <f t="shared" si="7"/>
        <v>1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54</v>
      </c>
      <c r="AD15" s="17">
        <f t="shared" si="7"/>
        <v>0</v>
      </c>
      <c r="AE15" s="30">
        <f t="shared" si="7"/>
        <v>47</v>
      </c>
      <c r="AF15" s="30">
        <f t="shared" si="7"/>
        <v>101</v>
      </c>
    </row>
    <row r="16" spans="2:32" ht="23.1" customHeight="1" x14ac:dyDescent="0.25">
      <c r="B16" s="22" t="s">
        <v>43</v>
      </c>
      <c r="C16" s="49">
        <v>2</v>
      </c>
      <c r="D16" s="49">
        <v>2</v>
      </c>
      <c r="E16" s="49">
        <v>1</v>
      </c>
      <c r="F16" s="49">
        <v>0</v>
      </c>
      <c r="G16" s="49">
        <v>1</v>
      </c>
      <c r="H16" s="49">
        <v>0</v>
      </c>
      <c r="I16" s="49">
        <v>4</v>
      </c>
      <c r="J16" s="49">
        <v>1</v>
      </c>
      <c r="K16" s="49">
        <v>0</v>
      </c>
      <c r="L16" s="49">
        <v>0</v>
      </c>
      <c r="M16" s="49">
        <v>11</v>
      </c>
      <c r="N16" s="49">
        <v>0</v>
      </c>
      <c r="O16" s="15">
        <f t="shared" si="0"/>
        <v>11</v>
      </c>
      <c r="P16" s="15">
        <f t="shared" si="1"/>
        <v>22</v>
      </c>
      <c r="R16" s="1" t="s">
        <v>12</v>
      </c>
      <c r="S16" s="17">
        <f t="shared" ref="S16:AF16" si="8">SUM(C34:C37)</f>
        <v>12</v>
      </c>
      <c r="T16" s="17">
        <f t="shared" si="8"/>
        <v>5</v>
      </c>
      <c r="U16" s="17">
        <f t="shared" si="8"/>
        <v>4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14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0">
        <f t="shared" si="8"/>
        <v>37</v>
      </c>
      <c r="AF16" s="30">
        <f t="shared" si="8"/>
        <v>80</v>
      </c>
    </row>
    <row r="17" spans="2:32" ht="23.1" customHeight="1" x14ac:dyDescent="0.25">
      <c r="B17" s="22" t="s">
        <v>44</v>
      </c>
      <c r="C17" s="49">
        <v>4</v>
      </c>
      <c r="D17" s="49">
        <v>1</v>
      </c>
      <c r="E17" s="49">
        <v>0</v>
      </c>
      <c r="F17" s="49">
        <v>0</v>
      </c>
      <c r="G17" s="49">
        <v>0</v>
      </c>
      <c r="H17" s="49">
        <v>0</v>
      </c>
      <c r="I17" s="49">
        <v>2</v>
      </c>
      <c r="J17" s="49">
        <v>1</v>
      </c>
      <c r="K17" s="49">
        <v>0</v>
      </c>
      <c r="L17" s="49">
        <v>0</v>
      </c>
      <c r="M17" s="49">
        <v>6</v>
      </c>
      <c r="N17" s="49">
        <v>0</v>
      </c>
      <c r="O17" s="15">
        <f t="shared" si="0"/>
        <v>8</v>
      </c>
      <c r="P17" s="15">
        <f t="shared" si="1"/>
        <v>14</v>
      </c>
      <c r="R17" s="1" t="s">
        <v>13</v>
      </c>
      <c r="S17" s="17">
        <f t="shared" ref="S17:AF17" si="9">SUM(C38:C41)</f>
        <v>10</v>
      </c>
      <c r="T17" s="17">
        <f t="shared" si="9"/>
        <v>3</v>
      </c>
      <c r="U17" s="17">
        <f t="shared" si="9"/>
        <v>6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22</v>
      </c>
      <c r="AD17" s="17">
        <f t="shared" si="9"/>
        <v>0</v>
      </c>
      <c r="AE17" s="30">
        <f t="shared" si="9"/>
        <v>29</v>
      </c>
      <c r="AF17" s="30">
        <f t="shared" si="9"/>
        <v>51</v>
      </c>
    </row>
    <row r="18" spans="2:32" ht="23.1" customHeight="1" x14ac:dyDescent="0.25">
      <c r="B18" s="22" t="s">
        <v>45</v>
      </c>
      <c r="C18" s="49">
        <v>6</v>
      </c>
      <c r="D18" s="49">
        <v>4</v>
      </c>
      <c r="E18" s="49">
        <v>1</v>
      </c>
      <c r="F18" s="49">
        <v>0</v>
      </c>
      <c r="G18" s="49">
        <v>0</v>
      </c>
      <c r="H18" s="49">
        <v>0</v>
      </c>
      <c r="I18" s="49">
        <v>3</v>
      </c>
      <c r="J18" s="49">
        <v>0</v>
      </c>
      <c r="K18" s="49">
        <v>0</v>
      </c>
      <c r="L18" s="49">
        <v>0</v>
      </c>
      <c r="M18" s="49">
        <v>16</v>
      </c>
      <c r="N18" s="49">
        <v>0</v>
      </c>
      <c r="O18" s="15">
        <f t="shared" si="0"/>
        <v>14</v>
      </c>
      <c r="P18" s="15">
        <f t="shared" si="1"/>
        <v>30</v>
      </c>
      <c r="R18" s="1" t="s">
        <v>14</v>
      </c>
      <c r="S18" s="17">
        <f t="shared" ref="S18:AF18" si="10">SUM(C42:C45)</f>
        <v>16</v>
      </c>
      <c r="T18" s="17">
        <f t="shared" si="10"/>
        <v>7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34</v>
      </c>
      <c r="AD18" s="17">
        <f t="shared" si="10"/>
        <v>0</v>
      </c>
      <c r="AE18" s="30">
        <f t="shared" si="10"/>
        <v>32</v>
      </c>
      <c r="AF18" s="30">
        <f t="shared" si="10"/>
        <v>66</v>
      </c>
    </row>
    <row r="19" spans="2:32" ht="23.1" customHeight="1" x14ac:dyDescent="0.25">
      <c r="B19" s="22" t="s">
        <v>46</v>
      </c>
      <c r="C19" s="49">
        <v>2</v>
      </c>
      <c r="D19" s="49">
        <v>0</v>
      </c>
      <c r="E19" s="49">
        <v>2</v>
      </c>
      <c r="F19" s="49">
        <v>0</v>
      </c>
      <c r="G19" s="49">
        <v>0</v>
      </c>
      <c r="H19" s="49">
        <v>0</v>
      </c>
      <c r="I19" s="49">
        <v>4</v>
      </c>
      <c r="J19" s="49">
        <v>1</v>
      </c>
      <c r="K19" s="49">
        <v>0</v>
      </c>
      <c r="L19" s="49">
        <v>0</v>
      </c>
      <c r="M19" s="49">
        <v>13</v>
      </c>
      <c r="N19" s="49">
        <v>0</v>
      </c>
      <c r="O19" s="15">
        <f t="shared" si="0"/>
        <v>9</v>
      </c>
      <c r="P19" s="15">
        <f t="shared" si="1"/>
        <v>22</v>
      </c>
      <c r="R19" s="1" t="s">
        <v>15</v>
      </c>
      <c r="S19" s="17">
        <f t="shared" ref="S19:AF19" si="11">SUM(C46:C49)</f>
        <v>18</v>
      </c>
      <c r="T19" s="17">
        <f t="shared" si="11"/>
        <v>10</v>
      </c>
      <c r="U19" s="17">
        <f t="shared" si="11"/>
        <v>5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29</v>
      </c>
      <c r="AD19" s="17">
        <f t="shared" si="11"/>
        <v>0</v>
      </c>
      <c r="AE19" s="30">
        <f t="shared" si="11"/>
        <v>48</v>
      </c>
      <c r="AF19" s="30">
        <f t="shared" si="11"/>
        <v>77</v>
      </c>
    </row>
    <row r="20" spans="2:32" ht="23.1" customHeight="1" x14ac:dyDescent="0.25">
      <c r="B20" s="22" t="s">
        <v>47</v>
      </c>
      <c r="C20" s="49">
        <v>13</v>
      </c>
      <c r="D20" s="49">
        <v>1</v>
      </c>
      <c r="E20" s="49">
        <v>5</v>
      </c>
      <c r="F20" s="49">
        <v>0</v>
      </c>
      <c r="G20" s="49">
        <v>0</v>
      </c>
      <c r="H20" s="49">
        <v>0</v>
      </c>
      <c r="I20" s="49">
        <v>1</v>
      </c>
      <c r="J20" s="49">
        <v>0</v>
      </c>
      <c r="K20" s="49">
        <v>0</v>
      </c>
      <c r="L20" s="49">
        <v>0</v>
      </c>
      <c r="M20" s="49">
        <v>12</v>
      </c>
      <c r="N20" s="49">
        <v>0</v>
      </c>
      <c r="O20" s="15">
        <f t="shared" si="0"/>
        <v>20</v>
      </c>
      <c r="P20" s="15">
        <f t="shared" si="1"/>
        <v>32</v>
      </c>
      <c r="R20" s="1" t="s">
        <v>16</v>
      </c>
      <c r="S20" s="17">
        <f t="shared" ref="S20:AF20" si="12">SUM(C50:C53)</f>
        <v>22</v>
      </c>
      <c r="T20" s="17">
        <f t="shared" si="12"/>
        <v>13</v>
      </c>
      <c r="U20" s="17">
        <f t="shared" si="12"/>
        <v>2</v>
      </c>
      <c r="V20" s="17">
        <f t="shared" si="12"/>
        <v>11</v>
      </c>
      <c r="W20" s="17">
        <f t="shared" si="12"/>
        <v>4</v>
      </c>
      <c r="X20" s="17">
        <f t="shared" si="12"/>
        <v>0</v>
      </c>
      <c r="Y20" s="17">
        <f t="shared" si="12"/>
        <v>8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31</v>
      </c>
      <c r="AD20" s="17">
        <f t="shared" si="12"/>
        <v>0</v>
      </c>
      <c r="AE20" s="30">
        <f t="shared" si="12"/>
        <v>62</v>
      </c>
      <c r="AF20" s="30">
        <f t="shared" si="12"/>
        <v>93</v>
      </c>
    </row>
    <row r="21" spans="2:32" ht="23.1" customHeight="1" x14ac:dyDescent="0.25">
      <c r="B21" s="22" t="s">
        <v>48</v>
      </c>
      <c r="C21" s="49">
        <v>4</v>
      </c>
      <c r="D21" s="49">
        <v>3</v>
      </c>
      <c r="E21" s="49">
        <v>1</v>
      </c>
      <c r="F21" s="49">
        <v>1</v>
      </c>
      <c r="G21" s="49">
        <v>0</v>
      </c>
      <c r="H21" s="49">
        <v>0</v>
      </c>
      <c r="I21" s="49">
        <v>1</v>
      </c>
      <c r="J21" s="49">
        <v>0</v>
      </c>
      <c r="K21" s="49">
        <v>0</v>
      </c>
      <c r="L21" s="49">
        <v>0</v>
      </c>
      <c r="M21" s="49">
        <v>14</v>
      </c>
      <c r="N21" s="49">
        <v>0</v>
      </c>
      <c r="O21" s="15">
        <f t="shared" si="0"/>
        <v>10</v>
      </c>
      <c r="P21" s="15">
        <f t="shared" si="1"/>
        <v>24</v>
      </c>
      <c r="R21" s="35" t="s">
        <v>20</v>
      </c>
      <c r="S21" s="33">
        <f t="shared" ref="S21:AF21" si="13">SUM(C54:C57)</f>
        <v>27</v>
      </c>
      <c r="T21" s="17">
        <f t="shared" si="13"/>
        <v>14</v>
      </c>
      <c r="U21" s="17">
        <f t="shared" si="13"/>
        <v>5</v>
      </c>
      <c r="V21" s="17">
        <f t="shared" si="13"/>
        <v>6</v>
      </c>
      <c r="W21" s="17">
        <f t="shared" si="13"/>
        <v>2</v>
      </c>
      <c r="X21" s="17">
        <f t="shared" si="13"/>
        <v>0</v>
      </c>
      <c r="Y21" s="17">
        <f t="shared" si="13"/>
        <v>11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62</v>
      </c>
      <c r="AD21" s="17">
        <f t="shared" si="13"/>
        <v>0</v>
      </c>
      <c r="AE21" s="30">
        <f t="shared" si="13"/>
        <v>70</v>
      </c>
      <c r="AF21" s="30">
        <f t="shared" si="13"/>
        <v>132</v>
      </c>
    </row>
    <row r="22" spans="2:32" ht="23.1" customHeight="1" x14ac:dyDescent="0.25">
      <c r="B22" s="22" t="s">
        <v>49</v>
      </c>
      <c r="C22" s="49">
        <v>8</v>
      </c>
      <c r="D22" s="49">
        <v>2</v>
      </c>
      <c r="E22" s="49">
        <v>2</v>
      </c>
      <c r="F22" s="49">
        <v>0</v>
      </c>
      <c r="G22" s="49">
        <v>0</v>
      </c>
      <c r="H22" s="49">
        <v>0</v>
      </c>
      <c r="I22" s="49">
        <v>2</v>
      </c>
      <c r="J22" s="49">
        <v>0</v>
      </c>
      <c r="K22" s="49">
        <v>0</v>
      </c>
      <c r="L22" s="49">
        <v>0</v>
      </c>
      <c r="M22" s="49">
        <v>11</v>
      </c>
      <c r="N22" s="49">
        <v>0</v>
      </c>
      <c r="O22" s="15">
        <f t="shared" si="0"/>
        <v>14</v>
      </c>
      <c r="P22" s="15">
        <f t="shared" si="1"/>
        <v>25</v>
      </c>
      <c r="R22" s="37" t="s">
        <v>90</v>
      </c>
      <c r="S22" s="38">
        <f>MAX(S10:S12)</f>
        <v>26</v>
      </c>
      <c r="T22" s="38">
        <f t="shared" ref="T22:AF22" si="14">MAX(T10:T12)</f>
        <v>8</v>
      </c>
      <c r="U22" s="38">
        <f t="shared" si="14"/>
        <v>9</v>
      </c>
      <c r="V22" s="38">
        <f t="shared" si="14"/>
        <v>3</v>
      </c>
      <c r="W22" s="38">
        <f t="shared" si="14"/>
        <v>1</v>
      </c>
      <c r="X22" s="38">
        <f t="shared" si="14"/>
        <v>1</v>
      </c>
      <c r="Y22" s="38">
        <f t="shared" si="14"/>
        <v>9</v>
      </c>
      <c r="Z22" s="38">
        <f t="shared" si="14"/>
        <v>5</v>
      </c>
      <c r="AA22" s="38">
        <f t="shared" si="14"/>
        <v>0</v>
      </c>
      <c r="AB22" s="38">
        <f t="shared" si="14"/>
        <v>0</v>
      </c>
      <c r="AC22" s="38">
        <f t="shared" si="14"/>
        <v>62</v>
      </c>
      <c r="AD22" s="38">
        <f t="shared" si="14"/>
        <v>0</v>
      </c>
      <c r="AE22" s="39">
        <f t="shared" si="14"/>
        <v>53</v>
      </c>
      <c r="AF22" s="39">
        <f t="shared" si="14"/>
        <v>113</v>
      </c>
    </row>
    <row r="23" spans="2:32" ht="23.1" customHeight="1" x14ac:dyDescent="0.25">
      <c r="B23" s="22" t="s">
        <v>50</v>
      </c>
      <c r="C23" s="49">
        <v>2</v>
      </c>
      <c r="D23" s="49">
        <v>3</v>
      </c>
      <c r="E23" s="49">
        <v>0</v>
      </c>
      <c r="F23" s="49">
        <v>0</v>
      </c>
      <c r="G23" s="49">
        <v>0</v>
      </c>
      <c r="H23" s="49">
        <v>0</v>
      </c>
      <c r="I23" s="49">
        <v>6</v>
      </c>
      <c r="J23" s="49">
        <v>0</v>
      </c>
      <c r="K23" s="49">
        <v>0</v>
      </c>
      <c r="L23" s="49">
        <v>0</v>
      </c>
      <c r="M23" s="49">
        <v>13</v>
      </c>
      <c r="N23" s="49">
        <v>0</v>
      </c>
      <c r="O23" s="15">
        <f t="shared" si="0"/>
        <v>11</v>
      </c>
      <c r="P23" s="15">
        <f t="shared" si="1"/>
        <v>24</v>
      </c>
      <c r="R23" s="37" t="s">
        <v>91</v>
      </c>
      <c r="S23" s="38">
        <f>MAX(S13:S18)</f>
        <v>23</v>
      </c>
      <c r="T23" s="38">
        <f t="shared" ref="T23:AF23" si="15">MAX(T13:T18)</f>
        <v>11</v>
      </c>
      <c r="U23" s="38">
        <f t="shared" si="15"/>
        <v>6</v>
      </c>
      <c r="V23" s="38">
        <f t="shared" si="15"/>
        <v>3</v>
      </c>
      <c r="W23" s="38">
        <f t="shared" si="15"/>
        <v>1</v>
      </c>
      <c r="X23" s="38">
        <f t="shared" si="15"/>
        <v>0</v>
      </c>
      <c r="Y23" s="38">
        <f t="shared" si="15"/>
        <v>14</v>
      </c>
      <c r="Z23" s="38">
        <f t="shared" si="15"/>
        <v>6</v>
      </c>
      <c r="AA23" s="38">
        <f t="shared" si="15"/>
        <v>0</v>
      </c>
      <c r="AB23" s="38">
        <f t="shared" si="15"/>
        <v>0</v>
      </c>
      <c r="AC23" s="38">
        <f t="shared" si="15"/>
        <v>54</v>
      </c>
      <c r="AD23" s="38">
        <f t="shared" si="15"/>
        <v>0</v>
      </c>
      <c r="AE23" s="39">
        <f t="shared" si="15"/>
        <v>50</v>
      </c>
      <c r="AF23" s="39">
        <f t="shared" si="15"/>
        <v>101</v>
      </c>
    </row>
    <row r="24" spans="2:32" ht="23.1" customHeight="1" x14ac:dyDescent="0.25">
      <c r="B24" s="22" t="s">
        <v>51</v>
      </c>
      <c r="C24" s="49">
        <v>6</v>
      </c>
      <c r="D24" s="49">
        <v>2</v>
      </c>
      <c r="E24" s="49">
        <v>1</v>
      </c>
      <c r="F24" s="49">
        <v>0</v>
      </c>
      <c r="G24" s="49">
        <v>1</v>
      </c>
      <c r="H24" s="49">
        <v>0</v>
      </c>
      <c r="I24" s="49">
        <v>2</v>
      </c>
      <c r="J24" s="49">
        <v>1</v>
      </c>
      <c r="K24" s="49">
        <v>0</v>
      </c>
      <c r="L24" s="49">
        <v>0</v>
      </c>
      <c r="M24" s="49">
        <v>10</v>
      </c>
      <c r="N24" s="49">
        <v>0</v>
      </c>
      <c r="O24" s="15">
        <f t="shared" si="0"/>
        <v>13</v>
      </c>
      <c r="P24" s="15">
        <f t="shared" si="1"/>
        <v>23</v>
      </c>
      <c r="R24" s="37" t="s">
        <v>92</v>
      </c>
      <c r="S24" s="38">
        <f>MAX(S19:S21)</f>
        <v>27</v>
      </c>
      <c r="T24" s="38">
        <f t="shared" ref="T24:AF24" si="16">MAX(T19:T21)</f>
        <v>14</v>
      </c>
      <c r="U24" s="38">
        <f t="shared" si="16"/>
        <v>5</v>
      </c>
      <c r="V24" s="38">
        <f t="shared" si="16"/>
        <v>11</v>
      </c>
      <c r="W24" s="38">
        <f t="shared" si="16"/>
        <v>4</v>
      </c>
      <c r="X24" s="38">
        <f t="shared" si="16"/>
        <v>0</v>
      </c>
      <c r="Y24" s="38">
        <f t="shared" si="16"/>
        <v>11</v>
      </c>
      <c r="Z24" s="38">
        <f t="shared" si="16"/>
        <v>5</v>
      </c>
      <c r="AA24" s="38">
        <f t="shared" si="16"/>
        <v>0</v>
      </c>
      <c r="AB24" s="38">
        <f t="shared" si="16"/>
        <v>0</v>
      </c>
      <c r="AC24" s="38">
        <f t="shared" si="16"/>
        <v>62</v>
      </c>
      <c r="AD24" s="38">
        <f t="shared" si="16"/>
        <v>0</v>
      </c>
      <c r="AE24" s="39">
        <f t="shared" si="16"/>
        <v>70</v>
      </c>
      <c r="AF24" s="39">
        <f t="shared" si="16"/>
        <v>132</v>
      </c>
    </row>
    <row r="25" spans="2:32" ht="23.1" customHeight="1" x14ac:dyDescent="0.25">
      <c r="B25" s="22" t="s">
        <v>52</v>
      </c>
      <c r="C25" s="49">
        <v>4</v>
      </c>
      <c r="D25" s="49">
        <v>3</v>
      </c>
      <c r="E25" s="49">
        <v>0</v>
      </c>
      <c r="F25" s="49">
        <v>0</v>
      </c>
      <c r="G25" s="49">
        <v>0</v>
      </c>
      <c r="H25" s="49">
        <v>0</v>
      </c>
      <c r="I25" s="49">
        <v>4</v>
      </c>
      <c r="J25" s="49">
        <v>1</v>
      </c>
      <c r="K25" s="49">
        <v>0</v>
      </c>
      <c r="L25" s="49">
        <v>0</v>
      </c>
      <c r="M25" s="49">
        <v>11</v>
      </c>
      <c r="N25" s="49">
        <v>0</v>
      </c>
      <c r="O25" s="15">
        <f t="shared" si="0"/>
        <v>12</v>
      </c>
      <c r="P25" s="15">
        <f t="shared" si="1"/>
        <v>23</v>
      </c>
      <c r="R25" s="36" t="s">
        <v>85</v>
      </c>
      <c r="S25" s="34">
        <f t="shared" ref="S25:AF25" si="17">SUM(S10:S12)</f>
        <v>70</v>
      </c>
      <c r="T25" s="16">
        <f t="shared" si="17"/>
        <v>19</v>
      </c>
      <c r="U25" s="16">
        <f t="shared" si="17"/>
        <v>17</v>
      </c>
      <c r="V25" s="16">
        <f t="shared" si="17"/>
        <v>4</v>
      </c>
      <c r="W25" s="16">
        <f t="shared" si="17"/>
        <v>1</v>
      </c>
      <c r="X25" s="16">
        <f t="shared" si="17"/>
        <v>1</v>
      </c>
      <c r="Y25" s="16">
        <f t="shared" si="17"/>
        <v>22</v>
      </c>
      <c r="Z25" s="16">
        <f t="shared" si="17"/>
        <v>8</v>
      </c>
      <c r="AA25" s="16">
        <f t="shared" si="17"/>
        <v>0</v>
      </c>
      <c r="AB25" s="16">
        <f t="shared" si="17"/>
        <v>0</v>
      </c>
      <c r="AC25" s="16">
        <f t="shared" si="17"/>
        <v>164</v>
      </c>
      <c r="AD25" s="16">
        <f t="shared" si="17"/>
        <v>0</v>
      </c>
      <c r="AE25" s="31">
        <f t="shared" si="17"/>
        <v>142</v>
      </c>
      <c r="AF25" s="31">
        <f t="shared" si="17"/>
        <v>306</v>
      </c>
    </row>
    <row r="26" spans="2:32" ht="23.1" customHeight="1" x14ac:dyDescent="0.25">
      <c r="B26" s="22" t="s">
        <v>53</v>
      </c>
      <c r="C26" s="49">
        <v>5</v>
      </c>
      <c r="D26" s="49">
        <v>0</v>
      </c>
      <c r="E26" s="49">
        <v>0</v>
      </c>
      <c r="F26" s="49">
        <v>0</v>
      </c>
      <c r="G26" s="49">
        <v>0</v>
      </c>
      <c r="H26" s="49">
        <v>0</v>
      </c>
      <c r="I26" s="49">
        <v>1</v>
      </c>
      <c r="J26" s="49">
        <v>0</v>
      </c>
      <c r="K26" s="49">
        <v>0</v>
      </c>
      <c r="L26" s="49">
        <v>0</v>
      </c>
      <c r="M26" s="49">
        <v>6</v>
      </c>
      <c r="N26" s="49">
        <v>0</v>
      </c>
      <c r="O26" s="15">
        <f t="shared" si="0"/>
        <v>6</v>
      </c>
      <c r="P26" s="15">
        <f t="shared" si="1"/>
        <v>12</v>
      </c>
      <c r="R26" s="27" t="s">
        <v>86</v>
      </c>
      <c r="S26" s="16">
        <f t="shared" ref="S26:AF26" si="18">SUM(S13:S18)</f>
        <v>101</v>
      </c>
      <c r="T26" s="16">
        <f t="shared" si="18"/>
        <v>43</v>
      </c>
      <c r="U26" s="16">
        <f t="shared" si="18"/>
        <v>20</v>
      </c>
      <c r="V26" s="16">
        <f t="shared" si="18"/>
        <v>6</v>
      </c>
      <c r="W26" s="16">
        <f t="shared" si="18"/>
        <v>2</v>
      </c>
      <c r="X26" s="16">
        <f t="shared" si="18"/>
        <v>0</v>
      </c>
      <c r="Y26" s="16">
        <f t="shared" si="18"/>
        <v>56</v>
      </c>
      <c r="Z26" s="16">
        <f t="shared" si="18"/>
        <v>13</v>
      </c>
      <c r="AA26" s="16">
        <f t="shared" si="18"/>
        <v>0</v>
      </c>
      <c r="AB26" s="16">
        <f t="shared" si="18"/>
        <v>0</v>
      </c>
      <c r="AC26" s="16">
        <f t="shared" si="18"/>
        <v>234</v>
      </c>
      <c r="AD26" s="16">
        <f t="shared" si="18"/>
        <v>0</v>
      </c>
      <c r="AE26" s="31">
        <f t="shared" si="18"/>
        <v>241</v>
      </c>
      <c r="AF26" s="31">
        <f t="shared" si="18"/>
        <v>475</v>
      </c>
    </row>
    <row r="27" spans="2:32" ht="23.1" customHeight="1" x14ac:dyDescent="0.25">
      <c r="B27" s="22" t="s">
        <v>54</v>
      </c>
      <c r="C27" s="49">
        <v>9</v>
      </c>
      <c r="D27" s="49">
        <v>2</v>
      </c>
      <c r="E27" s="49">
        <v>1</v>
      </c>
      <c r="F27" s="49">
        <v>1</v>
      </c>
      <c r="G27" s="49">
        <v>0</v>
      </c>
      <c r="H27" s="49">
        <v>0</v>
      </c>
      <c r="I27" s="49">
        <v>2</v>
      </c>
      <c r="J27" s="49">
        <v>2</v>
      </c>
      <c r="K27" s="49">
        <v>0</v>
      </c>
      <c r="L27" s="49">
        <v>0</v>
      </c>
      <c r="M27" s="49">
        <v>8</v>
      </c>
      <c r="N27" s="49">
        <v>0</v>
      </c>
      <c r="O27" s="15">
        <f t="shared" si="0"/>
        <v>17</v>
      </c>
      <c r="P27" s="15">
        <f t="shared" si="1"/>
        <v>25</v>
      </c>
      <c r="R27" s="28" t="s">
        <v>87</v>
      </c>
      <c r="S27" s="16">
        <f t="shared" ref="S27:AF27" si="19">SUM(S19:S21)</f>
        <v>67</v>
      </c>
      <c r="T27" s="16">
        <f t="shared" si="19"/>
        <v>37</v>
      </c>
      <c r="U27" s="16">
        <f t="shared" si="19"/>
        <v>12</v>
      </c>
      <c r="V27" s="16">
        <f t="shared" si="19"/>
        <v>26</v>
      </c>
      <c r="W27" s="16">
        <f t="shared" si="19"/>
        <v>6</v>
      </c>
      <c r="X27" s="16">
        <f t="shared" si="19"/>
        <v>0</v>
      </c>
      <c r="Y27" s="16">
        <f t="shared" si="19"/>
        <v>24</v>
      </c>
      <c r="Z27" s="16">
        <f t="shared" si="19"/>
        <v>8</v>
      </c>
      <c r="AA27" s="16">
        <f t="shared" si="19"/>
        <v>0</v>
      </c>
      <c r="AB27" s="16">
        <f t="shared" si="19"/>
        <v>0</v>
      </c>
      <c r="AC27" s="16">
        <f t="shared" si="19"/>
        <v>122</v>
      </c>
      <c r="AD27" s="16">
        <f t="shared" si="19"/>
        <v>0</v>
      </c>
      <c r="AE27" s="31">
        <f t="shared" si="19"/>
        <v>180</v>
      </c>
      <c r="AF27" s="31">
        <f t="shared" si="19"/>
        <v>302</v>
      </c>
    </row>
    <row r="28" spans="2:32" ht="23.1" customHeight="1" x14ac:dyDescent="0.25">
      <c r="B28" s="22" t="s">
        <v>55</v>
      </c>
      <c r="C28" s="49">
        <v>4</v>
      </c>
      <c r="D28" s="49">
        <v>3</v>
      </c>
      <c r="E28" s="49">
        <v>1</v>
      </c>
      <c r="F28" s="49">
        <v>0</v>
      </c>
      <c r="G28" s="49">
        <v>0</v>
      </c>
      <c r="H28" s="49">
        <v>0</v>
      </c>
      <c r="I28" s="49">
        <v>2</v>
      </c>
      <c r="J28" s="49">
        <v>3</v>
      </c>
      <c r="K28" s="49">
        <v>0</v>
      </c>
      <c r="L28" s="49">
        <v>0</v>
      </c>
      <c r="M28" s="49">
        <v>10</v>
      </c>
      <c r="N28" s="49">
        <v>0</v>
      </c>
      <c r="O28" s="15">
        <f t="shared" si="0"/>
        <v>13</v>
      </c>
      <c r="P28" s="15">
        <f t="shared" si="1"/>
        <v>23</v>
      </c>
      <c r="R28" s="5" t="s">
        <v>17</v>
      </c>
      <c r="S28" s="16">
        <f t="shared" ref="S28:AF28" si="20">SUM(S10:S21)</f>
        <v>238</v>
      </c>
      <c r="T28" s="16">
        <f t="shared" si="20"/>
        <v>99</v>
      </c>
      <c r="U28" s="16">
        <f t="shared" si="20"/>
        <v>49</v>
      </c>
      <c r="V28" s="16">
        <f t="shared" si="20"/>
        <v>36</v>
      </c>
      <c r="W28" s="16">
        <f t="shared" si="20"/>
        <v>9</v>
      </c>
      <c r="X28" s="16">
        <f t="shared" si="20"/>
        <v>1</v>
      </c>
      <c r="Y28" s="16">
        <f t="shared" si="20"/>
        <v>102</v>
      </c>
      <c r="Z28" s="16">
        <f t="shared" si="20"/>
        <v>29</v>
      </c>
      <c r="AA28" s="16">
        <f t="shared" si="20"/>
        <v>0</v>
      </c>
      <c r="AB28" s="16">
        <f t="shared" si="20"/>
        <v>0</v>
      </c>
      <c r="AC28" s="16">
        <f t="shared" si="20"/>
        <v>520</v>
      </c>
      <c r="AD28" s="16">
        <f t="shared" si="20"/>
        <v>0</v>
      </c>
      <c r="AE28" s="31">
        <f t="shared" si="20"/>
        <v>563</v>
      </c>
      <c r="AF28" s="31">
        <f t="shared" si="20"/>
        <v>1083</v>
      </c>
    </row>
    <row r="29" spans="2:32" ht="23.1" customHeight="1" x14ac:dyDescent="0.25">
      <c r="B29" s="22" t="s">
        <v>56</v>
      </c>
      <c r="C29" s="49">
        <v>5</v>
      </c>
      <c r="D29" s="49">
        <v>2</v>
      </c>
      <c r="E29" s="49">
        <v>1</v>
      </c>
      <c r="F29" s="49">
        <v>0</v>
      </c>
      <c r="G29" s="49">
        <v>0</v>
      </c>
      <c r="H29" s="49">
        <v>0</v>
      </c>
      <c r="I29" s="49">
        <v>1</v>
      </c>
      <c r="J29" s="49">
        <v>1</v>
      </c>
      <c r="K29" s="49">
        <v>0</v>
      </c>
      <c r="L29" s="49">
        <v>0</v>
      </c>
      <c r="M29" s="49">
        <v>12</v>
      </c>
      <c r="N29" s="49">
        <v>0</v>
      </c>
      <c r="O29" s="15">
        <f t="shared" si="0"/>
        <v>10</v>
      </c>
      <c r="P29" s="15">
        <f t="shared" si="1"/>
        <v>22</v>
      </c>
      <c r="R29"/>
      <c r="S29" s="20"/>
      <c r="T29" s="19"/>
    </row>
    <row r="30" spans="2:32" ht="23.1" customHeight="1" x14ac:dyDescent="0.25">
      <c r="B30" s="22" t="s">
        <v>57</v>
      </c>
      <c r="C30" s="49">
        <v>3</v>
      </c>
      <c r="D30" s="49">
        <v>2</v>
      </c>
      <c r="E30" s="49">
        <v>0</v>
      </c>
      <c r="F30" s="49">
        <v>2</v>
      </c>
      <c r="G30" s="49">
        <v>0</v>
      </c>
      <c r="H30" s="49">
        <v>0</v>
      </c>
      <c r="I30" s="49">
        <v>3</v>
      </c>
      <c r="J30" s="49">
        <v>1</v>
      </c>
      <c r="K30" s="49">
        <v>0</v>
      </c>
      <c r="L30" s="49">
        <v>0</v>
      </c>
      <c r="M30" s="49">
        <v>13</v>
      </c>
      <c r="N30" s="49">
        <v>0</v>
      </c>
      <c r="O30" s="15">
        <f t="shared" si="0"/>
        <v>11</v>
      </c>
      <c r="P30" s="15">
        <f t="shared" si="1"/>
        <v>24</v>
      </c>
    </row>
    <row r="31" spans="2:32" ht="23.1" customHeight="1" x14ac:dyDescent="0.25">
      <c r="B31" s="23" t="s">
        <v>58</v>
      </c>
      <c r="C31" s="49">
        <v>5</v>
      </c>
      <c r="D31" s="49">
        <v>5</v>
      </c>
      <c r="E31" s="49">
        <v>1</v>
      </c>
      <c r="F31" s="49">
        <v>1</v>
      </c>
      <c r="G31" s="49">
        <v>0</v>
      </c>
      <c r="H31" s="49">
        <v>0</v>
      </c>
      <c r="I31" s="49">
        <v>1</v>
      </c>
      <c r="J31" s="49">
        <v>0</v>
      </c>
      <c r="K31" s="49">
        <v>0</v>
      </c>
      <c r="L31" s="49">
        <v>0</v>
      </c>
      <c r="M31" s="49">
        <v>11</v>
      </c>
      <c r="N31" s="49">
        <v>0</v>
      </c>
      <c r="O31" s="15">
        <f t="shared" si="0"/>
        <v>13</v>
      </c>
      <c r="P31" s="15">
        <f t="shared" si="1"/>
        <v>24</v>
      </c>
    </row>
    <row r="32" spans="2:32" ht="23.1" customHeight="1" x14ac:dyDescent="0.25">
      <c r="B32" s="23" t="s">
        <v>59</v>
      </c>
      <c r="C32" s="49">
        <v>5</v>
      </c>
      <c r="D32" s="49">
        <v>2</v>
      </c>
      <c r="E32" s="49">
        <v>1</v>
      </c>
      <c r="F32" s="49">
        <v>0</v>
      </c>
      <c r="G32" s="49">
        <v>0</v>
      </c>
      <c r="H32" s="49">
        <v>0</v>
      </c>
      <c r="I32" s="49">
        <v>2</v>
      </c>
      <c r="J32" s="49">
        <v>1</v>
      </c>
      <c r="K32" s="49">
        <v>0</v>
      </c>
      <c r="L32" s="49">
        <v>0</v>
      </c>
      <c r="M32" s="49">
        <v>13</v>
      </c>
      <c r="N32" s="49">
        <v>0</v>
      </c>
      <c r="O32" s="15">
        <f t="shared" si="0"/>
        <v>11</v>
      </c>
      <c r="P32" s="15">
        <f t="shared" si="1"/>
        <v>24</v>
      </c>
    </row>
    <row r="33" spans="2:20" ht="23.1" customHeight="1" x14ac:dyDescent="0.25">
      <c r="B33" s="22" t="s">
        <v>60</v>
      </c>
      <c r="C33" s="49">
        <v>7</v>
      </c>
      <c r="D33" s="49">
        <v>2</v>
      </c>
      <c r="E33" s="49">
        <v>0</v>
      </c>
      <c r="F33" s="49">
        <v>0</v>
      </c>
      <c r="G33" s="49">
        <v>1</v>
      </c>
      <c r="H33" s="49">
        <v>0</v>
      </c>
      <c r="I33" s="49">
        <v>2</v>
      </c>
      <c r="J33" s="49">
        <v>0</v>
      </c>
      <c r="K33" s="49">
        <v>0</v>
      </c>
      <c r="L33" s="49">
        <v>0</v>
      </c>
      <c r="M33" s="49">
        <v>17</v>
      </c>
      <c r="N33" s="49">
        <v>0</v>
      </c>
      <c r="O33" s="15">
        <f t="shared" si="0"/>
        <v>12</v>
      </c>
      <c r="P33" s="15">
        <f t="shared" si="1"/>
        <v>29</v>
      </c>
    </row>
    <row r="34" spans="2:20" ht="23.1" customHeight="1" x14ac:dyDescent="0.25">
      <c r="B34" s="23" t="s">
        <v>61</v>
      </c>
      <c r="C34" s="49">
        <v>2</v>
      </c>
      <c r="D34" s="49">
        <v>0</v>
      </c>
      <c r="E34" s="49">
        <v>1</v>
      </c>
      <c r="F34" s="49">
        <v>0</v>
      </c>
      <c r="G34" s="49">
        <v>0</v>
      </c>
      <c r="H34" s="49">
        <v>0</v>
      </c>
      <c r="I34" s="49">
        <v>3</v>
      </c>
      <c r="J34" s="49">
        <v>0</v>
      </c>
      <c r="K34" s="49">
        <v>0</v>
      </c>
      <c r="L34" s="49">
        <v>0</v>
      </c>
      <c r="M34" s="49">
        <v>12</v>
      </c>
      <c r="N34" s="49">
        <v>0</v>
      </c>
      <c r="O34" s="15">
        <f t="shared" si="0"/>
        <v>6</v>
      </c>
      <c r="P34" s="15">
        <f t="shared" si="1"/>
        <v>18</v>
      </c>
    </row>
    <row r="35" spans="2:20" ht="23.1" customHeight="1" x14ac:dyDescent="0.25">
      <c r="B35" s="23" t="s">
        <v>62</v>
      </c>
      <c r="C35" s="49">
        <v>3</v>
      </c>
      <c r="D35" s="49">
        <v>2</v>
      </c>
      <c r="E35" s="49">
        <v>0</v>
      </c>
      <c r="F35" s="49">
        <v>1</v>
      </c>
      <c r="G35" s="49">
        <v>0</v>
      </c>
      <c r="H35" s="49">
        <v>0</v>
      </c>
      <c r="I35" s="49">
        <v>4</v>
      </c>
      <c r="J35" s="49">
        <v>0</v>
      </c>
      <c r="K35" s="49">
        <v>0</v>
      </c>
      <c r="L35" s="49">
        <v>0</v>
      </c>
      <c r="M35" s="49">
        <v>11</v>
      </c>
      <c r="N35" s="49">
        <v>0</v>
      </c>
      <c r="O35" s="15">
        <f t="shared" si="0"/>
        <v>10</v>
      </c>
      <c r="P35" s="15">
        <f t="shared" si="1"/>
        <v>21</v>
      </c>
    </row>
    <row r="36" spans="2:20" ht="23.1" customHeight="1" x14ac:dyDescent="0.25">
      <c r="B36" s="23" t="s">
        <v>63</v>
      </c>
      <c r="C36" s="49">
        <v>3</v>
      </c>
      <c r="D36" s="49">
        <v>1</v>
      </c>
      <c r="E36" s="49">
        <v>1</v>
      </c>
      <c r="F36" s="49">
        <v>0</v>
      </c>
      <c r="G36" s="49">
        <v>0</v>
      </c>
      <c r="H36" s="49">
        <v>0</v>
      </c>
      <c r="I36" s="49">
        <v>5</v>
      </c>
      <c r="J36" s="49">
        <v>1</v>
      </c>
      <c r="K36" s="49">
        <v>0</v>
      </c>
      <c r="L36" s="49">
        <v>0</v>
      </c>
      <c r="M36" s="49">
        <v>9</v>
      </c>
      <c r="N36" s="49">
        <v>0</v>
      </c>
      <c r="O36" s="15">
        <f t="shared" si="0"/>
        <v>11</v>
      </c>
      <c r="P36" s="15">
        <f t="shared" si="1"/>
        <v>20</v>
      </c>
    </row>
    <row r="37" spans="2:20" ht="23.1" customHeight="1" x14ac:dyDescent="0.25">
      <c r="B37" s="22" t="s">
        <v>64</v>
      </c>
      <c r="C37" s="49">
        <v>4</v>
      </c>
      <c r="D37" s="49">
        <v>2</v>
      </c>
      <c r="E37" s="49">
        <v>2</v>
      </c>
      <c r="F37" s="49">
        <v>0</v>
      </c>
      <c r="G37" s="49">
        <v>0</v>
      </c>
      <c r="H37" s="49">
        <v>0</v>
      </c>
      <c r="I37" s="49">
        <v>2</v>
      </c>
      <c r="J37" s="49">
        <v>0</v>
      </c>
      <c r="K37" s="49">
        <v>0</v>
      </c>
      <c r="L37" s="49">
        <v>0</v>
      </c>
      <c r="M37" s="49">
        <v>11</v>
      </c>
      <c r="N37" s="49">
        <v>0</v>
      </c>
      <c r="O37" s="15">
        <f t="shared" si="0"/>
        <v>10</v>
      </c>
      <c r="P37" s="15">
        <f t="shared" si="1"/>
        <v>21</v>
      </c>
    </row>
    <row r="38" spans="2:20" ht="23.1" customHeight="1" x14ac:dyDescent="0.25">
      <c r="B38" s="23" t="s">
        <v>65</v>
      </c>
      <c r="C38" s="49">
        <v>2</v>
      </c>
      <c r="D38" s="49">
        <v>1</v>
      </c>
      <c r="E38" s="49">
        <v>2</v>
      </c>
      <c r="F38" s="49">
        <v>0</v>
      </c>
      <c r="G38" s="49">
        <v>0</v>
      </c>
      <c r="H38" s="49">
        <v>0</v>
      </c>
      <c r="I38" s="49">
        <v>2</v>
      </c>
      <c r="J38" s="49">
        <v>0</v>
      </c>
      <c r="K38" s="49">
        <v>0</v>
      </c>
      <c r="L38" s="49">
        <v>0</v>
      </c>
      <c r="M38" s="49">
        <v>6</v>
      </c>
      <c r="N38" s="49">
        <v>0</v>
      </c>
      <c r="O38" s="15">
        <f t="shared" si="0"/>
        <v>7</v>
      </c>
      <c r="P38" s="15">
        <f t="shared" si="1"/>
        <v>13</v>
      </c>
    </row>
    <row r="39" spans="2:20" ht="23.1" customHeight="1" x14ac:dyDescent="0.25">
      <c r="B39" s="23" t="s">
        <v>66</v>
      </c>
      <c r="C39" s="49">
        <v>4</v>
      </c>
      <c r="D39" s="49">
        <v>0</v>
      </c>
      <c r="E39" s="49">
        <v>1</v>
      </c>
      <c r="F39" s="49">
        <v>1</v>
      </c>
      <c r="G39" s="49">
        <v>0</v>
      </c>
      <c r="H39" s="49">
        <v>0</v>
      </c>
      <c r="I39" s="49">
        <v>5</v>
      </c>
      <c r="J39" s="49">
        <v>0</v>
      </c>
      <c r="K39" s="49">
        <v>0</v>
      </c>
      <c r="L39" s="49">
        <v>0</v>
      </c>
      <c r="M39" s="49">
        <v>6</v>
      </c>
      <c r="N39" s="49">
        <v>0</v>
      </c>
      <c r="O39" s="15">
        <f t="shared" si="0"/>
        <v>11</v>
      </c>
      <c r="P39" s="15">
        <f t="shared" si="1"/>
        <v>17</v>
      </c>
    </row>
    <row r="40" spans="2:20" ht="23.1" customHeight="1" x14ac:dyDescent="0.25">
      <c r="B40" s="23" t="s">
        <v>67</v>
      </c>
      <c r="C40" s="49">
        <v>2</v>
      </c>
      <c r="D40" s="49">
        <v>1</v>
      </c>
      <c r="E40" s="49">
        <v>2</v>
      </c>
      <c r="F40" s="49">
        <v>0</v>
      </c>
      <c r="G40" s="49">
        <v>0</v>
      </c>
      <c r="H40" s="49">
        <v>0</v>
      </c>
      <c r="I40" s="49">
        <v>0</v>
      </c>
      <c r="J40" s="49">
        <v>0</v>
      </c>
      <c r="K40" s="49">
        <v>0</v>
      </c>
      <c r="L40" s="49">
        <v>0</v>
      </c>
      <c r="M40" s="49">
        <v>8</v>
      </c>
      <c r="N40" s="49">
        <v>0</v>
      </c>
      <c r="O40" s="15">
        <f t="shared" si="0"/>
        <v>5</v>
      </c>
      <c r="P40" s="15">
        <f t="shared" si="1"/>
        <v>13</v>
      </c>
    </row>
    <row r="41" spans="2:20" ht="23.1" customHeight="1" x14ac:dyDescent="0.25">
      <c r="B41" s="22" t="s">
        <v>68</v>
      </c>
      <c r="C41" s="49">
        <v>2</v>
      </c>
      <c r="D41" s="49">
        <v>1</v>
      </c>
      <c r="E41" s="49">
        <v>1</v>
      </c>
      <c r="F41" s="49">
        <v>0</v>
      </c>
      <c r="G41" s="49">
        <v>0</v>
      </c>
      <c r="H41" s="49">
        <v>0</v>
      </c>
      <c r="I41" s="49">
        <v>2</v>
      </c>
      <c r="J41" s="49">
        <v>0</v>
      </c>
      <c r="K41" s="49">
        <v>0</v>
      </c>
      <c r="L41" s="49">
        <v>0</v>
      </c>
      <c r="M41" s="49">
        <v>2</v>
      </c>
      <c r="N41" s="49">
        <v>0</v>
      </c>
      <c r="O41" s="15">
        <f t="shared" si="0"/>
        <v>6</v>
      </c>
      <c r="P41" s="15">
        <f t="shared" si="1"/>
        <v>8</v>
      </c>
    </row>
    <row r="42" spans="2:20" ht="23.1" customHeight="1" x14ac:dyDescent="0.25">
      <c r="B42" s="23" t="s">
        <v>69</v>
      </c>
      <c r="C42" s="49">
        <v>7</v>
      </c>
      <c r="D42" s="49">
        <v>3</v>
      </c>
      <c r="E42" s="49">
        <v>0</v>
      </c>
      <c r="F42" s="49">
        <v>0</v>
      </c>
      <c r="G42" s="49">
        <v>0</v>
      </c>
      <c r="H42" s="49">
        <v>0</v>
      </c>
      <c r="I42" s="49">
        <v>0</v>
      </c>
      <c r="J42" s="49">
        <v>1</v>
      </c>
      <c r="K42" s="49">
        <v>0</v>
      </c>
      <c r="L42" s="49">
        <v>0</v>
      </c>
      <c r="M42" s="49">
        <v>8</v>
      </c>
      <c r="N42" s="49">
        <v>0</v>
      </c>
      <c r="O42" s="15">
        <f t="shared" si="0"/>
        <v>11</v>
      </c>
      <c r="P42" s="15">
        <f t="shared" si="1"/>
        <v>19</v>
      </c>
    </row>
    <row r="43" spans="2:20" ht="23.1" customHeight="1" x14ac:dyDescent="0.25">
      <c r="B43" s="22" t="s">
        <v>70</v>
      </c>
      <c r="C43" s="49">
        <v>5</v>
      </c>
      <c r="D43" s="49">
        <v>1</v>
      </c>
      <c r="E43" s="49">
        <v>0</v>
      </c>
      <c r="F43" s="49">
        <v>0</v>
      </c>
      <c r="G43" s="49">
        <v>0</v>
      </c>
      <c r="H43" s="49">
        <v>0</v>
      </c>
      <c r="I43" s="49">
        <v>1</v>
      </c>
      <c r="J43" s="49">
        <v>0</v>
      </c>
      <c r="K43" s="49">
        <v>0</v>
      </c>
      <c r="L43" s="49">
        <v>0</v>
      </c>
      <c r="M43" s="49">
        <v>11</v>
      </c>
      <c r="N43" s="49">
        <v>0</v>
      </c>
      <c r="O43" s="15">
        <f t="shared" si="0"/>
        <v>7</v>
      </c>
      <c r="P43" s="15">
        <f t="shared" si="1"/>
        <v>18</v>
      </c>
    </row>
    <row r="44" spans="2:20" ht="23.1" customHeight="1" x14ac:dyDescent="0.25">
      <c r="B44" s="24" t="s">
        <v>71</v>
      </c>
      <c r="C44" s="49">
        <v>2</v>
      </c>
      <c r="D44" s="49">
        <v>1</v>
      </c>
      <c r="E44" s="49">
        <v>0</v>
      </c>
      <c r="F44" s="49">
        <v>0</v>
      </c>
      <c r="G44" s="49">
        <v>0</v>
      </c>
      <c r="H44" s="49">
        <v>0</v>
      </c>
      <c r="I44" s="49">
        <v>2</v>
      </c>
      <c r="J44" s="49">
        <v>0</v>
      </c>
      <c r="K44" s="49">
        <v>0</v>
      </c>
      <c r="L44" s="49">
        <v>0</v>
      </c>
      <c r="M44" s="49">
        <v>9</v>
      </c>
      <c r="N44" s="49">
        <v>0</v>
      </c>
      <c r="O44" s="15">
        <f t="shared" si="0"/>
        <v>5</v>
      </c>
      <c r="P44" s="15">
        <f t="shared" si="1"/>
        <v>14</v>
      </c>
    </row>
    <row r="45" spans="2:20" ht="23.1" customHeight="1" x14ac:dyDescent="0.25">
      <c r="B45" s="22" t="s">
        <v>72</v>
      </c>
      <c r="C45" s="49">
        <v>2</v>
      </c>
      <c r="D45" s="49">
        <v>2</v>
      </c>
      <c r="E45" s="49">
        <v>2</v>
      </c>
      <c r="F45" s="49">
        <v>0</v>
      </c>
      <c r="G45" s="49">
        <v>0</v>
      </c>
      <c r="H45" s="49">
        <v>0</v>
      </c>
      <c r="I45" s="49">
        <v>2</v>
      </c>
      <c r="J45" s="49">
        <v>1</v>
      </c>
      <c r="K45" s="49">
        <v>0</v>
      </c>
      <c r="L45" s="49">
        <v>0</v>
      </c>
      <c r="M45" s="49">
        <v>6</v>
      </c>
      <c r="N45" s="49">
        <v>0</v>
      </c>
      <c r="O45" s="15">
        <f t="shared" si="0"/>
        <v>9</v>
      </c>
      <c r="P45" s="15">
        <f t="shared" si="1"/>
        <v>15</v>
      </c>
    </row>
    <row r="46" spans="2:20" ht="23.1" customHeight="1" x14ac:dyDescent="0.25">
      <c r="B46" s="23" t="s">
        <v>73</v>
      </c>
      <c r="C46" s="49">
        <v>4</v>
      </c>
      <c r="D46" s="49">
        <v>1</v>
      </c>
      <c r="E46" s="49">
        <v>1</v>
      </c>
      <c r="F46" s="49">
        <v>0</v>
      </c>
      <c r="G46" s="49">
        <v>0</v>
      </c>
      <c r="H46" s="49">
        <v>0</v>
      </c>
      <c r="I46" s="49">
        <v>3</v>
      </c>
      <c r="J46" s="49">
        <v>0</v>
      </c>
      <c r="K46" s="49">
        <v>0</v>
      </c>
      <c r="L46" s="49">
        <v>0</v>
      </c>
      <c r="M46" s="49">
        <v>8</v>
      </c>
      <c r="N46" s="49">
        <v>0</v>
      </c>
      <c r="O46" s="15">
        <f t="shared" si="0"/>
        <v>9</v>
      </c>
      <c r="P46" s="15">
        <f t="shared" si="1"/>
        <v>17</v>
      </c>
      <c r="R46" s="8"/>
      <c r="T46"/>
    </row>
    <row r="47" spans="2:20" ht="23.1" customHeight="1" x14ac:dyDescent="0.25">
      <c r="B47" s="23" t="s">
        <v>74</v>
      </c>
      <c r="C47" s="49">
        <v>3</v>
      </c>
      <c r="D47" s="49">
        <v>1</v>
      </c>
      <c r="E47" s="49">
        <v>0</v>
      </c>
      <c r="F47" s="49">
        <v>1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0</v>
      </c>
      <c r="M47" s="49">
        <v>5</v>
      </c>
      <c r="N47" s="49">
        <v>0</v>
      </c>
      <c r="O47" s="15">
        <f t="shared" si="0"/>
        <v>5</v>
      </c>
      <c r="P47" s="15">
        <f t="shared" si="1"/>
        <v>10</v>
      </c>
      <c r="R47" s="8"/>
      <c r="T47"/>
    </row>
    <row r="48" spans="2:20" ht="23.1" customHeight="1" x14ac:dyDescent="0.25">
      <c r="B48" s="23" t="s">
        <v>75</v>
      </c>
      <c r="C48" s="49">
        <v>6</v>
      </c>
      <c r="D48" s="49">
        <v>3</v>
      </c>
      <c r="E48" s="49">
        <v>2</v>
      </c>
      <c r="F48" s="49">
        <v>4</v>
      </c>
      <c r="G48" s="49">
        <v>0</v>
      </c>
      <c r="H48" s="49">
        <v>0</v>
      </c>
      <c r="I48" s="49">
        <v>1</v>
      </c>
      <c r="J48" s="49">
        <v>1</v>
      </c>
      <c r="K48" s="49">
        <v>0</v>
      </c>
      <c r="L48" s="49">
        <v>0</v>
      </c>
      <c r="M48" s="49">
        <v>6</v>
      </c>
      <c r="N48" s="49">
        <v>0</v>
      </c>
      <c r="O48" s="15">
        <f t="shared" si="0"/>
        <v>17</v>
      </c>
      <c r="P48" s="15">
        <f t="shared" si="1"/>
        <v>23</v>
      </c>
      <c r="R48" s="8"/>
      <c r="T48"/>
    </row>
    <row r="49" spans="2:20" ht="23.1" customHeight="1" x14ac:dyDescent="0.25">
      <c r="B49" s="22" t="s">
        <v>76</v>
      </c>
      <c r="C49" s="49">
        <v>5</v>
      </c>
      <c r="D49" s="49">
        <v>5</v>
      </c>
      <c r="E49" s="49">
        <v>2</v>
      </c>
      <c r="F49" s="49">
        <v>4</v>
      </c>
      <c r="G49" s="49">
        <v>0</v>
      </c>
      <c r="H49" s="49">
        <v>0</v>
      </c>
      <c r="I49" s="49">
        <v>1</v>
      </c>
      <c r="J49" s="49">
        <v>0</v>
      </c>
      <c r="K49" s="49">
        <v>0</v>
      </c>
      <c r="L49" s="49">
        <v>0</v>
      </c>
      <c r="M49" s="49">
        <v>10</v>
      </c>
      <c r="N49" s="49">
        <v>0</v>
      </c>
      <c r="O49" s="15">
        <f t="shared" si="0"/>
        <v>17</v>
      </c>
      <c r="P49" s="15">
        <f t="shared" si="1"/>
        <v>27</v>
      </c>
      <c r="R49" s="8"/>
      <c r="T49"/>
    </row>
    <row r="50" spans="2:20" ht="23.1" customHeight="1" x14ac:dyDescent="0.25">
      <c r="B50" s="23" t="s">
        <v>77</v>
      </c>
      <c r="C50" s="49">
        <v>4</v>
      </c>
      <c r="D50" s="49">
        <v>2</v>
      </c>
      <c r="E50" s="49">
        <v>1</v>
      </c>
      <c r="F50" s="49">
        <v>5</v>
      </c>
      <c r="G50" s="49">
        <v>0</v>
      </c>
      <c r="H50" s="49">
        <v>0</v>
      </c>
      <c r="I50" s="49">
        <v>4</v>
      </c>
      <c r="J50" s="49">
        <v>0</v>
      </c>
      <c r="K50" s="49">
        <v>0</v>
      </c>
      <c r="L50" s="49">
        <v>0</v>
      </c>
      <c r="M50" s="49">
        <v>12</v>
      </c>
      <c r="N50" s="49">
        <v>0</v>
      </c>
      <c r="O50" s="15">
        <f t="shared" si="0"/>
        <v>16</v>
      </c>
      <c r="P50" s="15">
        <f t="shared" si="1"/>
        <v>28</v>
      </c>
      <c r="R50" s="8"/>
      <c r="T50"/>
    </row>
    <row r="51" spans="2:20" ht="23.1" customHeight="1" x14ac:dyDescent="0.25">
      <c r="B51" s="23" t="s">
        <v>78</v>
      </c>
      <c r="C51" s="49">
        <v>7</v>
      </c>
      <c r="D51" s="49">
        <v>4</v>
      </c>
      <c r="E51" s="49">
        <v>0</v>
      </c>
      <c r="F51" s="49">
        <v>2</v>
      </c>
      <c r="G51" s="49">
        <v>2</v>
      </c>
      <c r="H51" s="49">
        <v>0</v>
      </c>
      <c r="I51" s="49">
        <v>0</v>
      </c>
      <c r="J51" s="49">
        <v>1</v>
      </c>
      <c r="K51" s="49">
        <v>0</v>
      </c>
      <c r="L51" s="49">
        <v>0</v>
      </c>
      <c r="M51" s="49">
        <v>7</v>
      </c>
      <c r="N51" s="49">
        <v>0</v>
      </c>
      <c r="O51" s="15">
        <f t="shared" si="0"/>
        <v>16</v>
      </c>
      <c r="P51" s="15">
        <f t="shared" si="1"/>
        <v>23</v>
      </c>
      <c r="R51" s="8"/>
      <c r="T51"/>
    </row>
    <row r="52" spans="2:20" ht="23.1" customHeight="1" x14ac:dyDescent="0.25">
      <c r="B52" s="23" t="s">
        <v>79</v>
      </c>
      <c r="C52" s="49">
        <v>6</v>
      </c>
      <c r="D52" s="49">
        <v>2</v>
      </c>
      <c r="E52" s="49">
        <v>0</v>
      </c>
      <c r="F52" s="49">
        <v>1</v>
      </c>
      <c r="G52" s="49">
        <v>1</v>
      </c>
      <c r="H52" s="49">
        <v>0</v>
      </c>
      <c r="I52" s="49">
        <v>1</v>
      </c>
      <c r="J52" s="49">
        <v>0</v>
      </c>
      <c r="K52" s="49">
        <v>0</v>
      </c>
      <c r="L52" s="49">
        <v>0</v>
      </c>
      <c r="M52" s="49">
        <v>6</v>
      </c>
      <c r="N52" s="49">
        <v>0</v>
      </c>
      <c r="O52" s="15">
        <f t="shared" si="0"/>
        <v>11</v>
      </c>
      <c r="P52" s="15">
        <f t="shared" si="1"/>
        <v>17</v>
      </c>
      <c r="R52" s="8"/>
      <c r="T52"/>
    </row>
    <row r="53" spans="2:20" ht="23.1" customHeight="1" x14ac:dyDescent="0.25">
      <c r="B53" s="22" t="s">
        <v>80</v>
      </c>
      <c r="C53" s="49">
        <v>5</v>
      </c>
      <c r="D53" s="49">
        <v>5</v>
      </c>
      <c r="E53" s="49">
        <v>1</v>
      </c>
      <c r="F53" s="49">
        <v>3</v>
      </c>
      <c r="G53" s="49">
        <v>1</v>
      </c>
      <c r="H53" s="49">
        <v>0</v>
      </c>
      <c r="I53" s="49">
        <v>3</v>
      </c>
      <c r="J53" s="49">
        <v>1</v>
      </c>
      <c r="K53" s="49">
        <v>0</v>
      </c>
      <c r="L53" s="49">
        <v>0</v>
      </c>
      <c r="M53" s="49">
        <v>6</v>
      </c>
      <c r="N53" s="49">
        <v>0</v>
      </c>
      <c r="O53" s="15">
        <f t="shared" si="0"/>
        <v>19</v>
      </c>
      <c r="P53" s="15">
        <f t="shared" si="1"/>
        <v>25</v>
      </c>
      <c r="R53" s="8"/>
      <c r="T53"/>
    </row>
    <row r="54" spans="2:20" ht="23.1" customHeight="1" x14ac:dyDescent="0.25">
      <c r="B54" s="22" t="s">
        <v>81</v>
      </c>
      <c r="C54" s="49">
        <v>10</v>
      </c>
      <c r="D54" s="49">
        <v>5</v>
      </c>
      <c r="E54" s="49">
        <v>2</v>
      </c>
      <c r="F54" s="49">
        <v>1</v>
      </c>
      <c r="G54" s="49">
        <v>1</v>
      </c>
      <c r="H54" s="49">
        <v>0</v>
      </c>
      <c r="I54" s="49">
        <v>3</v>
      </c>
      <c r="J54" s="49">
        <v>1</v>
      </c>
      <c r="K54" s="49">
        <v>0</v>
      </c>
      <c r="L54" s="49">
        <v>0</v>
      </c>
      <c r="M54" s="49">
        <v>7</v>
      </c>
      <c r="N54" s="49">
        <v>0</v>
      </c>
      <c r="O54" s="15">
        <f t="shared" si="0"/>
        <v>23</v>
      </c>
      <c r="P54" s="15">
        <f t="shared" si="1"/>
        <v>30</v>
      </c>
      <c r="R54" s="8"/>
      <c r="T54"/>
    </row>
    <row r="55" spans="2:20" ht="23.1" customHeight="1" x14ac:dyDescent="0.25">
      <c r="B55" s="22" t="s">
        <v>82</v>
      </c>
      <c r="C55" s="49">
        <v>4</v>
      </c>
      <c r="D55" s="49">
        <v>3</v>
      </c>
      <c r="E55" s="49">
        <v>0</v>
      </c>
      <c r="F55" s="49">
        <v>1</v>
      </c>
      <c r="G55" s="49">
        <v>1</v>
      </c>
      <c r="H55" s="49">
        <v>0</v>
      </c>
      <c r="I55" s="49">
        <v>6</v>
      </c>
      <c r="J55" s="49">
        <v>1</v>
      </c>
      <c r="K55" s="49">
        <v>0</v>
      </c>
      <c r="L55" s="49">
        <v>0</v>
      </c>
      <c r="M55" s="49">
        <v>15</v>
      </c>
      <c r="N55" s="49">
        <v>0</v>
      </c>
      <c r="O55" s="15">
        <f t="shared" si="0"/>
        <v>16</v>
      </c>
      <c r="P55" s="15">
        <f t="shared" si="1"/>
        <v>31</v>
      </c>
      <c r="R55" s="8"/>
      <c r="T55"/>
    </row>
    <row r="56" spans="2:20" ht="23.1" customHeight="1" x14ac:dyDescent="0.25">
      <c r="B56" s="22" t="s">
        <v>83</v>
      </c>
      <c r="C56" s="49">
        <v>8</v>
      </c>
      <c r="D56" s="49">
        <v>2</v>
      </c>
      <c r="E56" s="49">
        <v>1</v>
      </c>
      <c r="F56" s="49">
        <v>3</v>
      </c>
      <c r="G56" s="49">
        <v>0</v>
      </c>
      <c r="H56" s="49">
        <v>0</v>
      </c>
      <c r="I56" s="49">
        <v>2</v>
      </c>
      <c r="J56" s="49">
        <v>2</v>
      </c>
      <c r="K56" s="49">
        <v>0</v>
      </c>
      <c r="L56" s="49">
        <v>0</v>
      </c>
      <c r="M56" s="49">
        <v>22</v>
      </c>
      <c r="N56" s="49">
        <v>0</v>
      </c>
      <c r="O56" s="15">
        <f t="shared" si="0"/>
        <v>18</v>
      </c>
      <c r="P56" s="15">
        <f t="shared" si="1"/>
        <v>40</v>
      </c>
      <c r="R56" s="8"/>
      <c r="T56"/>
    </row>
    <row r="57" spans="2:20" ht="23.1" customHeight="1" x14ac:dyDescent="0.25">
      <c r="B57" s="22" t="s">
        <v>84</v>
      </c>
      <c r="C57" s="49">
        <v>5</v>
      </c>
      <c r="D57" s="49">
        <v>4</v>
      </c>
      <c r="E57" s="49">
        <v>2</v>
      </c>
      <c r="F57" s="49">
        <v>1</v>
      </c>
      <c r="G57" s="49">
        <v>0</v>
      </c>
      <c r="H57" s="49">
        <v>0</v>
      </c>
      <c r="I57" s="49">
        <v>0</v>
      </c>
      <c r="J57" s="49">
        <v>1</v>
      </c>
      <c r="K57" s="49">
        <v>0</v>
      </c>
      <c r="L57" s="49">
        <v>0</v>
      </c>
      <c r="M57" s="49">
        <v>18</v>
      </c>
      <c r="N57" s="49">
        <v>0</v>
      </c>
      <c r="O57" s="15">
        <f t="shared" si="0"/>
        <v>13</v>
      </c>
      <c r="P57" s="15">
        <f t="shared" si="1"/>
        <v>31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238</v>
      </c>
      <c r="D58" s="16">
        <f t="shared" si="21"/>
        <v>99</v>
      </c>
      <c r="E58" s="16">
        <f t="shared" si="21"/>
        <v>49</v>
      </c>
      <c r="F58" s="16">
        <f t="shared" si="21"/>
        <v>36</v>
      </c>
      <c r="G58" s="16">
        <f t="shared" si="21"/>
        <v>9</v>
      </c>
      <c r="H58" s="16">
        <f t="shared" si="21"/>
        <v>1</v>
      </c>
      <c r="I58" s="16">
        <f t="shared" si="21"/>
        <v>102</v>
      </c>
      <c r="J58" s="16">
        <f t="shared" si="21"/>
        <v>29</v>
      </c>
      <c r="K58" s="16">
        <f t="shared" si="21"/>
        <v>0</v>
      </c>
      <c r="L58" s="16">
        <f t="shared" si="21"/>
        <v>0</v>
      </c>
      <c r="M58" s="16">
        <f t="shared" si="21"/>
        <v>520</v>
      </c>
      <c r="N58" s="16">
        <f t="shared" si="21"/>
        <v>0</v>
      </c>
      <c r="O58" s="16">
        <f t="shared" si="21"/>
        <v>563</v>
      </c>
      <c r="P58" s="16">
        <f t="shared" si="21"/>
        <v>1083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0.21975992613111728</v>
      </c>
      <c r="D59" s="42">
        <f t="shared" si="22"/>
        <v>9.141274238227147E-2</v>
      </c>
      <c r="E59" s="42">
        <f t="shared" si="22"/>
        <v>4.5244690674053553E-2</v>
      </c>
      <c r="F59" s="42">
        <f t="shared" si="22"/>
        <v>3.3240997229916899E-2</v>
      </c>
      <c r="G59" s="42">
        <f t="shared" si="22"/>
        <v>8.3102493074792248E-3</v>
      </c>
      <c r="H59" s="42">
        <f t="shared" si="22"/>
        <v>9.2336103416435823E-4</v>
      </c>
      <c r="I59" s="42">
        <f t="shared" si="22"/>
        <v>9.4182825484764546E-2</v>
      </c>
      <c r="J59" s="42">
        <f t="shared" si="22"/>
        <v>2.6777469990766391E-2</v>
      </c>
      <c r="K59" s="42">
        <f t="shared" si="22"/>
        <v>0</v>
      </c>
      <c r="L59" s="42">
        <f t="shared" si="22"/>
        <v>0</v>
      </c>
      <c r="M59" s="42">
        <f t="shared" si="22"/>
        <v>0.48014773776546632</v>
      </c>
      <c r="N59" s="42">
        <f t="shared" si="22"/>
        <v>0</v>
      </c>
      <c r="R59" s="8"/>
      <c r="T59"/>
    </row>
    <row r="60" spans="2:20" ht="23.1" customHeight="1" x14ac:dyDescent="0.25">
      <c r="B60" s="41" t="s">
        <v>94</v>
      </c>
      <c r="C60" s="43">
        <f>C58/$O$58</f>
        <v>0.42273534635879217</v>
      </c>
      <c r="D60" s="43">
        <f t="shared" ref="D60:N60" si="23">D58/$O$58</f>
        <v>0.17584369449378331</v>
      </c>
      <c r="E60" s="43">
        <f t="shared" si="23"/>
        <v>8.7033747779751328E-2</v>
      </c>
      <c r="F60" s="43">
        <f t="shared" si="23"/>
        <v>6.3943161634103018E-2</v>
      </c>
      <c r="G60" s="43">
        <f t="shared" si="23"/>
        <v>1.5985790408525755E-2</v>
      </c>
      <c r="H60" s="43">
        <f t="shared" si="23"/>
        <v>1.7761989342806395E-3</v>
      </c>
      <c r="I60" s="43">
        <f t="shared" si="23"/>
        <v>0.18117229129662521</v>
      </c>
      <c r="J60" s="43">
        <f t="shared" si="23"/>
        <v>5.1509769094138541E-2</v>
      </c>
      <c r="K60" s="43">
        <f t="shared" si="23"/>
        <v>0</v>
      </c>
      <c r="L60" s="43">
        <f t="shared" si="23"/>
        <v>0</v>
      </c>
      <c r="M60" s="43"/>
      <c r="N60" s="43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'23.09 Buloba-Bukasa'!C3:G3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tr">
        <f>'25.09 Bukasa-Buloba'!D5</f>
        <v>24.09.19</v>
      </c>
      <c r="E5" s="3"/>
      <c r="F5" s="40" t="s">
        <v>1</v>
      </c>
      <c r="G5" s="71" t="str">
        <f>'23.09 Bukasa-Buloba'!G5:H5</f>
        <v>Bukasa Trading Centre</v>
      </c>
      <c r="H5" s="72"/>
      <c r="I5" s="14"/>
      <c r="J5" s="2" t="s">
        <v>5</v>
      </c>
      <c r="K5" s="71" t="str">
        <f>'23.09 Bukasa-Buloba'!K5:L5</f>
        <v>Nawaja Brenda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Buloba-Bukasa'!D6:E6</f>
        <v>BULOBA</v>
      </c>
      <c r="E6" s="72"/>
      <c r="F6" s="2" t="s">
        <v>2</v>
      </c>
      <c r="G6" s="71" t="str">
        <f>'23.09 Buloba-Bukasa'!G6:H6</f>
        <v>BUKASA</v>
      </c>
      <c r="H6" s="72"/>
      <c r="J6" s="2" t="s">
        <v>21</v>
      </c>
      <c r="K6" s="71" t="str">
        <f>'23.09 Bukasa-Buloba'!K6:L6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7</v>
      </c>
      <c r="D10" s="49">
        <v>0</v>
      </c>
      <c r="E10" s="49">
        <v>1</v>
      </c>
      <c r="F10" s="49">
        <v>0</v>
      </c>
      <c r="G10" s="49">
        <v>0</v>
      </c>
      <c r="H10" s="49">
        <v>0</v>
      </c>
      <c r="I10" s="49">
        <v>1</v>
      </c>
      <c r="J10" s="49">
        <v>3</v>
      </c>
      <c r="K10" s="49">
        <v>0</v>
      </c>
      <c r="L10" s="49">
        <v>0</v>
      </c>
      <c r="M10" s="49">
        <v>20</v>
      </c>
      <c r="N10" s="49">
        <v>0</v>
      </c>
      <c r="O10" s="15">
        <f t="shared" ref="O10:O57" si="0">SUM(C10:L10,N10)</f>
        <v>12</v>
      </c>
      <c r="P10" s="15">
        <f t="shared" ref="P10:P57" si="1">SUM(C10:N10)</f>
        <v>32</v>
      </c>
      <c r="R10" s="1" t="s">
        <v>6</v>
      </c>
      <c r="S10" s="17">
        <f t="shared" ref="S10:AF10" si="2">SUM(C10:C13)</f>
        <v>27</v>
      </c>
      <c r="T10" s="17">
        <f t="shared" si="2"/>
        <v>4</v>
      </c>
      <c r="U10" s="17">
        <f t="shared" si="2"/>
        <v>5</v>
      </c>
      <c r="V10" s="17">
        <f t="shared" si="2"/>
        <v>4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5</v>
      </c>
      <c r="AA10" s="17">
        <f t="shared" si="2"/>
        <v>1</v>
      </c>
      <c r="AB10" s="17">
        <f t="shared" si="2"/>
        <v>0</v>
      </c>
      <c r="AC10" s="17">
        <f t="shared" si="2"/>
        <v>51</v>
      </c>
      <c r="AD10" s="17">
        <f t="shared" si="2"/>
        <v>0</v>
      </c>
      <c r="AE10" s="30">
        <f t="shared" si="2"/>
        <v>53</v>
      </c>
      <c r="AF10" s="30">
        <f t="shared" si="2"/>
        <v>104</v>
      </c>
    </row>
    <row r="11" spans="2:32" s="6" customFormat="1" ht="23.1" customHeight="1" x14ac:dyDescent="0.25">
      <c r="B11" s="22" t="s">
        <v>38</v>
      </c>
      <c r="C11" s="49">
        <v>6</v>
      </c>
      <c r="D11" s="49">
        <v>1</v>
      </c>
      <c r="E11" s="49">
        <v>1</v>
      </c>
      <c r="F11" s="49">
        <v>1</v>
      </c>
      <c r="G11" s="49">
        <v>0</v>
      </c>
      <c r="H11" s="49">
        <v>0</v>
      </c>
      <c r="I11" s="49">
        <v>1</v>
      </c>
      <c r="J11" s="49">
        <v>1</v>
      </c>
      <c r="K11" s="49">
        <v>1</v>
      </c>
      <c r="L11" s="49">
        <v>0</v>
      </c>
      <c r="M11" s="49">
        <v>11</v>
      </c>
      <c r="N11" s="49">
        <v>0</v>
      </c>
      <c r="O11" s="15">
        <f t="shared" si="0"/>
        <v>12</v>
      </c>
      <c r="P11" s="15">
        <f t="shared" si="1"/>
        <v>23</v>
      </c>
      <c r="R11" s="1" t="s">
        <v>7</v>
      </c>
      <c r="S11" s="17">
        <f t="shared" ref="S11:AF11" si="3">SUM(C14:C17)</f>
        <v>28</v>
      </c>
      <c r="T11" s="17">
        <f t="shared" si="3"/>
        <v>8</v>
      </c>
      <c r="U11" s="17">
        <f t="shared" si="3"/>
        <v>2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44</v>
      </c>
      <c r="AD11" s="17">
        <f t="shared" si="3"/>
        <v>0</v>
      </c>
      <c r="AE11" s="30">
        <f t="shared" si="3"/>
        <v>51</v>
      </c>
      <c r="AF11" s="30">
        <f t="shared" si="3"/>
        <v>95</v>
      </c>
    </row>
    <row r="12" spans="2:32" ht="23.1" customHeight="1" x14ac:dyDescent="0.25">
      <c r="B12" s="22" t="s">
        <v>39</v>
      </c>
      <c r="C12" s="49">
        <v>7</v>
      </c>
      <c r="D12" s="49">
        <v>1</v>
      </c>
      <c r="E12" s="49">
        <v>2</v>
      </c>
      <c r="F12" s="49">
        <v>1</v>
      </c>
      <c r="G12" s="49">
        <v>1</v>
      </c>
      <c r="H12" s="49">
        <v>0</v>
      </c>
      <c r="I12" s="49">
        <v>1</v>
      </c>
      <c r="J12" s="49">
        <v>1</v>
      </c>
      <c r="K12" s="49">
        <v>0</v>
      </c>
      <c r="L12" s="49">
        <v>0</v>
      </c>
      <c r="M12" s="49">
        <v>8</v>
      </c>
      <c r="N12" s="49">
        <v>0</v>
      </c>
      <c r="O12" s="15">
        <f t="shared" si="0"/>
        <v>14</v>
      </c>
      <c r="P12" s="15">
        <f t="shared" si="1"/>
        <v>22</v>
      </c>
      <c r="R12" s="1" t="s">
        <v>8</v>
      </c>
      <c r="S12" s="17">
        <f t="shared" ref="S12:AF12" si="4">SUM(C18:C21)</f>
        <v>18</v>
      </c>
      <c r="T12" s="17">
        <f t="shared" si="4"/>
        <v>3</v>
      </c>
      <c r="U12" s="17">
        <f t="shared" si="4"/>
        <v>5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55</v>
      </c>
      <c r="AD12" s="17">
        <f t="shared" si="4"/>
        <v>0</v>
      </c>
      <c r="AE12" s="30">
        <f t="shared" si="4"/>
        <v>37</v>
      </c>
      <c r="AF12" s="30">
        <f t="shared" si="4"/>
        <v>92</v>
      </c>
    </row>
    <row r="13" spans="2:32" ht="23.1" customHeight="1" x14ac:dyDescent="0.25">
      <c r="B13" s="22" t="s">
        <v>40</v>
      </c>
      <c r="C13" s="49">
        <v>7</v>
      </c>
      <c r="D13" s="49">
        <v>2</v>
      </c>
      <c r="E13" s="49">
        <v>1</v>
      </c>
      <c r="F13" s="49">
        <v>2</v>
      </c>
      <c r="G13" s="49">
        <v>0</v>
      </c>
      <c r="H13" s="49">
        <v>0</v>
      </c>
      <c r="I13" s="49">
        <v>3</v>
      </c>
      <c r="J13" s="49">
        <v>0</v>
      </c>
      <c r="K13" s="49">
        <v>0</v>
      </c>
      <c r="L13" s="49">
        <v>0</v>
      </c>
      <c r="M13" s="49">
        <v>12</v>
      </c>
      <c r="N13" s="49">
        <v>0</v>
      </c>
      <c r="O13" s="15">
        <f t="shared" si="0"/>
        <v>15</v>
      </c>
      <c r="P13" s="15">
        <f t="shared" si="1"/>
        <v>27</v>
      </c>
      <c r="R13" s="1" t="s">
        <v>9</v>
      </c>
      <c r="S13" s="17">
        <f t="shared" ref="S13:AF13" si="5">SUM(C22:C25)</f>
        <v>20</v>
      </c>
      <c r="T13" s="17">
        <f t="shared" si="5"/>
        <v>2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7</v>
      </c>
      <c r="AA13" s="17">
        <f t="shared" si="5"/>
        <v>0</v>
      </c>
      <c r="AB13" s="17">
        <f t="shared" si="5"/>
        <v>0</v>
      </c>
      <c r="AC13" s="17">
        <f t="shared" si="5"/>
        <v>46</v>
      </c>
      <c r="AD13" s="17">
        <f t="shared" si="5"/>
        <v>1</v>
      </c>
      <c r="AE13" s="30">
        <f t="shared" si="5"/>
        <v>43</v>
      </c>
      <c r="AF13" s="30">
        <f t="shared" si="5"/>
        <v>89</v>
      </c>
    </row>
    <row r="14" spans="2:32" ht="23.1" customHeight="1" x14ac:dyDescent="0.25">
      <c r="B14" s="22" t="s">
        <v>41</v>
      </c>
      <c r="C14" s="49">
        <v>10</v>
      </c>
      <c r="D14" s="49">
        <v>3</v>
      </c>
      <c r="E14" s="49">
        <v>1</v>
      </c>
      <c r="F14" s="49">
        <v>1</v>
      </c>
      <c r="G14" s="49">
        <v>0</v>
      </c>
      <c r="H14" s="49">
        <v>0</v>
      </c>
      <c r="I14" s="49">
        <v>2</v>
      </c>
      <c r="J14" s="49">
        <v>1</v>
      </c>
      <c r="K14" s="49">
        <v>0</v>
      </c>
      <c r="L14" s="49">
        <v>0</v>
      </c>
      <c r="M14" s="49">
        <v>17</v>
      </c>
      <c r="N14" s="49">
        <v>0</v>
      </c>
      <c r="O14" s="15">
        <f t="shared" si="0"/>
        <v>18</v>
      </c>
      <c r="P14" s="15">
        <f t="shared" si="1"/>
        <v>35</v>
      </c>
      <c r="R14" s="1" t="s">
        <v>10</v>
      </c>
      <c r="S14" s="17">
        <f t="shared" ref="S14:AF14" si="6">SUM(C26:C29)</f>
        <v>25</v>
      </c>
      <c r="T14" s="17">
        <f t="shared" si="6"/>
        <v>6</v>
      </c>
      <c r="U14" s="17">
        <f t="shared" si="6"/>
        <v>3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11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47</v>
      </c>
      <c r="AD14" s="17">
        <f t="shared" si="6"/>
        <v>0</v>
      </c>
      <c r="AE14" s="30">
        <f t="shared" si="6"/>
        <v>51</v>
      </c>
      <c r="AF14" s="30">
        <f t="shared" si="6"/>
        <v>98</v>
      </c>
    </row>
    <row r="15" spans="2:32" ht="23.1" customHeight="1" x14ac:dyDescent="0.25">
      <c r="B15" s="22" t="s">
        <v>42</v>
      </c>
      <c r="C15" s="49">
        <v>7</v>
      </c>
      <c r="D15" s="49">
        <v>1</v>
      </c>
      <c r="E15" s="49">
        <v>0</v>
      </c>
      <c r="F15" s="49">
        <v>0</v>
      </c>
      <c r="G15" s="49">
        <v>0</v>
      </c>
      <c r="H15" s="49">
        <v>0</v>
      </c>
      <c r="I15" s="49">
        <v>2</v>
      </c>
      <c r="J15" s="49">
        <v>2</v>
      </c>
      <c r="K15" s="49">
        <v>0</v>
      </c>
      <c r="L15" s="49">
        <v>0</v>
      </c>
      <c r="M15" s="49">
        <v>7</v>
      </c>
      <c r="N15" s="49">
        <v>0</v>
      </c>
      <c r="O15" s="15">
        <f t="shared" si="0"/>
        <v>12</v>
      </c>
      <c r="P15" s="15">
        <f t="shared" si="1"/>
        <v>19</v>
      </c>
      <c r="R15" s="1" t="s">
        <v>11</v>
      </c>
      <c r="S15" s="17">
        <f t="shared" ref="S15:AF15" si="7">SUM(C30:C33)</f>
        <v>23</v>
      </c>
      <c r="T15" s="17">
        <f t="shared" si="7"/>
        <v>4</v>
      </c>
      <c r="U15" s="17">
        <f t="shared" si="7"/>
        <v>2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68</v>
      </c>
      <c r="AD15" s="17">
        <f t="shared" si="7"/>
        <v>0</v>
      </c>
      <c r="AE15" s="30">
        <f t="shared" si="7"/>
        <v>45</v>
      </c>
      <c r="AF15" s="30">
        <f t="shared" si="7"/>
        <v>113</v>
      </c>
    </row>
    <row r="16" spans="2:32" ht="23.1" customHeight="1" x14ac:dyDescent="0.25">
      <c r="B16" s="22" t="s">
        <v>43</v>
      </c>
      <c r="C16" s="49">
        <v>8</v>
      </c>
      <c r="D16" s="49">
        <v>4</v>
      </c>
      <c r="E16" s="49">
        <v>1</v>
      </c>
      <c r="F16" s="49">
        <v>0</v>
      </c>
      <c r="G16" s="49">
        <v>0</v>
      </c>
      <c r="H16" s="49">
        <v>0</v>
      </c>
      <c r="I16" s="49">
        <v>3</v>
      </c>
      <c r="J16" s="49">
        <v>0</v>
      </c>
      <c r="K16" s="49">
        <v>0</v>
      </c>
      <c r="L16" s="49">
        <v>0</v>
      </c>
      <c r="M16" s="49">
        <v>13</v>
      </c>
      <c r="N16" s="49">
        <v>0</v>
      </c>
      <c r="O16" s="15">
        <f t="shared" si="0"/>
        <v>16</v>
      </c>
      <c r="P16" s="15">
        <f t="shared" si="1"/>
        <v>29</v>
      </c>
      <c r="R16" s="1" t="s">
        <v>12</v>
      </c>
      <c r="S16" s="17">
        <f t="shared" ref="S16:AF16" si="8">SUM(C34:C37)</f>
        <v>16</v>
      </c>
      <c r="T16" s="17">
        <f t="shared" si="8"/>
        <v>4</v>
      </c>
      <c r="U16" s="17">
        <f t="shared" si="8"/>
        <v>3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0">
        <f t="shared" si="8"/>
        <v>33</v>
      </c>
      <c r="AF16" s="30">
        <f t="shared" si="8"/>
        <v>76</v>
      </c>
    </row>
    <row r="17" spans="2:32" ht="23.1" customHeight="1" x14ac:dyDescent="0.25">
      <c r="B17" s="22" t="s">
        <v>44</v>
      </c>
      <c r="C17" s="49">
        <v>3</v>
      </c>
      <c r="D17" s="49">
        <v>0</v>
      </c>
      <c r="E17" s="49">
        <v>0</v>
      </c>
      <c r="F17" s="49">
        <v>1</v>
      </c>
      <c r="G17" s="49">
        <v>0</v>
      </c>
      <c r="H17" s="49">
        <v>0</v>
      </c>
      <c r="I17" s="49">
        <v>1</v>
      </c>
      <c r="J17" s="49">
        <v>0</v>
      </c>
      <c r="K17" s="49">
        <v>0</v>
      </c>
      <c r="L17" s="49">
        <v>0</v>
      </c>
      <c r="M17" s="49">
        <v>7</v>
      </c>
      <c r="N17" s="49">
        <v>0</v>
      </c>
      <c r="O17" s="15">
        <f t="shared" si="0"/>
        <v>5</v>
      </c>
      <c r="P17" s="15">
        <f t="shared" si="1"/>
        <v>12</v>
      </c>
      <c r="R17" s="1" t="s">
        <v>13</v>
      </c>
      <c r="S17" s="17">
        <f t="shared" ref="S17:AF17" si="9">SUM(C38:C41)</f>
        <v>14</v>
      </c>
      <c r="T17" s="17">
        <f t="shared" si="9"/>
        <v>5</v>
      </c>
      <c r="U17" s="17">
        <f t="shared" si="9"/>
        <v>3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32</v>
      </c>
      <c r="AD17" s="17">
        <f t="shared" si="9"/>
        <v>0</v>
      </c>
      <c r="AE17" s="30">
        <f t="shared" si="9"/>
        <v>34</v>
      </c>
      <c r="AF17" s="30">
        <f t="shared" si="9"/>
        <v>66</v>
      </c>
    </row>
    <row r="18" spans="2:32" ht="23.1" customHeight="1" x14ac:dyDescent="0.25">
      <c r="B18" s="22" t="s">
        <v>45</v>
      </c>
      <c r="C18" s="49">
        <v>5</v>
      </c>
      <c r="D18" s="49">
        <v>1</v>
      </c>
      <c r="E18" s="49">
        <v>2</v>
      </c>
      <c r="F18" s="49">
        <v>0</v>
      </c>
      <c r="G18" s="49">
        <v>0</v>
      </c>
      <c r="H18" s="49">
        <v>0</v>
      </c>
      <c r="I18" s="49">
        <v>2</v>
      </c>
      <c r="J18" s="49">
        <v>0</v>
      </c>
      <c r="K18" s="49">
        <v>0</v>
      </c>
      <c r="L18" s="49">
        <v>0</v>
      </c>
      <c r="M18" s="49">
        <v>15</v>
      </c>
      <c r="N18" s="49">
        <v>0</v>
      </c>
      <c r="O18" s="15">
        <f t="shared" si="0"/>
        <v>10</v>
      </c>
      <c r="P18" s="15">
        <f t="shared" si="1"/>
        <v>25</v>
      </c>
      <c r="R18" s="1" t="s">
        <v>14</v>
      </c>
      <c r="S18" s="17">
        <f t="shared" ref="S18:AF18" si="10">SUM(C42:C45)</f>
        <v>19</v>
      </c>
      <c r="T18" s="17">
        <f t="shared" si="10"/>
        <v>2</v>
      </c>
      <c r="U18" s="17">
        <f t="shared" si="10"/>
        <v>9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33</v>
      </c>
      <c r="AD18" s="17">
        <f t="shared" si="10"/>
        <v>0</v>
      </c>
      <c r="AE18" s="30">
        <f t="shared" si="10"/>
        <v>38</v>
      </c>
      <c r="AF18" s="30">
        <f t="shared" si="10"/>
        <v>71</v>
      </c>
    </row>
    <row r="19" spans="2:32" ht="23.1" customHeight="1" x14ac:dyDescent="0.25">
      <c r="B19" s="22" t="s">
        <v>46</v>
      </c>
      <c r="C19" s="49">
        <v>9</v>
      </c>
      <c r="D19" s="49">
        <v>2</v>
      </c>
      <c r="E19" s="49">
        <v>1</v>
      </c>
      <c r="F19" s="49">
        <v>0</v>
      </c>
      <c r="G19" s="49">
        <v>0</v>
      </c>
      <c r="H19" s="49">
        <v>0</v>
      </c>
      <c r="I19" s="49">
        <v>1</v>
      </c>
      <c r="J19" s="49">
        <v>2</v>
      </c>
      <c r="K19" s="49">
        <v>0</v>
      </c>
      <c r="L19" s="49">
        <v>0</v>
      </c>
      <c r="M19" s="49">
        <v>17</v>
      </c>
      <c r="N19" s="49">
        <v>0</v>
      </c>
      <c r="O19" s="15">
        <f t="shared" si="0"/>
        <v>15</v>
      </c>
      <c r="P19" s="15">
        <f t="shared" si="1"/>
        <v>32</v>
      </c>
      <c r="R19" s="1" t="s">
        <v>15</v>
      </c>
      <c r="S19" s="17">
        <f t="shared" ref="S19:AF19" si="11">SUM(C46:C49)</f>
        <v>16</v>
      </c>
      <c r="T19" s="17">
        <f t="shared" si="11"/>
        <v>3</v>
      </c>
      <c r="U19" s="17">
        <f t="shared" si="11"/>
        <v>4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40</v>
      </c>
      <c r="AD19" s="17">
        <f t="shared" si="11"/>
        <v>0</v>
      </c>
      <c r="AE19" s="30">
        <f t="shared" si="11"/>
        <v>42</v>
      </c>
      <c r="AF19" s="30">
        <f t="shared" si="11"/>
        <v>82</v>
      </c>
    </row>
    <row r="20" spans="2:32" ht="23.1" customHeight="1" x14ac:dyDescent="0.25">
      <c r="B20" s="22" t="s">
        <v>47</v>
      </c>
      <c r="C20" s="49">
        <v>2</v>
      </c>
      <c r="D20" s="49">
        <v>0</v>
      </c>
      <c r="E20" s="49">
        <v>2</v>
      </c>
      <c r="F20" s="49">
        <v>0</v>
      </c>
      <c r="G20" s="49">
        <v>0</v>
      </c>
      <c r="H20" s="49">
        <v>0</v>
      </c>
      <c r="I20" s="49">
        <v>1</v>
      </c>
      <c r="J20" s="49">
        <v>1</v>
      </c>
      <c r="K20" s="49">
        <v>0</v>
      </c>
      <c r="L20" s="49">
        <v>0</v>
      </c>
      <c r="M20" s="49">
        <v>8</v>
      </c>
      <c r="N20" s="49">
        <v>0</v>
      </c>
      <c r="O20" s="15">
        <f t="shared" si="0"/>
        <v>6</v>
      </c>
      <c r="P20" s="15">
        <f t="shared" si="1"/>
        <v>14</v>
      </c>
      <c r="R20" s="1" t="s">
        <v>16</v>
      </c>
      <c r="S20" s="17">
        <f t="shared" ref="S20:AF20" si="12">SUM(C50:C53)</f>
        <v>22</v>
      </c>
      <c r="T20" s="17">
        <f t="shared" si="12"/>
        <v>3</v>
      </c>
      <c r="U20" s="17">
        <f t="shared" si="12"/>
        <v>4</v>
      </c>
      <c r="V20" s="17">
        <f t="shared" si="12"/>
        <v>16</v>
      </c>
      <c r="W20" s="17">
        <f t="shared" si="12"/>
        <v>2</v>
      </c>
      <c r="X20" s="17">
        <f t="shared" si="12"/>
        <v>0</v>
      </c>
      <c r="Y20" s="17">
        <f t="shared" si="12"/>
        <v>6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52</v>
      </c>
      <c r="AD20" s="17">
        <f t="shared" si="12"/>
        <v>0</v>
      </c>
      <c r="AE20" s="30">
        <f t="shared" si="12"/>
        <v>58</v>
      </c>
      <c r="AF20" s="30">
        <f t="shared" si="12"/>
        <v>110</v>
      </c>
    </row>
    <row r="21" spans="2:32" ht="23.1" customHeight="1" x14ac:dyDescent="0.25">
      <c r="B21" s="22" t="s">
        <v>48</v>
      </c>
      <c r="C21" s="49">
        <v>2</v>
      </c>
      <c r="D21" s="49">
        <v>0</v>
      </c>
      <c r="E21" s="49">
        <v>0</v>
      </c>
      <c r="F21" s="49">
        <v>1</v>
      </c>
      <c r="G21" s="49">
        <v>0</v>
      </c>
      <c r="H21" s="49">
        <v>0</v>
      </c>
      <c r="I21" s="49">
        <v>1</v>
      </c>
      <c r="J21" s="49">
        <v>2</v>
      </c>
      <c r="K21" s="49">
        <v>0</v>
      </c>
      <c r="L21" s="49">
        <v>0</v>
      </c>
      <c r="M21" s="49">
        <v>15</v>
      </c>
      <c r="N21" s="49">
        <v>0</v>
      </c>
      <c r="O21" s="15">
        <f t="shared" si="0"/>
        <v>6</v>
      </c>
      <c r="P21" s="15">
        <f t="shared" si="1"/>
        <v>21</v>
      </c>
      <c r="R21" s="35" t="s">
        <v>20</v>
      </c>
      <c r="S21" s="33">
        <f t="shared" ref="S21:AF21" si="13">SUM(C54:C57)</f>
        <v>39</v>
      </c>
      <c r="T21" s="17">
        <f t="shared" si="13"/>
        <v>12</v>
      </c>
      <c r="U21" s="17">
        <f t="shared" si="13"/>
        <v>10</v>
      </c>
      <c r="V21" s="17">
        <f t="shared" si="13"/>
        <v>2</v>
      </c>
      <c r="W21" s="17">
        <f t="shared" si="13"/>
        <v>2</v>
      </c>
      <c r="X21" s="17">
        <f t="shared" si="13"/>
        <v>0</v>
      </c>
      <c r="Y21" s="17">
        <f t="shared" si="13"/>
        <v>13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68</v>
      </c>
      <c r="AD21" s="17">
        <f t="shared" si="13"/>
        <v>0</v>
      </c>
      <c r="AE21" s="30">
        <f t="shared" si="13"/>
        <v>80</v>
      </c>
      <c r="AF21" s="30">
        <f t="shared" si="13"/>
        <v>148</v>
      </c>
    </row>
    <row r="22" spans="2:32" ht="23.1" customHeight="1" x14ac:dyDescent="0.25">
      <c r="B22" s="22" t="s">
        <v>49</v>
      </c>
      <c r="C22" s="49">
        <v>6</v>
      </c>
      <c r="D22" s="49">
        <v>1</v>
      </c>
      <c r="E22" s="49">
        <v>1</v>
      </c>
      <c r="F22" s="49">
        <v>1</v>
      </c>
      <c r="G22" s="49">
        <v>0</v>
      </c>
      <c r="H22" s="49">
        <v>0</v>
      </c>
      <c r="I22" s="49">
        <v>2</v>
      </c>
      <c r="J22" s="49">
        <v>2</v>
      </c>
      <c r="K22" s="49">
        <v>0</v>
      </c>
      <c r="L22" s="49">
        <v>0</v>
      </c>
      <c r="M22" s="49">
        <v>12</v>
      </c>
      <c r="N22" s="49">
        <v>0</v>
      </c>
      <c r="O22" s="15">
        <f t="shared" si="0"/>
        <v>13</v>
      </c>
      <c r="P22" s="15">
        <f t="shared" si="1"/>
        <v>25</v>
      </c>
      <c r="R22" s="37" t="s">
        <v>90</v>
      </c>
      <c r="S22" s="38">
        <f>MAX(S10:S12)</f>
        <v>28</v>
      </c>
      <c r="T22" s="38">
        <f t="shared" ref="T22:AF22" si="14">MAX(T10:T12)</f>
        <v>8</v>
      </c>
      <c r="U22" s="38">
        <f t="shared" si="14"/>
        <v>5</v>
      </c>
      <c r="V22" s="38">
        <f t="shared" si="14"/>
        <v>4</v>
      </c>
      <c r="W22" s="38">
        <f t="shared" si="14"/>
        <v>1</v>
      </c>
      <c r="X22" s="38">
        <f t="shared" si="14"/>
        <v>0</v>
      </c>
      <c r="Y22" s="38">
        <f t="shared" si="14"/>
        <v>8</v>
      </c>
      <c r="Z22" s="38">
        <f t="shared" si="14"/>
        <v>5</v>
      </c>
      <c r="AA22" s="38">
        <f t="shared" si="14"/>
        <v>1</v>
      </c>
      <c r="AB22" s="38">
        <f t="shared" si="14"/>
        <v>0</v>
      </c>
      <c r="AC22" s="38">
        <f t="shared" si="14"/>
        <v>55</v>
      </c>
      <c r="AD22" s="38">
        <f t="shared" si="14"/>
        <v>0</v>
      </c>
      <c r="AE22" s="39">
        <f t="shared" si="14"/>
        <v>53</v>
      </c>
      <c r="AF22" s="39">
        <f t="shared" si="14"/>
        <v>104</v>
      </c>
    </row>
    <row r="23" spans="2:32" ht="23.1" customHeight="1" x14ac:dyDescent="0.25">
      <c r="B23" s="22" t="s">
        <v>50</v>
      </c>
      <c r="C23" s="49">
        <v>3</v>
      </c>
      <c r="D23" s="49">
        <v>0</v>
      </c>
      <c r="E23" s="49">
        <v>1</v>
      </c>
      <c r="F23" s="49">
        <v>0</v>
      </c>
      <c r="G23" s="49">
        <v>0</v>
      </c>
      <c r="H23" s="49">
        <v>0</v>
      </c>
      <c r="I23" s="49">
        <v>2</v>
      </c>
      <c r="J23" s="49">
        <v>3</v>
      </c>
      <c r="K23" s="49">
        <v>0</v>
      </c>
      <c r="L23" s="49">
        <v>0</v>
      </c>
      <c r="M23" s="49">
        <v>9</v>
      </c>
      <c r="N23" s="49">
        <v>1</v>
      </c>
      <c r="O23" s="15">
        <f t="shared" si="0"/>
        <v>10</v>
      </c>
      <c r="P23" s="15">
        <f t="shared" si="1"/>
        <v>19</v>
      </c>
      <c r="R23" s="37" t="s">
        <v>91</v>
      </c>
      <c r="S23" s="38">
        <f>MAX(S13:S18)</f>
        <v>25</v>
      </c>
      <c r="T23" s="38">
        <f t="shared" ref="T23:AF23" si="15">MAX(T13:T18)</f>
        <v>6</v>
      </c>
      <c r="U23" s="38">
        <f t="shared" si="15"/>
        <v>9</v>
      </c>
      <c r="V23" s="38">
        <f t="shared" si="15"/>
        <v>4</v>
      </c>
      <c r="W23" s="38">
        <f t="shared" si="15"/>
        <v>0</v>
      </c>
      <c r="X23" s="38">
        <f t="shared" si="15"/>
        <v>0</v>
      </c>
      <c r="Y23" s="38">
        <f t="shared" si="15"/>
        <v>11</v>
      </c>
      <c r="Z23" s="38">
        <f t="shared" si="15"/>
        <v>7</v>
      </c>
      <c r="AA23" s="38">
        <f t="shared" si="15"/>
        <v>0</v>
      </c>
      <c r="AB23" s="38">
        <f t="shared" si="15"/>
        <v>0</v>
      </c>
      <c r="AC23" s="38">
        <f t="shared" si="15"/>
        <v>68</v>
      </c>
      <c r="AD23" s="38">
        <f t="shared" si="15"/>
        <v>1</v>
      </c>
      <c r="AE23" s="39">
        <f t="shared" si="15"/>
        <v>51</v>
      </c>
      <c r="AF23" s="39">
        <f t="shared" si="15"/>
        <v>113</v>
      </c>
    </row>
    <row r="24" spans="2:32" ht="23.1" customHeight="1" x14ac:dyDescent="0.25">
      <c r="B24" s="22" t="s">
        <v>51</v>
      </c>
      <c r="C24" s="49">
        <v>6</v>
      </c>
      <c r="D24" s="49">
        <v>1</v>
      </c>
      <c r="E24" s="49">
        <v>0</v>
      </c>
      <c r="F24" s="49">
        <v>0</v>
      </c>
      <c r="G24" s="49">
        <v>0</v>
      </c>
      <c r="H24" s="49">
        <v>0</v>
      </c>
      <c r="I24" s="49">
        <v>5</v>
      </c>
      <c r="J24" s="49">
        <v>0</v>
      </c>
      <c r="K24" s="49">
        <v>0</v>
      </c>
      <c r="L24" s="49">
        <v>0</v>
      </c>
      <c r="M24" s="49">
        <v>17</v>
      </c>
      <c r="N24" s="49">
        <v>0</v>
      </c>
      <c r="O24" s="15">
        <f t="shared" si="0"/>
        <v>12</v>
      </c>
      <c r="P24" s="15">
        <f t="shared" si="1"/>
        <v>29</v>
      </c>
      <c r="R24" s="37" t="s">
        <v>92</v>
      </c>
      <c r="S24" s="38">
        <f>MAX(S19:S21)</f>
        <v>39</v>
      </c>
      <c r="T24" s="38">
        <f t="shared" ref="T24:AF24" si="16">MAX(T19:T21)</f>
        <v>12</v>
      </c>
      <c r="U24" s="38">
        <f t="shared" si="16"/>
        <v>10</v>
      </c>
      <c r="V24" s="38">
        <f t="shared" si="16"/>
        <v>16</v>
      </c>
      <c r="W24" s="38">
        <f t="shared" si="16"/>
        <v>2</v>
      </c>
      <c r="X24" s="38">
        <f t="shared" si="16"/>
        <v>0</v>
      </c>
      <c r="Y24" s="38">
        <f t="shared" si="16"/>
        <v>13</v>
      </c>
      <c r="Z24" s="38">
        <f t="shared" si="16"/>
        <v>5</v>
      </c>
      <c r="AA24" s="38">
        <f t="shared" si="16"/>
        <v>0</v>
      </c>
      <c r="AB24" s="38">
        <f t="shared" si="16"/>
        <v>0</v>
      </c>
      <c r="AC24" s="38">
        <f t="shared" si="16"/>
        <v>68</v>
      </c>
      <c r="AD24" s="38">
        <f t="shared" si="16"/>
        <v>0</v>
      </c>
      <c r="AE24" s="39">
        <f t="shared" si="16"/>
        <v>80</v>
      </c>
      <c r="AF24" s="39">
        <f t="shared" si="16"/>
        <v>148</v>
      </c>
    </row>
    <row r="25" spans="2:32" ht="23.1" customHeight="1" x14ac:dyDescent="0.25">
      <c r="B25" s="22" t="s">
        <v>52</v>
      </c>
      <c r="C25" s="49">
        <v>5</v>
      </c>
      <c r="D25" s="49">
        <v>0</v>
      </c>
      <c r="E25" s="49">
        <v>0</v>
      </c>
      <c r="F25" s="49">
        <v>0</v>
      </c>
      <c r="G25" s="49">
        <v>0</v>
      </c>
      <c r="H25" s="49">
        <v>0</v>
      </c>
      <c r="I25" s="49">
        <v>1</v>
      </c>
      <c r="J25" s="49">
        <v>2</v>
      </c>
      <c r="K25" s="49">
        <v>0</v>
      </c>
      <c r="L25" s="49">
        <v>0</v>
      </c>
      <c r="M25" s="49">
        <v>8</v>
      </c>
      <c r="N25" s="49">
        <v>0</v>
      </c>
      <c r="O25" s="15">
        <f t="shared" si="0"/>
        <v>8</v>
      </c>
      <c r="P25" s="15">
        <f t="shared" si="1"/>
        <v>16</v>
      </c>
      <c r="R25" s="36" t="s">
        <v>85</v>
      </c>
      <c r="S25" s="34">
        <f t="shared" ref="S25:AF25" si="17">SUM(S10:S12)</f>
        <v>73</v>
      </c>
      <c r="T25" s="16">
        <f t="shared" si="17"/>
        <v>15</v>
      </c>
      <c r="U25" s="16">
        <f t="shared" si="17"/>
        <v>12</v>
      </c>
      <c r="V25" s="16">
        <f t="shared" si="17"/>
        <v>7</v>
      </c>
      <c r="W25" s="16">
        <f t="shared" si="17"/>
        <v>1</v>
      </c>
      <c r="X25" s="16">
        <f t="shared" si="17"/>
        <v>0</v>
      </c>
      <c r="Y25" s="16">
        <f t="shared" si="17"/>
        <v>19</v>
      </c>
      <c r="Z25" s="16">
        <f t="shared" si="17"/>
        <v>13</v>
      </c>
      <c r="AA25" s="16">
        <f t="shared" si="17"/>
        <v>1</v>
      </c>
      <c r="AB25" s="16">
        <f t="shared" si="17"/>
        <v>0</v>
      </c>
      <c r="AC25" s="16">
        <f t="shared" si="17"/>
        <v>150</v>
      </c>
      <c r="AD25" s="16">
        <f t="shared" si="17"/>
        <v>0</v>
      </c>
      <c r="AE25" s="31">
        <f t="shared" si="17"/>
        <v>141</v>
      </c>
      <c r="AF25" s="31">
        <f t="shared" si="17"/>
        <v>291</v>
      </c>
    </row>
    <row r="26" spans="2:32" ht="23.1" customHeight="1" x14ac:dyDescent="0.25">
      <c r="B26" s="22" t="s">
        <v>53</v>
      </c>
      <c r="C26" s="49">
        <v>3</v>
      </c>
      <c r="D26" s="49">
        <v>0</v>
      </c>
      <c r="E26" s="49">
        <v>0</v>
      </c>
      <c r="F26" s="49">
        <v>0</v>
      </c>
      <c r="G26" s="49">
        <v>0</v>
      </c>
      <c r="H26" s="49">
        <v>0</v>
      </c>
      <c r="I26" s="49">
        <v>4</v>
      </c>
      <c r="J26" s="49">
        <v>1</v>
      </c>
      <c r="K26" s="49">
        <v>0</v>
      </c>
      <c r="L26" s="49">
        <v>0</v>
      </c>
      <c r="M26" s="49">
        <v>13</v>
      </c>
      <c r="N26" s="49">
        <v>0</v>
      </c>
      <c r="O26" s="15">
        <f t="shared" si="0"/>
        <v>8</v>
      </c>
      <c r="P26" s="15">
        <f t="shared" si="1"/>
        <v>21</v>
      </c>
      <c r="R26" s="27" t="s">
        <v>86</v>
      </c>
      <c r="S26" s="16">
        <f t="shared" ref="S26:AF26" si="18">SUM(S13:S18)</f>
        <v>117</v>
      </c>
      <c r="T26" s="16">
        <f t="shared" si="18"/>
        <v>23</v>
      </c>
      <c r="U26" s="16">
        <f t="shared" si="18"/>
        <v>22</v>
      </c>
      <c r="V26" s="16">
        <f t="shared" si="18"/>
        <v>13</v>
      </c>
      <c r="W26" s="16">
        <f t="shared" si="18"/>
        <v>0</v>
      </c>
      <c r="X26" s="16">
        <f t="shared" si="18"/>
        <v>0</v>
      </c>
      <c r="Y26" s="16">
        <f t="shared" si="18"/>
        <v>48</v>
      </c>
      <c r="Z26" s="16">
        <f t="shared" si="18"/>
        <v>20</v>
      </c>
      <c r="AA26" s="16">
        <f t="shared" si="18"/>
        <v>0</v>
      </c>
      <c r="AB26" s="16">
        <f t="shared" si="18"/>
        <v>0</v>
      </c>
      <c r="AC26" s="16">
        <f t="shared" si="18"/>
        <v>269</v>
      </c>
      <c r="AD26" s="16">
        <f t="shared" si="18"/>
        <v>1</v>
      </c>
      <c r="AE26" s="31">
        <f t="shared" si="18"/>
        <v>244</v>
      </c>
      <c r="AF26" s="31">
        <f t="shared" si="18"/>
        <v>513</v>
      </c>
    </row>
    <row r="27" spans="2:32" ht="23.1" customHeight="1" x14ac:dyDescent="0.25">
      <c r="B27" s="22" t="s">
        <v>54</v>
      </c>
      <c r="C27" s="49">
        <v>4</v>
      </c>
      <c r="D27" s="49">
        <v>1</v>
      </c>
      <c r="E27" s="49">
        <v>1</v>
      </c>
      <c r="F27" s="49">
        <v>1</v>
      </c>
      <c r="G27" s="49">
        <v>0</v>
      </c>
      <c r="H27" s="49">
        <v>0</v>
      </c>
      <c r="I27" s="49">
        <v>2</v>
      </c>
      <c r="J27" s="49">
        <v>1</v>
      </c>
      <c r="K27" s="49">
        <v>0</v>
      </c>
      <c r="L27" s="49">
        <v>0</v>
      </c>
      <c r="M27" s="49">
        <v>6</v>
      </c>
      <c r="N27" s="49">
        <v>0</v>
      </c>
      <c r="O27" s="15">
        <f t="shared" si="0"/>
        <v>10</v>
      </c>
      <c r="P27" s="15">
        <f t="shared" si="1"/>
        <v>16</v>
      </c>
      <c r="R27" s="28" t="s">
        <v>87</v>
      </c>
      <c r="S27" s="16">
        <f t="shared" ref="S27:AF27" si="19">SUM(S19:S21)</f>
        <v>77</v>
      </c>
      <c r="T27" s="16">
        <f t="shared" si="19"/>
        <v>18</v>
      </c>
      <c r="U27" s="16">
        <f t="shared" si="19"/>
        <v>18</v>
      </c>
      <c r="V27" s="16">
        <f t="shared" si="19"/>
        <v>22</v>
      </c>
      <c r="W27" s="16">
        <f t="shared" si="19"/>
        <v>4</v>
      </c>
      <c r="X27" s="16">
        <f t="shared" si="19"/>
        <v>0</v>
      </c>
      <c r="Y27" s="16">
        <f t="shared" si="19"/>
        <v>29</v>
      </c>
      <c r="Z27" s="16">
        <f t="shared" si="19"/>
        <v>12</v>
      </c>
      <c r="AA27" s="16">
        <f t="shared" si="19"/>
        <v>0</v>
      </c>
      <c r="AB27" s="16">
        <f t="shared" si="19"/>
        <v>0</v>
      </c>
      <c r="AC27" s="16">
        <f t="shared" si="19"/>
        <v>160</v>
      </c>
      <c r="AD27" s="16">
        <f t="shared" si="19"/>
        <v>0</v>
      </c>
      <c r="AE27" s="31">
        <f t="shared" si="19"/>
        <v>180</v>
      </c>
      <c r="AF27" s="31">
        <f t="shared" si="19"/>
        <v>340</v>
      </c>
    </row>
    <row r="28" spans="2:32" ht="23.1" customHeight="1" x14ac:dyDescent="0.25">
      <c r="B28" s="22" t="s">
        <v>55</v>
      </c>
      <c r="C28" s="49">
        <v>8</v>
      </c>
      <c r="D28" s="49">
        <v>4</v>
      </c>
      <c r="E28" s="49">
        <v>1</v>
      </c>
      <c r="F28" s="49">
        <v>0</v>
      </c>
      <c r="G28" s="49">
        <v>0</v>
      </c>
      <c r="H28" s="49">
        <v>0</v>
      </c>
      <c r="I28" s="49">
        <v>3</v>
      </c>
      <c r="J28" s="49">
        <v>1</v>
      </c>
      <c r="K28" s="49">
        <v>0</v>
      </c>
      <c r="L28" s="49">
        <v>0</v>
      </c>
      <c r="M28" s="49">
        <v>17</v>
      </c>
      <c r="N28" s="49">
        <v>0</v>
      </c>
      <c r="O28" s="15">
        <f t="shared" si="0"/>
        <v>17</v>
      </c>
      <c r="P28" s="15">
        <f t="shared" si="1"/>
        <v>34</v>
      </c>
      <c r="R28" s="5" t="s">
        <v>17</v>
      </c>
      <c r="S28" s="16">
        <f t="shared" ref="S28:AF28" si="20">SUM(S10:S21)</f>
        <v>267</v>
      </c>
      <c r="T28" s="16">
        <f t="shared" si="20"/>
        <v>56</v>
      </c>
      <c r="U28" s="16">
        <f t="shared" si="20"/>
        <v>52</v>
      </c>
      <c r="V28" s="16">
        <f t="shared" si="20"/>
        <v>42</v>
      </c>
      <c r="W28" s="16">
        <f t="shared" si="20"/>
        <v>5</v>
      </c>
      <c r="X28" s="16">
        <f t="shared" si="20"/>
        <v>0</v>
      </c>
      <c r="Y28" s="16">
        <f t="shared" si="20"/>
        <v>96</v>
      </c>
      <c r="Z28" s="16">
        <f t="shared" si="20"/>
        <v>45</v>
      </c>
      <c r="AA28" s="16">
        <f t="shared" si="20"/>
        <v>1</v>
      </c>
      <c r="AB28" s="16">
        <f t="shared" si="20"/>
        <v>0</v>
      </c>
      <c r="AC28" s="16">
        <f t="shared" si="20"/>
        <v>579</v>
      </c>
      <c r="AD28" s="16">
        <f t="shared" si="20"/>
        <v>1</v>
      </c>
      <c r="AE28" s="31">
        <f t="shared" si="20"/>
        <v>565</v>
      </c>
      <c r="AF28" s="31">
        <f t="shared" si="20"/>
        <v>1144</v>
      </c>
    </row>
    <row r="29" spans="2:32" ht="23.1" customHeight="1" x14ac:dyDescent="0.25">
      <c r="B29" s="22" t="s">
        <v>56</v>
      </c>
      <c r="C29" s="49">
        <v>10</v>
      </c>
      <c r="D29" s="49">
        <v>1</v>
      </c>
      <c r="E29" s="49">
        <v>1</v>
      </c>
      <c r="F29" s="49">
        <v>2</v>
      </c>
      <c r="G29" s="49">
        <v>0</v>
      </c>
      <c r="H29" s="49">
        <v>0</v>
      </c>
      <c r="I29" s="49">
        <v>2</v>
      </c>
      <c r="J29" s="49">
        <v>0</v>
      </c>
      <c r="K29" s="49">
        <v>0</v>
      </c>
      <c r="L29" s="49">
        <v>0</v>
      </c>
      <c r="M29" s="49">
        <v>11</v>
      </c>
      <c r="N29" s="49">
        <v>0</v>
      </c>
      <c r="O29" s="15">
        <f t="shared" si="0"/>
        <v>16</v>
      </c>
      <c r="P29" s="15">
        <f t="shared" si="1"/>
        <v>27</v>
      </c>
      <c r="R29"/>
      <c r="S29" s="20"/>
      <c r="T29" s="19"/>
    </row>
    <row r="30" spans="2:32" ht="23.1" customHeight="1" x14ac:dyDescent="0.25">
      <c r="B30" s="22" t="s">
        <v>57</v>
      </c>
      <c r="C30" s="49">
        <v>8</v>
      </c>
      <c r="D30" s="49">
        <v>2</v>
      </c>
      <c r="E30" s="49">
        <v>1</v>
      </c>
      <c r="F30" s="49">
        <v>0</v>
      </c>
      <c r="G30" s="49">
        <v>0</v>
      </c>
      <c r="H30" s="49">
        <v>0</v>
      </c>
      <c r="I30" s="49">
        <v>2</v>
      </c>
      <c r="J30" s="49">
        <v>1</v>
      </c>
      <c r="K30" s="49">
        <v>0</v>
      </c>
      <c r="L30" s="49">
        <v>0</v>
      </c>
      <c r="M30" s="49">
        <v>19</v>
      </c>
      <c r="N30" s="49">
        <v>0</v>
      </c>
      <c r="O30" s="15">
        <f t="shared" si="0"/>
        <v>14</v>
      </c>
      <c r="P30" s="15">
        <f t="shared" si="1"/>
        <v>33</v>
      </c>
    </row>
    <row r="31" spans="2:32" ht="23.1" customHeight="1" x14ac:dyDescent="0.25">
      <c r="B31" s="23" t="s">
        <v>58</v>
      </c>
      <c r="C31" s="49">
        <v>3</v>
      </c>
      <c r="D31" s="49">
        <v>0</v>
      </c>
      <c r="E31" s="49">
        <v>0</v>
      </c>
      <c r="F31" s="49">
        <v>0</v>
      </c>
      <c r="G31" s="49">
        <v>0</v>
      </c>
      <c r="H31" s="49">
        <v>0</v>
      </c>
      <c r="I31" s="49">
        <v>0</v>
      </c>
      <c r="J31" s="49">
        <v>0</v>
      </c>
      <c r="K31" s="49">
        <v>0</v>
      </c>
      <c r="L31" s="49">
        <v>0</v>
      </c>
      <c r="M31" s="49">
        <v>12</v>
      </c>
      <c r="N31" s="49">
        <v>0</v>
      </c>
      <c r="O31" s="15">
        <f t="shared" si="0"/>
        <v>3</v>
      </c>
      <c r="P31" s="15">
        <f t="shared" si="1"/>
        <v>15</v>
      </c>
    </row>
    <row r="32" spans="2:32" ht="23.1" customHeight="1" x14ac:dyDescent="0.25">
      <c r="B32" s="23" t="s">
        <v>59</v>
      </c>
      <c r="C32" s="49">
        <v>6</v>
      </c>
      <c r="D32" s="49">
        <v>2</v>
      </c>
      <c r="E32" s="49">
        <v>0</v>
      </c>
      <c r="F32" s="49">
        <v>0</v>
      </c>
      <c r="G32" s="49">
        <v>0</v>
      </c>
      <c r="H32" s="49">
        <v>0</v>
      </c>
      <c r="I32" s="49">
        <v>2</v>
      </c>
      <c r="J32" s="49">
        <v>3</v>
      </c>
      <c r="K32" s="49">
        <v>0</v>
      </c>
      <c r="L32" s="49">
        <v>0</v>
      </c>
      <c r="M32" s="49">
        <v>17</v>
      </c>
      <c r="N32" s="49">
        <v>0</v>
      </c>
      <c r="O32" s="15">
        <f t="shared" si="0"/>
        <v>13</v>
      </c>
      <c r="P32" s="15">
        <f t="shared" si="1"/>
        <v>30</v>
      </c>
    </row>
    <row r="33" spans="2:20" ht="23.1" customHeight="1" x14ac:dyDescent="0.25">
      <c r="B33" s="22" t="s">
        <v>60</v>
      </c>
      <c r="C33" s="49">
        <v>6</v>
      </c>
      <c r="D33" s="49">
        <v>0</v>
      </c>
      <c r="E33" s="49">
        <v>1</v>
      </c>
      <c r="F33" s="49">
        <v>4</v>
      </c>
      <c r="G33" s="49">
        <v>0</v>
      </c>
      <c r="H33" s="49">
        <v>0</v>
      </c>
      <c r="I33" s="49">
        <v>3</v>
      </c>
      <c r="J33" s="49">
        <v>1</v>
      </c>
      <c r="K33" s="49">
        <v>0</v>
      </c>
      <c r="L33" s="49">
        <v>0</v>
      </c>
      <c r="M33" s="49">
        <v>20</v>
      </c>
      <c r="N33" s="49">
        <v>0</v>
      </c>
      <c r="O33" s="15">
        <f t="shared" si="0"/>
        <v>15</v>
      </c>
      <c r="P33" s="15">
        <f t="shared" si="1"/>
        <v>35</v>
      </c>
    </row>
    <row r="34" spans="2:20" ht="23.1" customHeight="1" x14ac:dyDescent="0.25">
      <c r="B34" s="23" t="s">
        <v>61</v>
      </c>
      <c r="C34" s="49">
        <v>3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  <c r="I34" s="49">
        <v>2</v>
      </c>
      <c r="J34" s="49">
        <v>1</v>
      </c>
      <c r="K34" s="49">
        <v>0</v>
      </c>
      <c r="L34" s="49">
        <v>0</v>
      </c>
      <c r="M34" s="49">
        <v>8</v>
      </c>
      <c r="N34" s="49">
        <v>0</v>
      </c>
      <c r="O34" s="15">
        <f t="shared" si="0"/>
        <v>6</v>
      </c>
      <c r="P34" s="15">
        <f t="shared" si="1"/>
        <v>14</v>
      </c>
    </row>
    <row r="35" spans="2:20" ht="23.1" customHeight="1" x14ac:dyDescent="0.25">
      <c r="B35" s="23" t="s">
        <v>62</v>
      </c>
      <c r="C35" s="49">
        <v>5</v>
      </c>
      <c r="D35" s="49">
        <v>2</v>
      </c>
      <c r="E35" s="49">
        <v>1</v>
      </c>
      <c r="F35" s="49">
        <v>0</v>
      </c>
      <c r="G35" s="49">
        <v>0</v>
      </c>
      <c r="H35" s="49">
        <v>0</v>
      </c>
      <c r="I35" s="49">
        <v>2</v>
      </c>
      <c r="J35" s="49">
        <v>1</v>
      </c>
      <c r="K35" s="49">
        <v>0</v>
      </c>
      <c r="L35" s="49">
        <v>0</v>
      </c>
      <c r="M35" s="49">
        <v>17</v>
      </c>
      <c r="N35" s="49">
        <v>0</v>
      </c>
      <c r="O35" s="15">
        <f t="shared" si="0"/>
        <v>11</v>
      </c>
      <c r="P35" s="15">
        <f t="shared" si="1"/>
        <v>28</v>
      </c>
    </row>
    <row r="36" spans="2:20" ht="23.1" customHeight="1" x14ac:dyDescent="0.25">
      <c r="B36" s="23" t="s">
        <v>63</v>
      </c>
      <c r="C36" s="49">
        <v>5</v>
      </c>
      <c r="D36" s="49">
        <v>2</v>
      </c>
      <c r="E36" s="49">
        <v>2</v>
      </c>
      <c r="F36" s="49">
        <v>1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8</v>
      </c>
      <c r="N36" s="49">
        <v>0</v>
      </c>
      <c r="O36" s="15">
        <f t="shared" si="0"/>
        <v>10</v>
      </c>
      <c r="P36" s="15">
        <f t="shared" si="1"/>
        <v>18</v>
      </c>
    </row>
    <row r="37" spans="2:20" ht="23.1" customHeight="1" x14ac:dyDescent="0.25">
      <c r="B37" s="22" t="s">
        <v>64</v>
      </c>
      <c r="C37" s="49">
        <v>3</v>
      </c>
      <c r="D37" s="49">
        <v>0</v>
      </c>
      <c r="E37" s="49">
        <v>0</v>
      </c>
      <c r="F37" s="49">
        <v>1</v>
      </c>
      <c r="G37" s="49">
        <v>0</v>
      </c>
      <c r="H37" s="49">
        <v>0</v>
      </c>
      <c r="I37" s="49">
        <v>2</v>
      </c>
      <c r="J37" s="49">
        <v>0</v>
      </c>
      <c r="K37" s="49">
        <v>0</v>
      </c>
      <c r="L37" s="49">
        <v>0</v>
      </c>
      <c r="M37" s="49">
        <v>10</v>
      </c>
      <c r="N37" s="49">
        <v>0</v>
      </c>
      <c r="O37" s="15">
        <f t="shared" si="0"/>
        <v>6</v>
      </c>
      <c r="P37" s="15">
        <f t="shared" si="1"/>
        <v>16</v>
      </c>
    </row>
    <row r="38" spans="2:20" ht="23.1" customHeight="1" x14ac:dyDescent="0.25">
      <c r="B38" s="23" t="s">
        <v>65</v>
      </c>
      <c r="C38" s="49">
        <v>6</v>
      </c>
      <c r="D38" s="49">
        <v>0</v>
      </c>
      <c r="E38" s="49">
        <v>2</v>
      </c>
      <c r="F38" s="49">
        <v>0</v>
      </c>
      <c r="G38" s="49">
        <v>0</v>
      </c>
      <c r="H38" s="49">
        <v>0</v>
      </c>
      <c r="I38" s="49">
        <v>2</v>
      </c>
      <c r="J38" s="49">
        <v>1</v>
      </c>
      <c r="K38" s="49">
        <v>0</v>
      </c>
      <c r="L38" s="49">
        <v>0</v>
      </c>
      <c r="M38" s="49">
        <v>9</v>
      </c>
      <c r="N38" s="49">
        <v>0</v>
      </c>
      <c r="O38" s="15">
        <f t="shared" si="0"/>
        <v>11</v>
      </c>
      <c r="P38" s="15">
        <f t="shared" si="1"/>
        <v>20</v>
      </c>
    </row>
    <row r="39" spans="2:20" ht="23.1" customHeight="1" x14ac:dyDescent="0.25">
      <c r="B39" s="23" t="s">
        <v>66</v>
      </c>
      <c r="C39" s="49">
        <v>2</v>
      </c>
      <c r="D39" s="49">
        <v>2</v>
      </c>
      <c r="E39" s="49">
        <v>0</v>
      </c>
      <c r="F39" s="49">
        <v>0</v>
      </c>
      <c r="G39" s="49">
        <v>0</v>
      </c>
      <c r="H39" s="49">
        <v>0</v>
      </c>
      <c r="I39" s="49">
        <v>3</v>
      </c>
      <c r="J39" s="49">
        <v>0</v>
      </c>
      <c r="K39" s="49">
        <v>0</v>
      </c>
      <c r="L39" s="49">
        <v>0</v>
      </c>
      <c r="M39" s="49">
        <v>5</v>
      </c>
      <c r="N39" s="49">
        <v>0</v>
      </c>
      <c r="O39" s="15">
        <f t="shared" si="0"/>
        <v>7</v>
      </c>
      <c r="P39" s="15">
        <f t="shared" si="1"/>
        <v>12</v>
      </c>
    </row>
    <row r="40" spans="2:20" ht="23.1" customHeight="1" x14ac:dyDescent="0.25">
      <c r="B40" s="23" t="s">
        <v>67</v>
      </c>
      <c r="C40" s="49">
        <v>4</v>
      </c>
      <c r="D40" s="49">
        <v>1</v>
      </c>
      <c r="E40" s="49">
        <v>0</v>
      </c>
      <c r="F40" s="49">
        <v>1</v>
      </c>
      <c r="G40" s="49">
        <v>0</v>
      </c>
      <c r="H40" s="49">
        <v>0</v>
      </c>
      <c r="I40" s="49">
        <v>1</v>
      </c>
      <c r="J40" s="49">
        <v>0</v>
      </c>
      <c r="K40" s="49">
        <v>0</v>
      </c>
      <c r="L40" s="49">
        <v>0</v>
      </c>
      <c r="M40" s="49">
        <v>11</v>
      </c>
      <c r="N40" s="49">
        <v>0</v>
      </c>
      <c r="O40" s="15">
        <f t="shared" si="0"/>
        <v>7</v>
      </c>
      <c r="P40" s="15">
        <f t="shared" si="1"/>
        <v>18</v>
      </c>
    </row>
    <row r="41" spans="2:20" ht="23.1" customHeight="1" x14ac:dyDescent="0.25">
      <c r="B41" s="22" t="s">
        <v>68</v>
      </c>
      <c r="C41" s="49">
        <v>2</v>
      </c>
      <c r="D41" s="49">
        <v>2</v>
      </c>
      <c r="E41" s="49">
        <v>1</v>
      </c>
      <c r="F41" s="49">
        <v>1</v>
      </c>
      <c r="G41" s="49">
        <v>0</v>
      </c>
      <c r="H41" s="49">
        <v>0</v>
      </c>
      <c r="I41" s="49">
        <v>2</v>
      </c>
      <c r="J41" s="49">
        <v>1</v>
      </c>
      <c r="K41" s="49">
        <v>0</v>
      </c>
      <c r="L41" s="49">
        <v>0</v>
      </c>
      <c r="M41" s="49">
        <v>7</v>
      </c>
      <c r="N41" s="49">
        <v>0</v>
      </c>
      <c r="O41" s="15">
        <f t="shared" si="0"/>
        <v>9</v>
      </c>
      <c r="P41" s="15">
        <f t="shared" si="1"/>
        <v>16</v>
      </c>
    </row>
    <row r="42" spans="2:20" ht="23.1" customHeight="1" x14ac:dyDescent="0.25">
      <c r="B42" s="23" t="s">
        <v>69</v>
      </c>
      <c r="C42" s="49">
        <v>2</v>
      </c>
      <c r="D42" s="49">
        <v>1</v>
      </c>
      <c r="E42" s="49">
        <v>3</v>
      </c>
      <c r="F42" s="49">
        <v>0</v>
      </c>
      <c r="G42" s="49">
        <v>0</v>
      </c>
      <c r="H42" s="49">
        <v>0</v>
      </c>
      <c r="I42" s="49">
        <v>2</v>
      </c>
      <c r="J42" s="49">
        <v>0</v>
      </c>
      <c r="K42" s="49">
        <v>0</v>
      </c>
      <c r="L42" s="49">
        <v>0</v>
      </c>
      <c r="M42" s="49">
        <v>9</v>
      </c>
      <c r="N42" s="49">
        <v>0</v>
      </c>
      <c r="O42" s="15">
        <f t="shared" si="0"/>
        <v>8</v>
      </c>
      <c r="P42" s="15">
        <f t="shared" si="1"/>
        <v>17</v>
      </c>
    </row>
    <row r="43" spans="2:20" ht="23.1" customHeight="1" x14ac:dyDescent="0.25">
      <c r="B43" s="22" t="s">
        <v>70</v>
      </c>
      <c r="C43" s="49">
        <v>8</v>
      </c>
      <c r="D43" s="49">
        <v>0</v>
      </c>
      <c r="E43" s="49">
        <v>2</v>
      </c>
      <c r="F43" s="49">
        <v>0</v>
      </c>
      <c r="G43" s="49">
        <v>0</v>
      </c>
      <c r="H43" s="49">
        <v>0</v>
      </c>
      <c r="I43" s="49">
        <v>1</v>
      </c>
      <c r="J43" s="49">
        <v>0</v>
      </c>
      <c r="K43" s="49">
        <v>0</v>
      </c>
      <c r="L43" s="49">
        <v>0</v>
      </c>
      <c r="M43" s="49">
        <v>8</v>
      </c>
      <c r="N43" s="49">
        <v>0</v>
      </c>
      <c r="O43" s="15">
        <f t="shared" si="0"/>
        <v>11</v>
      </c>
      <c r="P43" s="15">
        <f t="shared" si="1"/>
        <v>19</v>
      </c>
    </row>
    <row r="44" spans="2:20" ht="23.1" customHeight="1" x14ac:dyDescent="0.25">
      <c r="B44" s="24" t="s">
        <v>71</v>
      </c>
      <c r="C44" s="49">
        <v>5</v>
      </c>
      <c r="D44" s="49">
        <v>0</v>
      </c>
      <c r="E44" s="49">
        <v>3</v>
      </c>
      <c r="F44" s="49">
        <v>0</v>
      </c>
      <c r="G44" s="49">
        <v>0</v>
      </c>
      <c r="H44" s="49">
        <v>0</v>
      </c>
      <c r="I44" s="49">
        <v>2</v>
      </c>
      <c r="J44" s="49">
        <v>0</v>
      </c>
      <c r="K44" s="49">
        <v>0</v>
      </c>
      <c r="L44" s="49">
        <v>0</v>
      </c>
      <c r="M44" s="49">
        <v>6</v>
      </c>
      <c r="N44" s="49">
        <v>0</v>
      </c>
      <c r="O44" s="15">
        <f t="shared" si="0"/>
        <v>10</v>
      </c>
      <c r="P44" s="15">
        <f t="shared" si="1"/>
        <v>16</v>
      </c>
    </row>
    <row r="45" spans="2:20" ht="23.1" customHeight="1" x14ac:dyDescent="0.25">
      <c r="B45" s="22" t="s">
        <v>72</v>
      </c>
      <c r="C45" s="49">
        <v>4</v>
      </c>
      <c r="D45" s="49">
        <v>1</v>
      </c>
      <c r="E45" s="49">
        <v>1</v>
      </c>
      <c r="F45" s="49">
        <v>1</v>
      </c>
      <c r="G45" s="49">
        <v>0</v>
      </c>
      <c r="H45" s="49">
        <v>0</v>
      </c>
      <c r="I45" s="49">
        <v>1</v>
      </c>
      <c r="J45" s="49">
        <v>1</v>
      </c>
      <c r="K45" s="49">
        <v>0</v>
      </c>
      <c r="L45" s="49">
        <v>0</v>
      </c>
      <c r="M45" s="49">
        <v>10</v>
      </c>
      <c r="N45" s="49">
        <v>0</v>
      </c>
      <c r="O45" s="15">
        <f t="shared" si="0"/>
        <v>9</v>
      </c>
      <c r="P45" s="15">
        <f t="shared" si="1"/>
        <v>19</v>
      </c>
    </row>
    <row r="46" spans="2:20" ht="23.1" customHeight="1" x14ac:dyDescent="0.25">
      <c r="B46" s="23" t="s">
        <v>73</v>
      </c>
      <c r="C46" s="49">
        <v>7</v>
      </c>
      <c r="D46" s="49">
        <v>2</v>
      </c>
      <c r="E46" s="49">
        <v>2</v>
      </c>
      <c r="F46" s="49">
        <v>0</v>
      </c>
      <c r="G46" s="49">
        <v>0</v>
      </c>
      <c r="H46" s="49">
        <v>0</v>
      </c>
      <c r="I46" s="49">
        <v>5</v>
      </c>
      <c r="J46" s="49">
        <v>2</v>
      </c>
      <c r="K46" s="49">
        <v>0</v>
      </c>
      <c r="L46" s="49">
        <v>0</v>
      </c>
      <c r="M46" s="49">
        <v>12</v>
      </c>
      <c r="N46" s="49">
        <v>0</v>
      </c>
      <c r="O46" s="15">
        <f t="shared" si="0"/>
        <v>18</v>
      </c>
      <c r="P46" s="15">
        <f t="shared" si="1"/>
        <v>30</v>
      </c>
      <c r="R46" s="8"/>
      <c r="T46"/>
    </row>
    <row r="47" spans="2:20" ht="23.1" customHeight="1" x14ac:dyDescent="0.25">
      <c r="B47" s="23" t="s">
        <v>74</v>
      </c>
      <c r="C47" s="49">
        <v>1</v>
      </c>
      <c r="D47" s="49">
        <v>0</v>
      </c>
      <c r="E47" s="49">
        <v>0</v>
      </c>
      <c r="F47" s="49">
        <v>2</v>
      </c>
      <c r="G47" s="49">
        <v>0</v>
      </c>
      <c r="H47" s="49">
        <v>0</v>
      </c>
      <c r="I47" s="49">
        <v>3</v>
      </c>
      <c r="J47" s="49">
        <v>1</v>
      </c>
      <c r="K47" s="49">
        <v>0</v>
      </c>
      <c r="L47" s="49">
        <v>0</v>
      </c>
      <c r="M47" s="49">
        <v>6</v>
      </c>
      <c r="N47" s="49">
        <v>0</v>
      </c>
      <c r="O47" s="15">
        <f t="shared" si="0"/>
        <v>7</v>
      </c>
      <c r="P47" s="15">
        <f t="shared" si="1"/>
        <v>13</v>
      </c>
      <c r="R47" s="8"/>
      <c r="T47"/>
    </row>
    <row r="48" spans="2:20" ht="23.1" customHeight="1" x14ac:dyDescent="0.25">
      <c r="B48" s="23" t="s">
        <v>75</v>
      </c>
      <c r="C48" s="49">
        <v>2</v>
      </c>
      <c r="D48" s="49">
        <v>0</v>
      </c>
      <c r="E48" s="49">
        <v>2</v>
      </c>
      <c r="F48" s="49">
        <v>1</v>
      </c>
      <c r="G48" s="49">
        <v>0</v>
      </c>
      <c r="H48" s="49">
        <v>0</v>
      </c>
      <c r="I48" s="49">
        <v>1</v>
      </c>
      <c r="J48" s="49">
        <v>1</v>
      </c>
      <c r="K48" s="49">
        <v>0</v>
      </c>
      <c r="L48" s="49">
        <v>0</v>
      </c>
      <c r="M48" s="49">
        <v>14</v>
      </c>
      <c r="N48" s="49">
        <v>0</v>
      </c>
      <c r="O48" s="15">
        <f t="shared" si="0"/>
        <v>7</v>
      </c>
      <c r="P48" s="15">
        <f t="shared" si="1"/>
        <v>21</v>
      </c>
      <c r="R48" s="8"/>
      <c r="T48"/>
    </row>
    <row r="49" spans="2:20" ht="23.1" customHeight="1" x14ac:dyDescent="0.25">
      <c r="B49" s="22" t="s">
        <v>76</v>
      </c>
      <c r="C49" s="49">
        <v>6</v>
      </c>
      <c r="D49" s="49">
        <v>1</v>
      </c>
      <c r="E49" s="49">
        <v>0</v>
      </c>
      <c r="F49" s="49">
        <v>1</v>
      </c>
      <c r="G49" s="49">
        <v>0</v>
      </c>
      <c r="H49" s="49">
        <v>0</v>
      </c>
      <c r="I49" s="49">
        <v>1</v>
      </c>
      <c r="J49" s="49">
        <v>1</v>
      </c>
      <c r="K49" s="49">
        <v>0</v>
      </c>
      <c r="L49" s="49">
        <v>0</v>
      </c>
      <c r="M49" s="49">
        <v>8</v>
      </c>
      <c r="N49" s="49">
        <v>0</v>
      </c>
      <c r="O49" s="15">
        <f t="shared" si="0"/>
        <v>10</v>
      </c>
      <c r="P49" s="15">
        <f t="shared" si="1"/>
        <v>18</v>
      </c>
      <c r="R49" s="8"/>
      <c r="T49"/>
    </row>
    <row r="50" spans="2:20" ht="23.1" customHeight="1" x14ac:dyDescent="0.25">
      <c r="B50" s="23" t="s">
        <v>77</v>
      </c>
      <c r="C50" s="49">
        <v>8</v>
      </c>
      <c r="D50" s="49">
        <v>0</v>
      </c>
      <c r="E50" s="49">
        <v>1</v>
      </c>
      <c r="F50" s="49">
        <v>3</v>
      </c>
      <c r="G50" s="49">
        <v>0</v>
      </c>
      <c r="H50" s="49">
        <v>0</v>
      </c>
      <c r="I50" s="49">
        <v>0</v>
      </c>
      <c r="J50" s="49">
        <v>1</v>
      </c>
      <c r="K50" s="49">
        <v>0</v>
      </c>
      <c r="L50" s="49">
        <v>0</v>
      </c>
      <c r="M50" s="49">
        <v>13</v>
      </c>
      <c r="N50" s="49">
        <v>0</v>
      </c>
      <c r="O50" s="15">
        <f t="shared" si="0"/>
        <v>13</v>
      </c>
      <c r="P50" s="15">
        <f t="shared" si="1"/>
        <v>26</v>
      </c>
      <c r="R50" s="8"/>
      <c r="T50"/>
    </row>
    <row r="51" spans="2:20" ht="23.1" customHeight="1" x14ac:dyDescent="0.25">
      <c r="B51" s="23" t="s">
        <v>78</v>
      </c>
      <c r="C51" s="49">
        <v>5</v>
      </c>
      <c r="D51" s="49">
        <v>1</v>
      </c>
      <c r="E51" s="49">
        <v>0</v>
      </c>
      <c r="F51" s="49">
        <v>4</v>
      </c>
      <c r="G51" s="49">
        <v>1</v>
      </c>
      <c r="H51" s="49">
        <v>0</v>
      </c>
      <c r="I51" s="49">
        <v>1</v>
      </c>
      <c r="J51" s="49">
        <v>2</v>
      </c>
      <c r="K51" s="49">
        <v>0</v>
      </c>
      <c r="L51" s="49">
        <v>0</v>
      </c>
      <c r="M51" s="49">
        <v>12</v>
      </c>
      <c r="N51" s="49">
        <v>0</v>
      </c>
      <c r="O51" s="15">
        <f t="shared" si="0"/>
        <v>14</v>
      </c>
      <c r="P51" s="15">
        <f t="shared" si="1"/>
        <v>26</v>
      </c>
      <c r="R51" s="8"/>
      <c r="T51"/>
    </row>
    <row r="52" spans="2:20" ht="23.1" customHeight="1" x14ac:dyDescent="0.25">
      <c r="B52" s="23" t="s">
        <v>79</v>
      </c>
      <c r="C52" s="49">
        <v>4</v>
      </c>
      <c r="D52" s="49">
        <v>1</v>
      </c>
      <c r="E52" s="49">
        <v>2</v>
      </c>
      <c r="F52" s="49">
        <v>5</v>
      </c>
      <c r="G52" s="49">
        <v>1</v>
      </c>
      <c r="H52" s="49">
        <v>0</v>
      </c>
      <c r="I52" s="49">
        <v>3</v>
      </c>
      <c r="J52" s="49">
        <v>2</v>
      </c>
      <c r="K52" s="49">
        <v>0</v>
      </c>
      <c r="L52" s="49">
        <v>0</v>
      </c>
      <c r="M52" s="49">
        <v>9</v>
      </c>
      <c r="N52" s="49">
        <v>0</v>
      </c>
      <c r="O52" s="15">
        <f t="shared" si="0"/>
        <v>18</v>
      </c>
      <c r="P52" s="15">
        <f t="shared" si="1"/>
        <v>27</v>
      </c>
      <c r="R52" s="8"/>
      <c r="T52"/>
    </row>
    <row r="53" spans="2:20" ht="23.1" customHeight="1" x14ac:dyDescent="0.25">
      <c r="B53" s="22" t="s">
        <v>80</v>
      </c>
      <c r="C53" s="49">
        <v>5</v>
      </c>
      <c r="D53" s="49">
        <v>1</v>
      </c>
      <c r="E53" s="49">
        <v>1</v>
      </c>
      <c r="F53" s="49">
        <v>4</v>
      </c>
      <c r="G53" s="49">
        <v>0</v>
      </c>
      <c r="H53" s="49">
        <v>0</v>
      </c>
      <c r="I53" s="49">
        <v>2</v>
      </c>
      <c r="J53" s="49">
        <v>0</v>
      </c>
      <c r="K53" s="49">
        <v>0</v>
      </c>
      <c r="L53" s="49">
        <v>0</v>
      </c>
      <c r="M53" s="49">
        <v>18</v>
      </c>
      <c r="N53" s="49">
        <v>0</v>
      </c>
      <c r="O53" s="15">
        <f t="shared" si="0"/>
        <v>13</v>
      </c>
      <c r="P53" s="15">
        <f t="shared" si="1"/>
        <v>31</v>
      </c>
      <c r="R53" s="8"/>
      <c r="T53"/>
    </row>
    <row r="54" spans="2:20" ht="23.1" customHeight="1" x14ac:dyDescent="0.25">
      <c r="B54" s="22" t="s">
        <v>81</v>
      </c>
      <c r="C54" s="49">
        <v>8</v>
      </c>
      <c r="D54" s="49">
        <v>1</v>
      </c>
      <c r="E54" s="49">
        <v>0</v>
      </c>
      <c r="F54" s="49">
        <v>1</v>
      </c>
      <c r="G54" s="49">
        <v>0</v>
      </c>
      <c r="H54" s="49">
        <v>0</v>
      </c>
      <c r="I54" s="49">
        <v>2</v>
      </c>
      <c r="J54" s="49">
        <v>2</v>
      </c>
      <c r="K54" s="49">
        <v>0</v>
      </c>
      <c r="L54" s="49">
        <v>0</v>
      </c>
      <c r="M54" s="49">
        <v>14</v>
      </c>
      <c r="N54" s="49">
        <v>0</v>
      </c>
      <c r="O54" s="15">
        <f t="shared" si="0"/>
        <v>14</v>
      </c>
      <c r="P54" s="15">
        <f t="shared" si="1"/>
        <v>28</v>
      </c>
      <c r="R54" s="8"/>
      <c r="T54"/>
    </row>
    <row r="55" spans="2:20" ht="23.1" customHeight="1" x14ac:dyDescent="0.25">
      <c r="B55" s="22" t="s">
        <v>82</v>
      </c>
      <c r="C55" s="49">
        <v>8</v>
      </c>
      <c r="D55" s="49">
        <v>3</v>
      </c>
      <c r="E55" s="49">
        <v>3</v>
      </c>
      <c r="F55" s="49">
        <v>1</v>
      </c>
      <c r="G55" s="49">
        <v>2</v>
      </c>
      <c r="H55" s="49">
        <v>0</v>
      </c>
      <c r="I55" s="49">
        <v>5</v>
      </c>
      <c r="J55" s="49">
        <v>0</v>
      </c>
      <c r="K55" s="49">
        <v>0</v>
      </c>
      <c r="L55" s="49">
        <v>0</v>
      </c>
      <c r="M55" s="49">
        <v>17</v>
      </c>
      <c r="N55" s="49">
        <v>0</v>
      </c>
      <c r="O55" s="15">
        <f t="shared" si="0"/>
        <v>22</v>
      </c>
      <c r="P55" s="15">
        <f t="shared" si="1"/>
        <v>39</v>
      </c>
      <c r="R55" s="8"/>
      <c r="T55"/>
    </row>
    <row r="56" spans="2:20" ht="23.1" customHeight="1" x14ac:dyDescent="0.25">
      <c r="B56" s="22" t="s">
        <v>83</v>
      </c>
      <c r="C56" s="49">
        <v>10</v>
      </c>
      <c r="D56" s="49">
        <v>3</v>
      </c>
      <c r="E56" s="49">
        <v>5</v>
      </c>
      <c r="F56" s="49">
        <v>0</v>
      </c>
      <c r="G56" s="49">
        <v>0</v>
      </c>
      <c r="H56" s="49">
        <v>0</v>
      </c>
      <c r="I56" s="49">
        <v>4</v>
      </c>
      <c r="J56" s="49">
        <v>0</v>
      </c>
      <c r="K56" s="49">
        <v>0</v>
      </c>
      <c r="L56" s="49">
        <v>0</v>
      </c>
      <c r="M56" s="49">
        <v>22</v>
      </c>
      <c r="N56" s="49">
        <v>0</v>
      </c>
      <c r="O56" s="15">
        <f t="shared" si="0"/>
        <v>22</v>
      </c>
      <c r="P56" s="15">
        <f t="shared" si="1"/>
        <v>44</v>
      </c>
      <c r="R56" s="8"/>
      <c r="T56"/>
    </row>
    <row r="57" spans="2:20" ht="23.1" customHeight="1" x14ac:dyDescent="0.25">
      <c r="B57" s="22" t="s">
        <v>84</v>
      </c>
      <c r="C57" s="49">
        <v>13</v>
      </c>
      <c r="D57" s="49">
        <v>5</v>
      </c>
      <c r="E57" s="49">
        <v>2</v>
      </c>
      <c r="F57" s="49">
        <v>0</v>
      </c>
      <c r="G57" s="49">
        <v>0</v>
      </c>
      <c r="H57" s="49">
        <v>0</v>
      </c>
      <c r="I57" s="49">
        <v>2</v>
      </c>
      <c r="J57" s="49">
        <v>0</v>
      </c>
      <c r="K57" s="49">
        <v>0</v>
      </c>
      <c r="L57" s="49">
        <v>0</v>
      </c>
      <c r="M57" s="49">
        <v>15</v>
      </c>
      <c r="N57" s="49">
        <v>0</v>
      </c>
      <c r="O57" s="15">
        <f t="shared" si="0"/>
        <v>22</v>
      </c>
      <c r="P57" s="15">
        <f t="shared" si="1"/>
        <v>37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267</v>
      </c>
      <c r="D58" s="16">
        <f t="shared" si="21"/>
        <v>56</v>
      </c>
      <c r="E58" s="16">
        <f t="shared" si="21"/>
        <v>52</v>
      </c>
      <c r="F58" s="16">
        <f t="shared" si="21"/>
        <v>42</v>
      </c>
      <c r="G58" s="16">
        <f t="shared" si="21"/>
        <v>5</v>
      </c>
      <c r="H58" s="16">
        <f t="shared" si="21"/>
        <v>0</v>
      </c>
      <c r="I58" s="16">
        <f t="shared" si="21"/>
        <v>96</v>
      </c>
      <c r="J58" s="16">
        <f t="shared" si="21"/>
        <v>45</v>
      </c>
      <c r="K58" s="16">
        <f t="shared" si="21"/>
        <v>1</v>
      </c>
      <c r="L58" s="16">
        <f t="shared" si="21"/>
        <v>0</v>
      </c>
      <c r="M58" s="16">
        <f t="shared" si="21"/>
        <v>579</v>
      </c>
      <c r="N58" s="16">
        <f t="shared" si="21"/>
        <v>1</v>
      </c>
      <c r="O58" s="16">
        <f t="shared" si="21"/>
        <v>565</v>
      </c>
      <c r="P58" s="16">
        <f t="shared" si="21"/>
        <v>1144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0.23339160839160839</v>
      </c>
      <c r="D59" s="42">
        <f t="shared" si="22"/>
        <v>4.8951048951048952E-2</v>
      </c>
      <c r="E59" s="42">
        <f t="shared" si="22"/>
        <v>4.5454545454545456E-2</v>
      </c>
      <c r="F59" s="42">
        <f t="shared" si="22"/>
        <v>3.6713286713286712E-2</v>
      </c>
      <c r="G59" s="42">
        <f t="shared" si="22"/>
        <v>4.370629370629371E-3</v>
      </c>
      <c r="H59" s="42">
        <f t="shared" si="22"/>
        <v>0</v>
      </c>
      <c r="I59" s="42">
        <f t="shared" si="22"/>
        <v>8.3916083916083919E-2</v>
      </c>
      <c r="J59" s="42">
        <f t="shared" si="22"/>
        <v>3.9335664335664336E-2</v>
      </c>
      <c r="K59" s="42">
        <f t="shared" si="22"/>
        <v>8.7412587412587413E-4</v>
      </c>
      <c r="L59" s="42">
        <f t="shared" si="22"/>
        <v>0</v>
      </c>
      <c r="M59" s="42">
        <f t="shared" si="22"/>
        <v>0.50611888111888115</v>
      </c>
      <c r="N59" s="42">
        <f t="shared" si="22"/>
        <v>8.7412587412587413E-4</v>
      </c>
      <c r="R59" s="8"/>
      <c r="T59"/>
    </row>
    <row r="60" spans="2:20" ht="23.1" customHeight="1" x14ac:dyDescent="0.25">
      <c r="B60" s="41" t="s">
        <v>94</v>
      </c>
      <c r="C60" s="43">
        <f>C58/$O$58</f>
        <v>0.47256637168141591</v>
      </c>
      <c r="D60" s="43">
        <f t="shared" ref="D60:N60" si="23">D58/$O$58</f>
        <v>9.9115044247787609E-2</v>
      </c>
      <c r="E60" s="43">
        <f t="shared" si="23"/>
        <v>9.2035398230088494E-2</v>
      </c>
      <c r="F60" s="43">
        <f t="shared" si="23"/>
        <v>7.4336283185840707E-2</v>
      </c>
      <c r="G60" s="43">
        <f t="shared" si="23"/>
        <v>8.8495575221238937E-3</v>
      </c>
      <c r="H60" s="43">
        <f t="shared" si="23"/>
        <v>0</v>
      </c>
      <c r="I60" s="43">
        <f t="shared" si="23"/>
        <v>0.16991150442477876</v>
      </c>
      <c r="J60" s="43">
        <f t="shared" si="23"/>
        <v>7.9646017699115043E-2</v>
      </c>
      <c r="K60" s="43">
        <f t="shared" si="23"/>
        <v>1.7699115044247787E-3</v>
      </c>
      <c r="L60" s="43">
        <f t="shared" si="23"/>
        <v>0</v>
      </c>
      <c r="M60" s="43"/>
      <c r="N60" s="43">
        <f t="shared" si="23"/>
        <v>1.7699115044247787E-3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3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'23.09 Bukasa-Buloba'!C3:G3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180</v>
      </c>
      <c r="E5" s="3"/>
      <c r="F5" s="40" t="s">
        <v>1</v>
      </c>
      <c r="G5" s="71" t="str">
        <f>'27.09 Buloba-Bukasa'!G5:H5</f>
        <v>Bukasa Trading Centre</v>
      </c>
      <c r="H5" s="72"/>
      <c r="I5" s="14"/>
      <c r="J5" s="2" t="s">
        <v>5</v>
      </c>
      <c r="K5" s="71" t="str">
        <f>'23.09 Bukasa-Buloba'!K5:L5</f>
        <v>Nawaja Brenda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Bukasa-Buloba'!D6:E6</f>
        <v>Bukasa</v>
      </c>
      <c r="E6" s="72"/>
      <c r="F6" s="2" t="s">
        <v>2</v>
      </c>
      <c r="G6" s="71" t="str">
        <f>'23.09 Bukasa-Buloba'!G6:H6</f>
        <v>Wakiso</v>
      </c>
      <c r="H6" s="72"/>
      <c r="J6" s="2" t="s">
        <v>21</v>
      </c>
      <c r="K6" s="71" t="str">
        <f>'27.09 Buloba-Bukasa'!K6:L6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11</v>
      </c>
      <c r="D10" s="49">
        <v>5</v>
      </c>
      <c r="E10" s="49">
        <v>1</v>
      </c>
      <c r="F10" s="49">
        <v>3</v>
      </c>
      <c r="G10" s="49">
        <v>0</v>
      </c>
      <c r="H10" s="49">
        <v>0</v>
      </c>
      <c r="I10" s="49">
        <v>3</v>
      </c>
      <c r="J10" s="49">
        <v>1</v>
      </c>
      <c r="K10" s="49">
        <v>0</v>
      </c>
      <c r="L10" s="49">
        <v>0</v>
      </c>
      <c r="M10" s="49">
        <v>11</v>
      </c>
      <c r="N10" s="49">
        <v>0</v>
      </c>
      <c r="O10" s="15">
        <f t="shared" ref="O10:O57" si="0">SUM(C10:L10,N10)</f>
        <v>24</v>
      </c>
      <c r="P10" s="15">
        <f t="shared" ref="P10:P57" si="1">SUM(C10:N10)</f>
        <v>35</v>
      </c>
      <c r="R10" s="1" t="s">
        <v>6</v>
      </c>
      <c r="S10" s="17">
        <f t="shared" ref="S10:AF10" si="2">SUM(C10:C13)</f>
        <v>31</v>
      </c>
      <c r="T10" s="17">
        <f t="shared" si="2"/>
        <v>12</v>
      </c>
      <c r="U10" s="17">
        <f t="shared" si="2"/>
        <v>5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9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57</v>
      </c>
      <c r="AD10" s="17">
        <f t="shared" si="2"/>
        <v>0</v>
      </c>
      <c r="AE10" s="30">
        <f t="shared" si="2"/>
        <v>65</v>
      </c>
      <c r="AF10" s="30">
        <f t="shared" si="2"/>
        <v>122</v>
      </c>
    </row>
    <row r="11" spans="2:32" s="6" customFormat="1" ht="23.1" customHeight="1" x14ac:dyDescent="0.25">
      <c r="B11" s="44" t="s">
        <v>38</v>
      </c>
      <c r="C11" s="49">
        <v>9</v>
      </c>
      <c r="D11" s="49">
        <v>1</v>
      </c>
      <c r="E11" s="49">
        <v>2</v>
      </c>
      <c r="F11" s="49">
        <v>2</v>
      </c>
      <c r="G11" s="49">
        <v>0</v>
      </c>
      <c r="H11" s="49">
        <v>0</v>
      </c>
      <c r="I11" s="49">
        <v>1</v>
      </c>
      <c r="J11" s="49">
        <v>0</v>
      </c>
      <c r="K11" s="49">
        <v>0</v>
      </c>
      <c r="L11" s="49">
        <v>0</v>
      </c>
      <c r="M11" s="49">
        <v>16</v>
      </c>
      <c r="N11" s="49">
        <v>0</v>
      </c>
      <c r="O11" s="15">
        <f t="shared" si="0"/>
        <v>15</v>
      </c>
      <c r="P11" s="15">
        <f t="shared" si="1"/>
        <v>31</v>
      </c>
      <c r="R11" s="1" t="s">
        <v>7</v>
      </c>
      <c r="S11" s="17">
        <f t="shared" ref="S11:AF11" si="3">SUM(C14:C17)</f>
        <v>13</v>
      </c>
      <c r="T11" s="17">
        <f t="shared" si="3"/>
        <v>7</v>
      </c>
      <c r="U11" s="17">
        <f t="shared" si="3"/>
        <v>3</v>
      </c>
      <c r="V11" s="17">
        <f t="shared" si="3"/>
        <v>5</v>
      </c>
      <c r="W11" s="17">
        <f t="shared" si="3"/>
        <v>1</v>
      </c>
      <c r="X11" s="17">
        <f t="shared" si="3"/>
        <v>0</v>
      </c>
      <c r="Y11" s="17">
        <f t="shared" si="3"/>
        <v>8</v>
      </c>
      <c r="Z11" s="17">
        <f t="shared" si="3"/>
        <v>1</v>
      </c>
      <c r="AA11" s="17">
        <f t="shared" si="3"/>
        <v>0</v>
      </c>
      <c r="AB11" s="17">
        <f t="shared" si="3"/>
        <v>1</v>
      </c>
      <c r="AC11" s="17">
        <f t="shared" si="3"/>
        <v>58</v>
      </c>
      <c r="AD11" s="17">
        <f t="shared" si="3"/>
        <v>0</v>
      </c>
      <c r="AE11" s="30">
        <f t="shared" si="3"/>
        <v>39</v>
      </c>
      <c r="AF11" s="30">
        <f t="shared" si="3"/>
        <v>97</v>
      </c>
    </row>
    <row r="12" spans="2:32" ht="23.1" customHeight="1" x14ac:dyDescent="0.25">
      <c r="B12" s="44" t="s">
        <v>39</v>
      </c>
      <c r="C12" s="49">
        <v>5</v>
      </c>
      <c r="D12" s="49">
        <v>5</v>
      </c>
      <c r="E12" s="49">
        <v>1</v>
      </c>
      <c r="F12" s="49">
        <v>1</v>
      </c>
      <c r="G12" s="49">
        <v>0</v>
      </c>
      <c r="H12" s="49">
        <v>0</v>
      </c>
      <c r="I12" s="49">
        <v>2</v>
      </c>
      <c r="J12" s="49">
        <v>0</v>
      </c>
      <c r="K12" s="49">
        <v>0</v>
      </c>
      <c r="L12" s="49">
        <v>0</v>
      </c>
      <c r="M12" s="49">
        <v>14</v>
      </c>
      <c r="N12" s="49">
        <v>0</v>
      </c>
      <c r="O12" s="15">
        <f t="shared" si="0"/>
        <v>14</v>
      </c>
      <c r="P12" s="15">
        <f t="shared" si="1"/>
        <v>28</v>
      </c>
      <c r="R12" s="1" t="s">
        <v>8</v>
      </c>
      <c r="S12" s="17">
        <f t="shared" ref="S12:AF12" si="4">SUM(C18:C21)</f>
        <v>14</v>
      </c>
      <c r="T12" s="17">
        <f t="shared" si="4"/>
        <v>7</v>
      </c>
      <c r="U12" s="17">
        <f t="shared" si="4"/>
        <v>4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0">
        <f t="shared" si="4"/>
        <v>32</v>
      </c>
      <c r="AF12" s="30">
        <f t="shared" si="4"/>
        <v>76</v>
      </c>
    </row>
    <row r="13" spans="2:32" ht="23.1" customHeight="1" x14ac:dyDescent="0.25">
      <c r="B13" s="44" t="s">
        <v>40</v>
      </c>
      <c r="C13" s="49">
        <v>6</v>
      </c>
      <c r="D13" s="49">
        <v>1</v>
      </c>
      <c r="E13" s="49">
        <v>1</v>
      </c>
      <c r="F13" s="49">
        <v>1</v>
      </c>
      <c r="G13" s="49">
        <v>0</v>
      </c>
      <c r="H13" s="49">
        <v>0</v>
      </c>
      <c r="I13" s="49">
        <v>3</v>
      </c>
      <c r="J13" s="49">
        <v>0</v>
      </c>
      <c r="K13" s="49">
        <v>0</v>
      </c>
      <c r="L13" s="49">
        <v>0</v>
      </c>
      <c r="M13" s="49">
        <v>16</v>
      </c>
      <c r="N13" s="49">
        <v>0</v>
      </c>
      <c r="O13" s="15">
        <f t="shared" si="0"/>
        <v>12</v>
      </c>
      <c r="P13" s="15">
        <f t="shared" si="1"/>
        <v>28</v>
      </c>
      <c r="R13" s="1" t="s">
        <v>9</v>
      </c>
      <c r="S13" s="17">
        <f t="shared" ref="S13:AF13" si="5">SUM(C22:C25)</f>
        <v>16</v>
      </c>
      <c r="T13" s="17">
        <f t="shared" si="5"/>
        <v>7</v>
      </c>
      <c r="U13" s="17">
        <f t="shared" si="5"/>
        <v>4</v>
      </c>
      <c r="V13" s="17">
        <f t="shared" si="5"/>
        <v>2</v>
      </c>
      <c r="W13" s="17">
        <f t="shared" si="5"/>
        <v>1</v>
      </c>
      <c r="X13" s="17">
        <f t="shared" si="5"/>
        <v>0</v>
      </c>
      <c r="Y13" s="17">
        <f t="shared" si="5"/>
        <v>10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34</v>
      </c>
      <c r="AD13" s="17">
        <f t="shared" si="5"/>
        <v>0</v>
      </c>
      <c r="AE13" s="30">
        <f t="shared" si="5"/>
        <v>40</v>
      </c>
      <c r="AF13" s="30">
        <f t="shared" si="5"/>
        <v>74</v>
      </c>
    </row>
    <row r="14" spans="2:32" ht="23.1" customHeight="1" x14ac:dyDescent="0.25">
      <c r="B14" s="44" t="s">
        <v>41</v>
      </c>
      <c r="C14" s="49">
        <v>4</v>
      </c>
      <c r="D14" s="49">
        <v>2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18</v>
      </c>
      <c r="N14" s="49">
        <v>0</v>
      </c>
      <c r="O14" s="15">
        <f t="shared" si="0"/>
        <v>7</v>
      </c>
      <c r="P14" s="15">
        <f t="shared" si="1"/>
        <v>25</v>
      </c>
      <c r="R14" s="1" t="s">
        <v>10</v>
      </c>
      <c r="S14" s="17">
        <f t="shared" ref="S14:AF14" si="6">SUM(C26:C29)</f>
        <v>17</v>
      </c>
      <c r="T14" s="17">
        <f t="shared" si="6"/>
        <v>10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50</v>
      </c>
      <c r="AD14" s="17">
        <f t="shared" si="6"/>
        <v>0</v>
      </c>
      <c r="AE14" s="30">
        <f t="shared" si="6"/>
        <v>33</v>
      </c>
      <c r="AF14" s="30">
        <f t="shared" si="6"/>
        <v>83</v>
      </c>
    </row>
    <row r="15" spans="2:32" ht="23.1" customHeight="1" x14ac:dyDescent="0.25">
      <c r="B15" s="44" t="s">
        <v>42</v>
      </c>
      <c r="C15" s="49">
        <v>3</v>
      </c>
      <c r="D15" s="49">
        <v>2</v>
      </c>
      <c r="E15" s="49">
        <v>1</v>
      </c>
      <c r="F15" s="49">
        <v>4</v>
      </c>
      <c r="G15" s="49">
        <v>1</v>
      </c>
      <c r="H15" s="49">
        <v>0</v>
      </c>
      <c r="I15" s="49">
        <v>2</v>
      </c>
      <c r="J15" s="49">
        <v>0</v>
      </c>
      <c r="K15" s="49">
        <v>0</v>
      </c>
      <c r="L15" s="49">
        <v>0</v>
      </c>
      <c r="M15" s="49">
        <v>14</v>
      </c>
      <c r="N15" s="49">
        <v>0</v>
      </c>
      <c r="O15" s="15">
        <f t="shared" si="0"/>
        <v>13</v>
      </c>
      <c r="P15" s="15">
        <f t="shared" si="1"/>
        <v>27</v>
      </c>
      <c r="R15" s="1" t="s">
        <v>11</v>
      </c>
      <c r="S15" s="17">
        <f t="shared" ref="S15:AF15" si="7">SUM(C30:C33)</f>
        <v>15</v>
      </c>
      <c r="T15" s="17">
        <f t="shared" si="7"/>
        <v>7</v>
      </c>
      <c r="U15" s="17">
        <f t="shared" si="7"/>
        <v>3</v>
      </c>
      <c r="V15" s="17">
        <f t="shared" si="7"/>
        <v>3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6</v>
      </c>
      <c r="AA15" s="17">
        <f t="shared" si="7"/>
        <v>0</v>
      </c>
      <c r="AB15" s="17">
        <f t="shared" si="7"/>
        <v>2</v>
      </c>
      <c r="AC15" s="17">
        <f t="shared" si="7"/>
        <v>36</v>
      </c>
      <c r="AD15" s="17">
        <f t="shared" si="7"/>
        <v>0</v>
      </c>
      <c r="AE15" s="30">
        <f t="shared" si="7"/>
        <v>37</v>
      </c>
      <c r="AF15" s="30">
        <f t="shared" si="7"/>
        <v>73</v>
      </c>
    </row>
    <row r="16" spans="2:32" ht="23.1" customHeight="1" x14ac:dyDescent="0.25">
      <c r="B16" s="44" t="s">
        <v>43</v>
      </c>
      <c r="C16" s="49">
        <v>3</v>
      </c>
      <c r="D16" s="49">
        <v>2</v>
      </c>
      <c r="E16" s="49">
        <v>1</v>
      </c>
      <c r="F16" s="49">
        <v>1</v>
      </c>
      <c r="G16" s="49">
        <v>0</v>
      </c>
      <c r="H16" s="49">
        <v>0</v>
      </c>
      <c r="I16" s="49">
        <v>4</v>
      </c>
      <c r="J16" s="49">
        <v>1</v>
      </c>
      <c r="K16" s="49">
        <v>0</v>
      </c>
      <c r="L16" s="49">
        <v>1</v>
      </c>
      <c r="M16" s="49">
        <v>19</v>
      </c>
      <c r="N16" s="49">
        <v>0</v>
      </c>
      <c r="O16" s="15">
        <f t="shared" si="0"/>
        <v>13</v>
      </c>
      <c r="P16" s="15">
        <f t="shared" si="1"/>
        <v>32</v>
      </c>
      <c r="R16" s="1" t="s">
        <v>12</v>
      </c>
      <c r="S16" s="17">
        <f t="shared" ref="S16:AF16" si="8">SUM(C34:C37)</f>
        <v>15</v>
      </c>
      <c r="T16" s="17">
        <f t="shared" si="8"/>
        <v>10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10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41</v>
      </c>
      <c r="AD16" s="17">
        <f t="shared" si="8"/>
        <v>0</v>
      </c>
      <c r="AE16" s="30">
        <f t="shared" si="8"/>
        <v>38</v>
      </c>
      <c r="AF16" s="30">
        <f t="shared" si="8"/>
        <v>79</v>
      </c>
    </row>
    <row r="17" spans="2:32" ht="23.1" customHeight="1" x14ac:dyDescent="0.25">
      <c r="B17" s="44" t="s">
        <v>44</v>
      </c>
      <c r="C17" s="49">
        <v>3</v>
      </c>
      <c r="D17" s="49">
        <v>1</v>
      </c>
      <c r="E17" s="49">
        <v>1</v>
      </c>
      <c r="F17" s="49">
        <v>0</v>
      </c>
      <c r="G17" s="49">
        <v>0</v>
      </c>
      <c r="H17" s="49">
        <v>0</v>
      </c>
      <c r="I17" s="49">
        <v>1</v>
      </c>
      <c r="J17" s="49">
        <v>0</v>
      </c>
      <c r="K17" s="49">
        <v>0</v>
      </c>
      <c r="L17" s="49">
        <v>0</v>
      </c>
      <c r="M17" s="49">
        <v>7</v>
      </c>
      <c r="N17" s="49">
        <v>0</v>
      </c>
      <c r="O17" s="15">
        <f t="shared" si="0"/>
        <v>6</v>
      </c>
      <c r="P17" s="15">
        <f t="shared" si="1"/>
        <v>13</v>
      </c>
      <c r="R17" s="1" t="s">
        <v>13</v>
      </c>
      <c r="S17" s="17">
        <f t="shared" ref="S17:AF17" si="9">SUM(C38:C41)</f>
        <v>15</v>
      </c>
      <c r="T17" s="17">
        <f t="shared" si="9"/>
        <v>6</v>
      </c>
      <c r="U17" s="17">
        <f t="shared" si="9"/>
        <v>11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0</v>
      </c>
      <c r="AA17" s="17">
        <f t="shared" si="9"/>
        <v>0</v>
      </c>
      <c r="AB17" s="17">
        <f t="shared" si="9"/>
        <v>0</v>
      </c>
      <c r="AC17" s="17">
        <f t="shared" si="9"/>
        <v>43</v>
      </c>
      <c r="AD17" s="17">
        <f t="shared" si="9"/>
        <v>1</v>
      </c>
      <c r="AE17" s="30">
        <f t="shared" si="9"/>
        <v>42</v>
      </c>
      <c r="AF17" s="30">
        <f t="shared" si="9"/>
        <v>85</v>
      </c>
    </row>
    <row r="18" spans="2:32" ht="23.1" customHeight="1" x14ac:dyDescent="0.25">
      <c r="B18" s="44" t="s">
        <v>45</v>
      </c>
      <c r="C18" s="49">
        <v>2</v>
      </c>
      <c r="D18" s="49">
        <v>1</v>
      </c>
      <c r="E18" s="49">
        <v>1</v>
      </c>
      <c r="F18" s="49">
        <v>0</v>
      </c>
      <c r="G18" s="49">
        <v>0</v>
      </c>
      <c r="H18" s="49">
        <v>0</v>
      </c>
      <c r="I18" s="49">
        <v>1</v>
      </c>
      <c r="J18" s="49">
        <v>0</v>
      </c>
      <c r="K18" s="49">
        <v>0</v>
      </c>
      <c r="L18" s="49">
        <v>0</v>
      </c>
      <c r="M18" s="49">
        <v>13</v>
      </c>
      <c r="N18" s="49">
        <v>0</v>
      </c>
      <c r="O18" s="15">
        <f t="shared" si="0"/>
        <v>5</v>
      </c>
      <c r="P18" s="15">
        <f t="shared" si="1"/>
        <v>18</v>
      </c>
      <c r="R18" s="1" t="s">
        <v>14</v>
      </c>
      <c r="S18" s="17">
        <f t="shared" ref="S18:AF18" si="10">SUM(C42:C45)</f>
        <v>12</v>
      </c>
      <c r="T18" s="17">
        <f t="shared" si="10"/>
        <v>8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29</v>
      </c>
      <c r="AD18" s="17">
        <f t="shared" si="10"/>
        <v>0</v>
      </c>
      <c r="AE18" s="30">
        <f t="shared" si="10"/>
        <v>36</v>
      </c>
      <c r="AF18" s="30">
        <f t="shared" si="10"/>
        <v>65</v>
      </c>
    </row>
    <row r="19" spans="2:32" ht="23.1" customHeight="1" x14ac:dyDescent="0.25">
      <c r="B19" s="44" t="s">
        <v>46</v>
      </c>
      <c r="C19" s="49">
        <v>3</v>
      </c>
      <c r="D19" s="49">
        <v>1</v>
      </c>
      <c r="E19" s="49">
        <v>1</v>
      </c>
      <c r="F19" s="49">
        <v>1</v>
      </c>
      <c r="G19" s="49">
        <v>0</v>
      </c>
      <c r="H19" s="49">
        <v>0</v>
      </c>
      <c r="I19" s="49">
        <v>2</v>
      </c>
      <c r="J19" s="49">
        <v>2</v>
      </c>
      <c r="K19" s="49">
        <v>0</v>
      </c>
      <c r="L19" s="49">
        <v>0</v>
      </c>
      <c r="M19" s="49">
        <v>15</v>
      </c>
      <c r="N19" s="49">
        <v>0</v>
      </c>
      <c r="O19" s="15">
        <f t="shared" si="0"/>
        <v>10</v>
      </c>
      <c r="P19" s="15">
        <f t="shared" si="1"/>
        <v>25</v>
      </c>
      <c r="R19" s="1" t="s">
        <v>15</v>
      </c>
      <c r="S19" s="17">
        <f t="shared" ref="S19:AF19" si="11">SUM(C46:C49)</f>
        <v>16</v>
      </c>
      <c r="T19" s="17">
        <f t="shared" si="11"/>
        <v>10</v>
      </c>
      <c r="U19" s="17">
        <f t="shared" si="11"/>
        <v>7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47</v>
      </c>
      <c r="AD19" s="17">
        <f t="shared" si="11"/>
        <v>0</v>
      </c>
      <c r="AE19" s="30">
        <f t="shared" si="11"/>
        <v>55</v>
      </c>
      <c r="AF19" s="30">
        <f t="shared" si="11"/>
        <v>102</v>
      </c>
    </row>
    <row r="20" spans="2:32" ht="23.1" customHeight="1" x14ac:dyDescent="0.25">
      <c r="B20" s="44" t="s">
        <v>47</v>
      </c>
      <c r="C20" s="49">
        <v>5</v>
      </c>
      <c r="D20" s="49">
        <v>1</v>
      </c>
      <c r="E20" s="49">
        <v>1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7</v>
      </c>
      <c r="N20" s="49">
        <v>0</v>
      </c>
      <c r="O20" s="15">
        <f t="shared" si="0"/>
        <v>7</v>
      </c>
      <c r="P20" s="15">
        <f t="shared" si="1"/>
        <v>14</v>
      </c>
      <c r="R20" s="1" t="s">
        <v>16</v>
      </c>
      <c r="S20" s="17">
        <f t="shared" ref="S20:AF20" si="12">SUM(C50:C53)</f>
        <v>35</v>
      </c>
      <c r="T20" s="17">
        <f t="shared" si="12"/>
        <v>7</v>
      </c>
      <c r="U20" s="17">
        <f t="shared" si="12"/>
        <v>4</v>
      </c>
      <c r="V20" s="17">
        <f t="shared" si="12"/>
        <v>12</v>
      </c>
      <c r="W20" s="17">
        <f t="shared" si="12"/>
        <v>5</v>
      </c>
      <c r="X20" s="17">
        <f t="shared" si="12"/>
        <v>0</v>
      </c>
      <c r="Y20" s="17">
        <f t="shared" si="12"/>
        <v>8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55</v>
      </c>
      <c r="AD20" s="17">
        <f t="shared" si="12"/>
        <v>0</v>
      </c>
      <c r="AE20" s="30">
        <f t="shared" si="12"/>
        <v>72</v>
      </c>
      <c r="AF20" s="30">
        <f t="shared" si="12"/>
        <v>127</v>
      </c>
    </row>
    <row r="21" spans="2:32" ht="23.1" customHeight="1" x14ac:dyDescent="0.25">
      <c r="B21" s="44" t="s">
        <v>48</v>
      </c>
      <c r="C21" s="49">
        <v>4</v>
      </c>
      <c r="D21" s="49">
        <v>4</v>
      </c>
      <c r="E21" s="49">
        <v>1</v>
      </c>
      <c r="F21" s="49">
        <v>0</v>
      </c>
      <c r="G21" s="49">
        <v>0</v>
      </c>
      <c r="H21" s="49">
        <v>0</v>
      </c>
      <c r="I21" s="49">
        <v>1</v>
      </c>
      <c r="J21" s="49">
        <v>0</v>
      </c>
      <c r="K21" s="49">
        <v>0</v>
      </c>
      <c r="L21" s="49">
        <v>0</v>
      </c>
      <c r="M21" s="49">
        <v>9</v>
      </c>
      <c r="N21" s="49">
        <v>0</v>
      </c>
      <c r="O21" s="15">
        <f t="shared" si="0"/>
        <v>10</v>
      </c>
      <c r="P21" s="15">
        <f t="shared" si="1"/>
        <v>19</v>
      </c>
      <c r="R21" s="35" t="s">
        <v>20</v>
      </c>
      <c r="S21" s="33">
        <f t="shared" ref="S21:AF21" si="13">SUM(C54:C57)</f>
        <v>26</v>
      </c>
      <c r="T21" s="17">
        <f t="shared" si="13"/>
        <v>11</v>
      </c>
      <c r="U21" s="17">
        <f t="shared" si="13"/>
        <v>7</v>
      </c>
      <c r="V21" s="17">
        <f t="shared" si="13"/>
        <v>8</v>
      </c>
      <c r="W21" s="17">
        <f t="shared" si="13"/>
        <v>1</v>
      </c>
      <c r="X21" s="17">
        <f t="shared" si="13"/>
        <v>0</v>
      </c>
      <c r="Y21" s="17">
        <f t="shared" si="13"/>
        <v>15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62</v>
      </c>
      <c r="AD21" s="17">
        <f t="shared" si="13"/>
        <v>0</v>
      </c>
      <c r="AE21" s="30">
        <f t="shared" si="13"/>
        <v>70</v>
      </c>
      <c r="AF21" s="30">
        <f t="shared" si="13"/>
        <v>132</v>
      </c>
    </row>
    <row r="22" spans="2:32" ht="23.1" customHeight="1" x14ac:dyDescent="0.25">
      <c r="B22" s="44" t="s">
        <v>49</v>
      </c>
      <c r="C22" s="49">
        <v>2</v>
      </c>
      <c r="D22" s="49">
        <v>1</v>
      </c>
      <c r="E22" s="49">
        <v>1</v>
      </c>
      <c r="F22" s="49">
        <v>0</v>
      </c>
      <c r="G22" s="49">
        <v>0</v>
      </c>
      <c r="H22" s="49">
        <v>0</v>
      </c>
      <c r="I22" s="49">
        <v>0</v>
      </c>
      <c r="J22" s="49">
        <v>0</v>
      </c>
      <c r="K22" s="49">
        <v>0</v>
      </c>
      <c r="L22" s="49">
        <v>0</v>
      </c>
      <c r="M22" s="49">
        <v>9</v>
      </c>
      <c r="N22" s="49">
        <v>0</v>
      </c>
      <c r="O22" s="15">
        <f t="shared" si="0"/>
        <v>4</v>
      </c>
      <c r="P22" s="15">
        <f t="shared" si="1"/>
        <v>13</v>
      </c>
      <c r="R22" s="35" t="s">
        <v>146</v>
      </c>
      <c r="S22" s="33">
        <f>SUM(C58:C61)</f>
        <v>34</v>
      </c>
      <c r="T22" s="33">
        <f t="shared" ref="T22:AF22" si="14">SUM(D58:D61)</f>
        <v>11</v>
      </c>
      <c r="U22" s="33">
        <f t="shared" si="14"/>
        <v>3</v>
      </c>
      <c r="V22" s="33">
        <f t="shared" si="14"/>
        <v>4</v>
      </c>
      <c r="W22" s="33">
        <f t="shared" si="14"/>
        <v>0</v>
      </c>
      <c r="X22" s="33">
        <f t="shared" si="14"/>
        <v>0</v>
      </c>
      <c r="Y22" s="33">
        <f t="shared" si="14"/>
        <v>16</v>
      </c>
      <c r="Z22" s="33">
        <f t="shared" si="14"/>
        <v>6</v>
      </c>
      <c r="AA22" s="33">
        <f t="shared" si="14"/>
        <v>2</v>
      </c>
      <c r="AB22" s="33">
        <f t="shared" si="14"/>
        <v>0</v>
      </c>
      <c r="AC22" s="33">
        <f t="shared" si="14"/>
        <v>78</v>
      </c>
      <c r="AD22" s="33">
        <f t="shared" si="14"/>
        <v>0</v>
      </c>
      <c r="AE22" s="30">
        <f t="shared" si="14"/>
        <v>76</v>
      </c>
      <c r="AF22" s="30">
        <f t="shared" si="14"/>
        <v>154</v>
      </c>
    </row>
    <row r="23" spans="2:32" ht="23.1" customHeight="1" x14ac:dyDescent="0.25">
      <c r="B23" s="44" t="s">
        <v>50</v>
      </c>
      <c r="C23" s="49">
        <v>5</v>
      </c>
      <c r="D23" s="49">
        <v>2</v>
      </c>
      <c r="E23" s="49">
        <v>1</v>
      </c>
      <c r="F23" s="49">
        <v>0</v>
      </c>
      <c r="G23" s="49">
        <v>0</v>
      </c>
      <c r="H23" s="49">
        <v>0</v>
      </c>
      <c r="I23" s="49">
        <v>5</v>
      </c>
      <c r="J23" s="49">
        <v>0</v>
      </c>
      <c r="K23" s="49">
        <v>0</v>
      </c>
      <c r="L23" s="49">
        <v>0</v>
      </c>
      <c r="M23" s="49">
        <v>11</v>
      </c>
      <c r="N23" s="49">
        <v>0</v>
      </c>
      <c r="O23" s="15">
        <f t="shared" si="0"/>
        <v>13</v>
      </c>
      <c r="P23" s="15">
        <f t="shared" si="1"/>
        <v>24</v>
      </c>
      <c r="R23" s="35" t="s">
        <v>147</v>
      </c>
      <c r="S23" s="33">
        <f>SUM(C62:C65)</f>
        <v>32</v>
      </c>
      <c r="T23" s="33">
        <f t="shared" ref="T23:AF23" si="15">SUM(D62:D65)</f>
        <v>7</v>
      </c>
      <c r="U23" s="33">
        <f t="shared" si="15"/>
        <v>4</v>
      </c>
      <c r="V23" s="33">
        <f t="shared" si="15"/>
        <v>3</v>
      </c>
      <c r="W23" s="33">
        <f t="shared" si="15"/>
        <v>0</v>
      </c>
      <c r="X23" s="33">
        <f t="shared" si="15"/>
        <v>0</v>
      </c>
      <c r="Y23" s="33">
        <f t="shared" si="15"/>
        <v>11</v>
      </c>
      <c r="Z23" s="33">
        <f t="shared" si="15"/>
        <v>1</v>
      </c>
      <c r="AA23" s="33">
        <f t="shared" si="15"/>
        <v>2</v>
      </c>
      <c r="AB23" s="33">
        <f t="shared" si="15"/>
        <v>0</v>
      </c>
      <c r="AC23" s="33">
        <f t="shared" si="15"/>
        <v>79</v>
      </c>
      <c r="AD23" s="33">
        <f t="shared" si="15"/>
        <v>0</v>
      </c>
      <c r="AE23" s="30">
        <f t="shared" si="15"/>
        <v>60</v>
      </c>
      <c r="AF23" s="30">
        <f t="shared" si="15"/>
        <v>139</v>
      </c>
    </row>
    <row r="24" spans="2:32" ht="23.1" customHeight="1" x14ac:dyDescent="0.25">
      <c r="B24" s="44" t="s">
        <v>51</v>
      </c>
      <c r="C24" s="49">
        <v>3</v>
      </c>
      <c r="D24" s="49">
        <v>2</v>
      </c>
      <c r="E24" s="49">
        <v>0</v>
      </c>
      <c r="F24" s="49">
        <v>1</v>
      </c>
      <c r="G24" s="49">
        <v>0</v>
      </c>
      <c r="H24" s="49">
        <v>0</v>
      </c>
      <c r="I24" s="49">
        <v>3</v>
      </c>
      <c r="J24" s="49">
        <v>0</v>
      </c>
      <c r="K24" s="49">
        <v>0</v>
      </c>
      <c r="L24" s="49">
        <v>0</v>
      </c>
      <c r="M24" s="49">
        <v>5</v>
      </c>
      <c r="N24" s="49">
        <v>0</v>
      </c>
      <c r="O24" s="15">
        <f t="shared" si="0"/>
        <v>9</v>
      </c>
      <c r="P24" s="15">
        <f t="shared" si="1"/>
        <v>14</v>
      </c>
      <c r="R24" s="35" t="s">
        <v>148</v>
      </c>
      <c r="S24" s="33">
        <f>SUM(C66:C69)</f>
        <v>20</v>
      </c>
      <c r="T24" s="33">
        <f t="shared" ref="T24:AF24" si="16">SUM(D66:D69)</f>
        <v>9</v>
      </c>
      <c r="U24" s="33">
        <f t="shared" si="16"/>
        <v>1</v>
      </c>
      <c r="V24" s="33">
        <f t="shared" si="16"/>
        <v>1</v>
      </c>
      <c r="W24" s="33">
        <f t="shared" si="16"/>
        <v>0</v>
      </c>
      <c r="X24" s="33">
        <f t="shared" si="16"/>
        <v>0</v>
      </c>
      <c r="Y24" s="33">
        <f t="shared" si="16"/>
        <v>12</v>
      </c>
      <c r="Z24" s="33">
        <f t="shared" si="16"/>
        <v>1</v>
      </c>
      <c r="AA24" s="33">
        <f t="shared" si="16"/>
        <v>0</v>
      </c>
      <c r="AB24" s="33">
        <f t="shared" si="16"/>
        <v>0</v>
      </c>
      <c r="AC24" s="33">
        <f t="shared" si="16"/>
        <v>40</v>
      </c>
      <c r="AD24" s="33">
        <f t="shared" si="16"/>
        <v>0</v>
      </c>
      <c r="AE24" s="30">
        <f t="shared" si="16"/>
        <v>44</v>
      </c>
      <c r="AF24" s="30">
        <f t="shared" si="16"/>
        <v>84</v>
      </c>
    </row>
    <row r="25" spans="2:32" ht="23.1" customHeight="1" x14ac:dyDescent="0.25">
      <c r="B25" s="44" t="s">
        <v>52</v>
      </c>
      <c r="C25" s="49">
        <v>6</v>
      </c>
      <c r="D25" s="49">
        <v>2</v>
      </c>
      <c r="E25" s="49">
        <v>2</v>
      </c>
      <c r="F25" s="49">
        <v>1</v>
      </c>
      <c r="G25" s="49">
        <v>1</v>
      </c>
      <c r="H25" s="49">
        <v>0</v>
      </c>
      <c r="I25" s="49">
        <v>2</v>
      </c>
      <c r="J25" s="49">
        <v>0</v>
      </c>
      <c r="K25" s="49">
        <v>0</v>
      </c>
      <c r="L25" s="49">
        <v>0</v>
      </c>
      <c r="M25" s="49">
        <v>9</v>
      </c>
      <c r="N25" s="49">
        <v>0</v>
      </c>
      <c r="O25" s="15">
        <f t="shared" si="0"/>
        <v>14</v>
      </c>
      <c r="P25" s="15">
        <f t="shared" si="1"/>
        <v>23</v>
      </c>
      <c r="R25" s="35" t="s">
        <v>149</v>
      </c>
      <c r="S25" s="33">
        <f>SUM(C70:C73)</f>
        <v>5</v>
      </c>
      <c r="T25" s="33">
        <f t="shared" ref="T25:AF25" si="17">SUM(D70:D73)</f>
        <v>1</v>
      </c>
      <c r="U25" s="33">
        <f t="shared" si="17"/>
        <v>1</v>
      </c>
      <c r="V25" s="33">
        <f t="shared" si="17"/>
        <v>0</v>
      </c>
      <c r="W25" s="33">
        <f t="shared" si="17"/>
        <v>0</v>
      </c>
      <c r="X25" s="33">
        <f t="shared" si="17"/>
        <v>0</v>
      </c>
      <c r="Y25" s="33">
        <f t="shared" si="17"/>
        <v>2</v>
      </c>
      <c r="Z25" s="33">
        <f t="shared" si="17"/>
        <v>0</v>
      </c>
      <c r="AA25" s="33">
        <f t="shared" si="17"/>
        <v>0</v>
      </c>
      <c r="AB25" s="33">
        <f t="shared" si="17"/>
        <v>0</v>
      </c>
      <c r="AC25" s="33">
        <f t="shared" si="17"/>
        <v>30</v>
      </c>
      <c r="AD25" s="33">
        <f t="shared" si="17"/>
        <v>0</v>
      </c>
      <c r="AE25" s="30">
        <f t="shared" si="17"/>
        <v>9</v>
      </c>
      <c r="AF25" s="30">
        <f t="shared" si="17"/>
        <v>39</v>
      </c>
    </row>
    <row r="26" spans="2:32" ht="23.1" customHeight="1" x14ac:dyDescent="0.25">
      <c r="B26" s="44" t="s">
        <v>53</v>
      </c>
      <c r="C26" s="49">
        <v>5</v>
      </c>
      <c r="D26" s="49">
        <v>2</v>
      </c>
      <c r="E26" s="49">
        <v>0</v>
      </c>
      <c r="F26" s="49">
        <v>0</v>
      </c>
      <c r="G26" s="49">
        <v>0</v>
      </c>
      <c r="H26" s="49">
        <v>0</v>
      </c>
      <c r="I26" s="49">
        <v>1</v>
      </c>
      <c r="J26" s="49">
        <v>0</v>
      </c>
      <c r="K26" s="49">
        <v>0</v>
      </c>
      <c r="L26" s="49">
        <v>0</v>
      </c>
      <c r="M26" s="49">
        <v>7</v>
      </c>
      <c r="N26" s="49">
        <v>0</v>
      </c>
      <c r="O26" s="15">
        <f t="shared" si="0"/>
        <v>8</v>
      </c>
      <c r="P26" s="15">
        <f t="shared" si="1"/>
        <v>15</v>
      </c>
      <c r="R26" s="35" t="s">
        <v>150</v>
      </c>
      <c r="S26" s="33">
        <f>SUM(C74:C77)</f>
        <v>10</v>
      </c>
      <c r="T26" s="33">
        <f t="shared" ref="T26:AF26" si="18">SUM(D74:D77)</f>
        <v>0</v>
      </c>
      <c r="U26" s="33">
        <f t="shared" si="18"/>
        <v>2</v>
      </c>
      <c r="V26" s="33">
        <f t="shared" si="18"/>
        <v>2</v>
      </c>
      <c r="W26" s="33">
        <f t="shared" si="18"/>
        <v>0</v>
      </c>
      <c r="X26" s="33">
        <f t="shared" si="18"/>
        <v>0</v>
      </c>
      <c r="Y26" s="33">
        <f t="shared" si="18"/>
        <v>2</v>
      </c>
      <c r="Z26" s="33">
        <f t="shared" si="18"/>
        <v>0</v>
      </c>
      <c r="AA26" s="33">
        <f t="shared" si="18"/>
        <v>0</v>
      </c>
      <c r="AB26" s="33">
        <f t="shared" si="18"/>
        <v>0</v>
      </c>
      <c r="AC26" s="33">
        <f t="shared" si="18"/>
        <v>17</v>
      </c>
      <c r="AD26" s="33">
        <f t="shared" si="18"/>
        <v>0</v>
      </c>
      <c r="AE26" s="30">
        <f t="shared" si="18"/>
        <v>16</v>
      </c>
      <c r="AF26" s="30">
        <f t="shared" si="18"/>
        <v>33</v>
      </c>
    </row>
    <row r="27" spans="2:32" ht="23.1" customHeight="1" x14ac:dyDescent="0.25">
      <c r="B27" s="44" t="s">
        <v>54</v>
      </c>
      <c r="C27" s="49">
        <v>4</v>
      </c>
      <c r="D27" s="49">
        <v>2</v>
      </c>
      <c r="E27" s="49">
        <v>0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0</v>
      </c>
      <c r="M27" s="49">
        <v>16</v>
      </c>
      <c r="N27" s="49">
        <v>0</v>
      </c>
      <c r="O27" s="15">
        <f t="shared" si="0"/>
        <v>7</v>
      </c>
      <c r="P27" s="15">
        <f t="shared" si="1"/>
        <v>23</v>
      </c>
      <c r="R27" s="35" t="s">
        <v>151</v>
      </c>
      <c r="S27" s="33">
        <f>SUM(C78:C81)</f>
        <v>5</v>
      </c>
      <c r="T27" s="33">
        <f t="shared" ref="T27:AF27" si="19">SUM(D78:D81)</f>
        <v>2</v>
      </c>
      <c r="U27" s="33">
        <f t="shared" si="19"/>
        <v>0</v>
      </c>
      <c r="V27" s="33">
        <f t="shared" si="19"/>
        <v>3</v>
      </c>
      <c r="W27" s="33">
        <f t="shared" si="19"/>
        <v>0</v>
      </c>
      <c r="X27" s="33">
        <f t="shared" si="19"/>
        <v>0</v>
      </c>
      <c r="Y27" s="33">
        <f t="shared" si="19"/>
        <v>0</v>
      </c>
      <c r="Z27" s="33">
        <f t="shared" si="19"/>
        <v>0</v>
      </c>
      <c r="AA27" s="33">
        <f t="shared" si="19"/>
        <v>0</v>
      </c>
      <c r="AB27" s="33">
        <f t="shared" si="19"/>
        <v>0</v>
      </c>
      <c r="AC27" s="33">
        <f t="shared" si="19"/>
        <v>7</v>
      </c>
      <c r="AD27" s="33">
        <f t="shared" si="19"/>
        <v>0</v>
      </c>
      <c r="AE27" s="30">
        <f t="shared" si="19"/>
        <v>10</v>
      </c>
      <c r="AF27" s="30">
        <f t="shared" si="19"/>
        <v>17</v>
      </c>
    </row>
    <row r="28" spans="2:32" ht="23.1" customHeight="1" x14ac:dyDescent="0.25">
      <c r="B28" s="44" t="s">
        <v>55</v>
      </c>
      <c r="C28" s="49">
        <v>5</v>
      </c>
      <c r="D28" s="49">
        <v>4</v>
      </c>
      <c r="E28" s="49">
        <v>0</v>
      </c>
      <c r="F28" s="49">
        <v>0</v>
      </c>
      <c r="G28" s="49">
        <v>0</v>
      </c>
      <c r="H28" s="49">
        <v>0</v>
      </c>
      <c r="I28" s="49">
        <v>2</v>
      </c>
      <c r="J28" s="49">
        <v>1</v>
      </c>
      <c r="K28" s="49">
        <v>0</v>
      </c>
      <c r="L28" s="49">
        <v>0</v>
      </c>
      <c r="M28" s="49">
        <v>11</v>
      </c>
      <c r="N28" s="49">
        <v>0</v>
      </c>
      <c r="O28" s="15">
        <f t="shared" si="0"/>
        <v>12</v>
      </c>
      <c r="P28" s="15">
        <f t="shared" si="1"/>
        <v>23</v>
      </c>
      <c r="R28" s="35" t="s">
        <v>152</v>
      </c>
      <c r="S28" s="33">
        <f>SUM(C82:C85)</f>
        <v>3</v>
      </c>
      <c r="T28" s="33">
        <f t="shared" ref="T28:AF28" si="20">SUM(D82:D85)</f>
        <v>0</v>
      </c>
      <c r="U28" s="33">
        <f t="shared" si="20"/>
        <v>0</v>
      </c>
      <c r="V28" s="33">
        <f t="shared" si="20"/>
        <v>2</v>
      </c>
      <c r="W28" s="33">
        <f t="shared" si="20"/>
        <v>0</v>
      </c>
      <c r="X28" s="33">
        <f t="shared" si="20"/>
        <v>0</v>
      </c>
      <c r="Y28" s="33">
        <f t="shared" si="20"/>
        <v>1</v>
      </c>
      <c r="Z28" s="33">
        <f t="shared" si="20"/>
        <v>0</v>
      </c>
      <c r="AA28" s="33">
        <f t="shared" si="20"/>
        <v>0</v>
      </c>
      <c r="AB28" s="33">
        <f t="shared" si="20"/>
        <v>0</v>
      </c>
      <c r="AC28" s="33">
        <f t="shared" si="20"/>
        <v>3</v>
      </c>
      <c r="AD28" s="33">
        <f t="shared" si="20"/>
        <v>0</v>
      </c>
      <c r="AE28" s="30">
        <f t="shared" si="20"/>
        <v>6</v>
      </c>
      <c r="AF28" s="30">
        <f t="shared" si="20"/>
        <v>9</v>
      </c>
    </row>
    <row r="29" spans="2:32" ht="23.1" customHeight="1" x14ac:dyDescent="0.25">
      <c r="B29" s="44" t="s">
        <v>56</v>
      </c>
      <c r="C29" s="49">
        <v>3</v>
      </c>
      <c r="D29" s="49">
        <v>2</v>
      </c>
      <c r="E29" s="49">
        <v>0</v>
      </c>
      <c r="F29" s="49">
        <v>0</v>
      </c>
      <c r="G29" s="49">
        <v>0</v>
      </c>
      <c r="H29" s="49">
        <v>0</v>
      </c>
      <c r="I29" s="49">
        <v>1</v>
      </c>
      <c r="J29" s="49">
        <v>0</v>
      </c>
      <c r="K29" s="49">
        <v>0</v>
      </c>
      <c r="L29" s="49">
        <v>0</v>
      </c>
      <c r="M29" s="49">
        <v>16</v>
      </c>
      <c r="N29" s="49">
        <v>0</v>
      </c>
      <c r="O29" s="15">
        <f t="shared" si="0"/>
        <v>6</v>
      </c>
      <c r="P29" s="15">
        <f t="shared" si="1"/>
        <v>22</v>
      </c>
      <c r="R29" s="35" t="s">
        <v>153</v>
      </c>
      <c r="S29" s="33">
        <f>SUM(C86:C89)</f>
        <v>1</v>
      </c>
      <c r="T29" s="33">
        <f t="shared" ref="T29:AF29" si="21">SUM(D86:D89)</f>
        <v>2</v>
      </c>
      <c r="U29" s="33">
        <f t="shared" si="21"/>
        <v>0</v>
      </c>
      <c r="V29" s="33">
        <f t="shared" si="21"/>
        <v>0</v>
      </c>
      <c r="W29" s="33">
        <f t="shared" si="21"/>
        <v>0</v>
      </c>
      <c r="X29" s="33">
        <f t="shared" si="21"/>
        <v>0</v>
      </c>
      <c r="Y29" s="33">
        <f t="shared" si="21"/>
        <v>4</v>
      </c>
      <c r="Z29" s="33">
        <f t="shared" si="21"/>
        <v>0</v>
      </c>
      <c r="AA29" s="33">
        <f t="shared" si="21"/>
        <v>0</v>
      </c>
      <c r="AB29" s="33">
        <f t="shared" si="21"/>
        <v>0</v>
      </c>
      <c r="AC29" s="33">
        <f t="shared" si="21"/>
        <v>2</v>
      </c>
      <c r="AD29" s="33">
        <f t="shared" si="21"/>
        <v>0</v>
      </c>
      <c r="AE29" s="30">
        <f t="shared" si="21"/>
        <v>7</v>
      </c>
      <c r="AF29" s="30">
        <f t="shared" si="21"/>
        <v>9</v>
      </c>
    </row>
    <row r="30" spans="2:32" ht="23.1" customHeight="1" x14ac:dyDescent="0.25">
      <c r="B30" s="44" t="s">
        <v>57</v>
      </c>
      <c r="C30" s="49">
        <v>5</v>
      </c>
      <c r="D30" s="49">
        <v>2</v>
      </c>
      <c r="E30" s="49">
        <v>1</v>
      </c>
      <c r="F30" s="49">
        <v>1</v>
      </c>
      <c r="G30" s="49">
        <v>0</v>
      </c>
      <c r="H30" s="49">
        <v>0</v>
      </c>
      <c r="I30" s="49">
        <v>0</v>
      </c>
      <c r="J30" s="49">
        <v>2</v>
      </c>
      <c r="K30" s="49">
        <v>0</v>
      </c>
      <c r="L30" s="49">
        <v>2</v>
      </c>
      <c r="M30" s="49">
        <v>7</v>
      </c>
      <c r="N30" s="49">
        <v>0</v>
      </c>
      <c r="O30" s="15">
        <f t="shared" si="0"/>
        <v>13</v>
      </c>
      <c r="P30" s="15">
        <f t="shared" si="1"/>
        <v>20</v>
      </c>
      <c r="R30" s="35" t="s">
        <v>154</v>
      </c>
      <c r="S30" s="33">
        <f>SUM(C90:C93)</f>
        <v>6</v>
      </c>
      <c r="T30" s="33">
        <f t="shared" ref="T30:AF30" si="22">SUM(D90:D93)</f>
        <v>1</v>
      </c>
      <c r="U30" s="33">
        <f t="shared" si="22"/>
        <v>1</v>
      </c>
      <c r="V30" s="33">
        <f t="shared" si="22"/>
        <v>0</v>
      </c>
      <c r="W30" s="33">
        <f t="shared" si="22"/>
        <v>0</v>
      </c>
      <c r="X30" s="33">
        <f t="shared" si="22"/>
        <v>0</v>
      </c>
      <c r="Y30" s="33">
        <f t="shared" si="22"/>
        <v>3</v>
      </c>
      <c r="Z30" s="33">
        <f t="shared" si="22"/>
        <v>1</v>
      </c>
      <c r="AA30" s="33">
        <f t="shared" si="22"/>
        <v>0</v>
      </c>
      <c r="AB30" s="33">
        <f t="shared" si="22"/>
        <v>0</v>
      </c>
      <c r="AC30" s="33">
        <f t="shared" si="22"/>
        <v>4</v>
      </c>
      <c r="AD30" s="33">
        <f t="shared" si="22"/>
        <v>0</v>
      </c>
      <c r="AE30" s="30">
        <f t="shared" si="22"/>
        <v>12</v>
      </c>
      <c r="AF30" s="30">
        <f t="shared" si="22"/>
        <v>16</v>
      </c>
    </row>
    <row r="31" spans="2:32" ht="23.1" customHeight="1" x14ac:dyDescent="0.25">
      <c r="B31" s="45" t="s">
        <v>58</v>
      </c>
      <c r="C31" s="49">
        <v>3</v>
      </c>
      <c r="D31" s="49">
        <v>1</v>
      </c>
      <c r="E31" s="49">
        <v>0</v>
      </c>
      <c r="F31" s="49">
        <v>1</v>
      </c>
      <c r="G31" s="49">
        <v>0</v>
      </c>
      <c r="H31" s="49">
        <v>0</v>
      </c>
      <c r="I31" s="49">
        <v>0</v>
      </c>
      <c r="J31" s="49">
        <v>1</v>
      </c>
      <c r="K31" s="49">
        <v>0</v>
      </c>
      <c r="L31" s="49">
        <v>0</v>
      </c>
      <c r="M31" s="49">
        <v>16</v>
      </c>
      <c r="N31" s="49">
        <v>0</v>
      </c>
      <c r="O31" s="15">
        <f t="shared" si="0"/>
        <v>6</v>
      </c>
      <c r="P31" s="15">
        <f t="shared" si="1"/>
        <v>22</v>
      </c>
      <c r="R31" s="35" t="s">
        <v>155</v>
      </c>
      <c r="S31" s="33">
        <f>SUM(C94:C97)</f>
        <v>5</v>
      </c>
      <c r="T31" s="33">
        <f t="shared" ref="T31:AF31" si="23">SUM(D94:D97)</f>
        <v>3</v>
      </c>
      <c r="U31" s="33">
        <f t="shared" si="23"/>
        <v>1</v>
      </c>
      <c r="V31" s="33">
        <f t="shared" si="23"/>
        <v>5</v>
      </c>
      <c r="W31" s="33">
        <f t="shared" si="23"/>
        <v>0</v>
      </c>
      <c r="X31" s="33">
        <f t="shared" si="23"/>
        <v>0</v>
      </c>
      <c r="Y31" s="33">
        <f t="shared" si="23"/>
        <v>6</v>
      </c>
      <c r="Z31" s="33">
        <f t="shared" si="23"/>
        <v>0</v>
      </c>
      <c r="AA31" s="33">
        <f t="shared" si="23"/>
        <v>0</v>
      </c>
      <c r="AB31" s="33">
        <f t="shared" si="23"/>
        <v>0</v>
      </c>
      <c r="AC31" s="33">
        <f t="shared" si="23"/>
        <v>5</v>
      </c>
      <c r="AD31" s="33">
        <f t="shared" si="23"/>
        <v>0</v>
      </c>
      <c r="AE31" s="30">
        <f t="shared" si="23"/>
        <v>20</v>
      </c>
      <c r="AF31" s="30">
        <f t="shared" si="23"/>
        <v>25</v>
      </c>
    </row>
    <row r="32" spans="2:32" ht="23.1" customHeight="1" x14ac:dyDescent="0.25">
      <c r="B32" s="45" t="s">
        <v>59</v>
      </c>
      <c r="C32" s="49">
        <v>4</v>
      </c>
      <c r="D32" s="49">
        <v>1</v>
      </c>
      <c r="E32" s="49">
        <v>1</v>
      </c>
      <c r="F32" s="49">
        <v>1</v>
      </c>
      <c r="G32" s="49">
        <v>0</v>
      </c>
      <c r="H32" s="49">
        <v>0</v>
      </c>
      <c r="I32" s="49">
        <v>1</v>
      </c>
      <c r="J32" s="49">
        <v>3</v>
      </c>
      <c r="K32" s="49">
        <v>0</v>
      </c>
      <c r="L32" s="49">
        <v>0</v>
      </c>
      <c r="M32" s="49">
        <v>7</v>
      </c>
      <c r="N32" s="49">
        <v>0</v>
      </c>
      <c r="O32" s="15">
        <f t="shared" si="0"/>
        <v>11</v>
      </c>
      <c r="P32" s="15">
        <f t="shared" si="1"/>
        <v>18</v>
      </c>
      <c r="R32" s="32" t="s">
        <v>156</v>
      </c>
      <c r="S32" s="33">
        <f>SUM(C98:C101)</f>
        <v>17</v>
      </c>
      <c r="T32" s="33">
        <f t="shared" ref="T32:AF32" si="24">SUM(D98:D101)</f>
        <v>3</v>
      </c>
      <c r="U32" s="33">
        <f t="shared" si="24"/>
        <v>1</v>
      </c>
      <c r="V32" s="33">
        <f t="shared" si="24"/>
        <v>22</v>
      </c>
      <c r="W32" s="33">
        <f t="shared" si="24"/>
        <v>0</v>
      </c>
      <c r="X32" s="33">
        <f t="shared" si="24"/>
        <v>0</v>
      </c>
      <c r="Y32" s="33">
        <f t="shared" si="24"/>
        <v>15</v>
      </c>
      <c r="Z32" s="33">
        <f t="shared" si="24"/>
        <v>0</v>
      </c>
      <c r="AA32" s="33">
        <f t="shared" si="24"/>
        <v>0</v>
      </c>
      <c r="AB32" s="33">
        <f t="shared" si="24"/>
        <v>1</v>
      </c>
      <c r="AC32" s="33">
        <f t="shared" si="24"/>
        <v>21</v>
      </c>
      <c r="AD32" s="33">
        <f t="shared" si="24"/>
        <v>0</v>
      </c>
      <c r="AE32" s="30">
        <f t="shared" si="24"/>
        <v>59</v>
      </c>
      <c r="AF32" s="30">
        <f t="shared" si="24"/>
        <v>80</v>
      </c>
    </row>
    <row r="33" spans="2:32" ht="23.1" customHeight="1" x14ac:dyDescent="0.25">
      <c r="B33" s="44" t="s">
        <v>60</v>
      </c>
      <c r="C33" s="49">
        <v>3</v>
      </c>
      <c r="D33" s="49">
        <v>3</v>
      </c>
      <c r="E33" s="49">
        <v>1</v>
      </c>
      <c r="F33" s="49">
        <v>0</v>
      </c>
      <c r="G33" s="49">
        <v>0</v>
      </c>
      <c r="H33" s="49">
        <v>0</v>
      </c>
      <c r="I33" s="49">
        <v>0</v>
      </c>
      <c r="J33" s="49">
        <v>0</v>
      </c>
      <c r="K33" s="49">
        <v>0</v>
      </c>
      <c r="L33" s="49">
        <v>0</v>
      </c>
      <c r="M33" s="49">
        <v>6</v>
      </c>
      <c r="N33" s="49">
        <v>0</v>
      </c>
      <c r="O33" s="15">
        <f t="shared" si="0"/>
        <v>7</v>
      </c>
      <c r="P33" s="15">
        <f t="shared" si="1"/>
        <v>13</v>
      </c>
      <c r="R33" s="32" t="s">
        <v>157</v>
      </c>
      <c r="S33" s="33">
        <f>SUM(C102:C105)</f>
        <v>18</v>
      </c>
      <c r="T33" s="33">
        <f t="shared" ref="T33:AF33" si="25">SUM(D102:D105)</f>
        <v>2</v>
      </c>
      <c r="U33" s="33">
        <f t="shared" si="25"/>
        <v>0</v>
      </c>
      <c r="V33" s="33">
        <f t="shared" si="25"/>
        <v>11</v>
      </c>
      <c r="W33" s="33">
        <f t="shared" si="25"/>
        <v>3</v>
      </c>
      <c r="X33" s="33">
        <f t="shared" si="25"/>
        <v>0</v>
      </c>
      <c r="Y33" s="33">
        <f t="shared" si="25"/>
        <v>5</v>
      </c>
      <c r="Z33" s="33">
        <f t="shared" si="25"/>
        <v>2</v>
      </c>
      <c r="AA33" s="33">
        <f t="shared" si="25"/>
        <v>1</v>
      </c>
      <c r="AB33" s="33">
        <f t="shared" si="25"/>
        <v>0</v>
      </c>
      <c r="AC33" s="33">
        <f t="shared" si="25"/>
        <v>45</v>
      </c>
      <c r="AD33" s="33">
        <f t="shared" si="25"/>
        <v>0</v>
      </c>
      <c r="AE33" s="30">
        <f t="shared" si="25"/>
        <v>42</v>
      </c>
      <c r="AF33" s="30">
        <f t="shared" si="25"/>
        <v>87</v>
      </c>
    </row>
    <row r="34" spans="2:32" ht="23.1" customHeight="1" x14ac:dyDescent="0.25">
      <c r="B34" s="45" t="s">
        <v>61</v>
      </c>
      <c r="C34" s="49">
        <v>2</v>
      </c>
      <c r="D34" s="49">
        <v>1</v>
      </c>
      <c r="E34" s="49">
        <v>1</v>
      </c>
      <c r="F34" s="49">
        <v>0</v>
      </c>
      <c r="G34" s="49">
        <v>0</v>
      </c>
      <c r="H34" s="49">
        <v>0</v>
      </c>
      <c r="I34" s="49">
        <v>1</v>
      </c>
      <c r="J34" s="49">
        <v>0</v>
      </c>
      <c r="K34" s="49">
        <v>0</v>
      </c>
      <c r="L34" s="49">
        <v>0</v>
      </c>
      <c r="M34" s="49">
        <v>11</v>
      </c>
      <c r="N34" s="49">
        <v>0</v>
      </c>
      <c r="O34" s="15">
        <f t="shared" si="0"/>
        <v>5</v>
      </c>
      <c r="P34" s="15">
        <f t="shared" si="1"/>
        <v>16</v>
      </c>
      <c r="R34" s="37" t="s">
        <v>90</v>
      </c>
      <c r="S34" s="38">
        <f t="shared" ref="S34:AF34" si="26">MAX(S10:S12)</f>
        <v>31</v>
      </c>
      <c r="T34" s="38">
        <f t="shared" si="26"/>
        <v>12</v>
      </c>
      <c r="U34" s="38">
        <f t="shared" si="26"/>
        <v>5</v>
      </c>
      <c r="V34" s="38">
        <f t="shared" si="26"/>
        <v>7</v>
      </c>
      <c r="W34" s="38">
        <f t="shared" si="26"/>
        <v>1</v>
      </c>
      <c r="X34" s="38">
        <f t="shared" si="26"/>
        <v>0</v>
      </c>
      <c r="Y34" s="38">
        <f t="shared" si="26"/>
        <v>9</v>
      </c>
      <c r="Z34" s="38">
        <f t="shared" si="26"/>
        <v>2</v>
      </c>
      <c r="AA34" s="38">
        <f t="shared" si="26"/>
        <v>0</v>
      </c>
      <c r="AB34" s="38">
        <f t="shared" si="26"/>
        <v>1</v>
      </c>
      <c r="AC34" s="38">
        <f t="shared" si="26"/>
        <v>58</v>
      </c>
      <c r="AD34" s="38">
        <f t="shared" si="26"/>
        <v>0</v>
      </c>
      <c r="AE34" s="39">
        <f t="shared" si="26"/>
        <v>65</v>
      </c>
      <c r="AF34" s="39">
        <f t="shared" si="26"/>
        <v>122</v>
      </c>
    </row>
    <row r="35" spans="2:32" ht="23.1" customHeight="1" x14ac:dyDescent="0.25">
      <c r="B35" s="45" t="s">
        <v>62</v>
      </c>
      <c r="C35" s="49">
        <v>4</v>
      </c>
      <c r="D35" s="49">
        <v>5</v>
      </c>
      <c r="E35" s="49">
        <v>1</v>
      </c>
      <c r="F35" s="49">
        <v>1</v>
      </c>
      <c r="G35" s="49">
        <v>0</v>
      </c>
      <c r="H35" s="49">
        <v>0</v>
      </c>
      <c r="I35" s="49">
        <v>3</v>
      </c>
      <c r="J35" s="49">
        <v>0</v>
      </c>
      <c r="K35" s="49">
        <v>0</v>
      </c>
      <c r="L35" s="49">
        <v>0</v>
      </c>
      <c r="M35" s="49">
        <v>13</v>
      </c>
      <c r="N35" s="49">
        <v>0</v>
      </c>
      <c r="O35" s="15">
        <f t="shared" si="0"/>
        <v>14</v>
      </c>
      <c r="P35" s="15">
        <f t="shared" si="1"/>
        <v>27</v>
      </c>
      <c r="R35" s="37" t="s">
        <v>91</v>
      </c>
      <c r="S35" s="38">
        <f t="shared" ref="S35:AF35" si="27">MAX(S13:S18)</f>
        <v>17</v>
      </c>
      <c r="T35" s="38">
        <f t="shared" si="27"/>
        <v>10</v>
      </c>
      <c r="U35" s="38">
        <f t="shared" si="27"/>
        <v>11</v>
      </c>
      <c r="V35" s="38">
        <f t="shared" si="27"/>
        <v>3</v>
      </c>
      <c r="W35" s="38">
        <f t="shared" si="27"/>
        <v>1</v>
      </c>
      <c r="X35" s="38">
        <f t="shared" si="27"/>
        <v>0</v>
      </c>
      <c r="Y35" s="38">
        <f t="shared" si="27"/>
        <v>10</v>
      </c>
      <c r="Z35" s="38">
        <f t="shared" si="27"/>
        <v>6</v>
      </c>
      <c r="AA35" s="38">
        <f t="shared" si="27"/>
        <v>0</v>
      </c>
      <c r="AB35" s="38">
        <f t="shared" si="27"/>
        <v>2</v>
      </c>
      <c r="AC35" s="38">
        <f t="shared" si="27"/>
        <v>50</v>
      </c>
      <c r="AD35" s="38">
        <f t="shared" si="27"/>
        <v>1</v>
      </c>
      <c r="AE35" s="39">
        <f t="shared" si="27"/>
        <v>42</v>
      </c>
      <c r="AF35" s="39">
        <f t="shared" si="27"/>
        <v>85</v>
      </c>
    </row>
    <row r="36" spans="2:32" ht="23.1" customHeight="1" x14ac:dyDescent="0.25">
      <c r="B36" s="45" t="s">
        <v>63</v>
      </c>
      <c r="C36" s="49">
        <v>4</v>
      </c>
      <c r="D36" s="49">
        <v>2</v>
      </c>
      <c r="E36" s="49">
        <v>0</v>
      </c>
      <c r="F36" s="49">
        <v>0</v>
      </c>
      <c r="G36" s="49">
        <v>0</v>
      </c>
      <c r="H36" s="49">
        <v>0</v>
      </c>
      <c r="I36" s="49">
        <v>4</v>
      </c>
      <c r="J36" s="49">
        <v>0</v>
      </c>
      <c r="K36" s="49">
        <v>0</v>
      </c>
      <c r="L36" s="49">
        <v>0</v>
      </c>
      <c r="M36" s="49">
        <v>9</v>
      </c>
      <c r="N36" s="49">
        <v>0</v>
      </c>
      <c r="O36" s="15">
        <f t="shared" si="0"/>
        <v>10</v>
      </c>
      <c r="P36" s="15">
        <f t="shared" si="1"/>
        <v>19</v>
      </c>
      <c r="R36" s="37" t="s">
        <v>92</v>
      </c>
      <c r="S36" s="38">
        <f t="shared" ref="S36:AF36" si="28">MAX(S19:S21)</f>
        <v>35</v>
      </c>
      <c r="T36" s="38">
        <f t="shared" si="28"/>
        <v>11</v>
      </c>
      <c r="U36" s="38">
        <f t="shared" si="28"/>
        <v>7</v>
      </c>
      <c r="V36" s="38">
        <f t="shared" si="28"/>
        <v>12</v>
      </c>
      <c r="W36" s="38">
        <f t="shared" si="28"/>
        <v>5</v>
      </c>
      <c r="X36" s="38">
        <f t="shared" si="28"/>
        <v>0</v>
      </c>
      <c r="Y36" s="38">
        <f t="shared" si="28"/>
        <v>15</v>
      </c>
      <c r="Z36" s="38">
        <f t="shared" si="28"/>
        <v>5</v>
      </c>
      <c r="AA36" s="38">
        <f t="shared" si="28"/>
        <v>0</v>
      </c>
      <c r="AB36" s="38">
        <f t="shared" si="28"/>
        <v>0</v>
      </c>
      <c r="AC36" s="38">
        <f t="shared" si="28"/>
        <v>62</v>
      </c>
      <c r="AD36" s="38">
        <f t="shared" si="28"/>
        <v>0</v>
      </c>
      <c r="AE36" s="39">
        <f t="shared" si="28"/>
        <v>72</v>
      </c>
      <c r="AF36" s="39">
        <f t="shared" si="28"/>
        <v>132</v>
      </c>
    </row>
    <row r="37" spans="2:32" ht="23.1" customHeight="1" x14ac:dyDescent="0.25">
      <c r="B37" s="44" t="s">
        <v>64</v>
      </c>
      <c r="C37" s="49">
        <v>5</v>
      </c>
      <c r="D37" s="49">
        <v>2</v>
      </c>
      <c r="E37" s="49">
        <v>0</v>
      </c>
      <c r="F37" s="49">
        <v>0</v>
      </c>
      <c r="G37" s="49">
        <v>0</v>
      </c>
      <c r="H37" s="49">
        <v>0</v>
      </c>
      <c r="I37" s="49">
        <v>2</v>
      </c>
      <c r="J37" s="49">
        <v>0</v>
      </c>
      <c r="K37" s="49">
        <v>0</v>
      </c>
      <c r="L37" s="49">
        <v>0</v>
      </c>
      <c r="M37" s="49">
        <v>8</v>
      </c>
      <c r="N37" s="49">
        <v>0</v>
      </c>
      <c r="O37" s="15">
        <f t="shared" si="0"/>
        <v>9</v>
      </c>
      <c r="P37" s="15">
        <f t="shared" si="1"/>
        <v>17</v>
      </c>
      <c r="R37" s="36" t="s">
        <v>85</v>
      </c>
      <c r="S37" s="34">
        <f t="shared" ref="S37:AF37" si="29">SUM(S10:S12)</f>
        <v>58</v>
      </c>
      <c r="T37" s="16">
        <f t="shared" si="29"/>
        <v>26</v>
      </c>
      <c r="U37" s="16">
        <f t="shared" si="29"/>
        <v>12</v>
      </c>
      <c r="V37" s="16">
        <f t="shared" si="29"/>
        <v>13</v>
      </c>
      <c r="W37" s="16">
        <f t="shared" si="29"/>
        <v>1</v>
      </c>
      <c r="X37" s="16">
        <f t="shared" si="29"/>
        <v>0</v>
      </c>
      <c r="Y37" s="16">
        <f t="shared" si="29"/>
        <v>21</v>
      </c>
      <c r="Z37" s="16">
        <f t="shared" si="29"/>
        <v>4</v>
      </c>
      <c r="AA37" s="16">
        <f t="shared" si="29"/>
        <v>0</v>
      </c>
      <c r="AB37" s="16">
        <f t="shared" si="29"/>
        <v>1</v>
      </c>
      <c r="AC37" s="16">
        <f t="shared" si="29"/>
        <v>159</v>
      </c>
      <c r="AD37" s="16">
        <f t="shared" si="29"/>
        <v>0</v>
      </c>
      <c r="AE37" s="31">
        <f t="shared" si="29"/>
        <v>136</v>
      </c>
      <c r="AF37" s="31">
        <f t="shared" si="29"/>
        <v>295</v>
      </c>
    </row>
    <row r="38" spans="2:32" ht="23.1" customHeight="1" x14ac:dyDescent="0.25">
      <c r="B38" s="45" t="s">
        <v>65</v>
      </c>
      <c r="C38" s="49">
        <v>3</v>
      </c>
      <c r="D38" s="49">
        <v>2</v>
      </c>
      <c r="E38" s="49">
        <v>6</v>
      </c>
      <c r="F38" s="49">
        <v>0</v>
      </c>
      <c r="G38" s="49">
        <v>0</v>
      </c>
      <c r="H38" s="49">
        <v>0</v>
      </c>
      <c r="I38" s="49">
        <v>3</v>
      </c>
      <c r="J38" s="49">
        <v>0</v>
      </c>
      <c r="K38" s="49">
        <v>0</v>
      </c>
      <c r="L38" s="49">
        <v>0</v>
      </c>
      <c r="M38" s="49">
        <v>14</v>
      </c>
      <c r="N38" s="49">
        <v>0</v>
      </c>
      <c r="O38" s="15">
        <f t="shared" si="0"/>
        <v>14</v>
      </c>
      <c r="P38" s="15">
        <f t="shared" si="1"/>
        <v>28</v>
      </c>
      <c r="R38" s="27" t="s">
        <v>86</v>
      </c>
      <c r="S38" s="16">
        <f t="shared" ref="S38:AF38" si="30">SUM(S13:S18)</f>
        <v>90</v>
      </c>
      <c r="T38" s="16">
        <f t="shared" si="30"/>
        <v>48</v>
      </c>
      <c r="U38" s="16">
        <f t="shared" si="30"/>
        <v>23</v>
      </c>
      <c r="V38" s="16">
        <f t="shared" si="30"/>
        <v>7</v>
      </c>
      <c r="W38" s="16">
        <f t="shared" si="30"/>
        <v>1</v>
      </c>
      <c r="X38" s="16">
        <f t="shared" si="30"/>
        <v>0</v>
      </c>
      <c r="Y38" s="16">
        <f t="shared" si="30"/>
        <v>44</v>
      </c>
      <c r="Z38" s="16">
        <f t="shared" si="30"/>
        <v>10</v>
      </c>
      <c r="AA38" s="16">
        <f t="shared" si="30"/>
        <v>0</v>
      </c>
      <c r="AB38" s="16">
        <f t="shared" si="30"/>
        <v>2</v>
      </c>
      <c r="AC38" s="16">
        <f t="shared" si="30"/>
        <v>233</v>
      </c>
      <c r="AD38" s="16">
        <f t="shared" si="30"/>
        <v>1</v>
      </c>
      <c r="AE38" s="31">
        <f t="shared" si="30"/>
        <v>226</v>
      </c>
      <c r="AF38" s="31">
        <f t="shared" si="30"/>
        <v>459</v>
      </c>
    </row>
    <row r="39" spans="2:32" ht="23.1" customHeight="1" x14ac:dyDescent="0.25">
      <c r="B39" s="45" t="s">
        <v>66</v>
      </c>
      <c r="C39" s="49">
        <v>3</v>
      </c>
      <c r="D39" s="49">
        <v>1</v>
      </c>
      <c r="E39" s="49">
        <v>1</v>
      </c>
      <c r="F39" s="49">
        <v>0</v>
      </c>
      <c r="G39" s="49">
        <v>0</v>
      </c>
      <c r="H39" s="49">
        <v>0</v>
      </c>
      <c r="I39" s="49">
        <v>0</v>
      </c>
      <c r="J39" s="49">
        <v>0</v>
      </c>
      <c r="K39" s="49">
        <v>0</v>
      </c>
      <c r="L39" s="49">
        <v>0</v>
      </c>
      <c r="M39" s="49">
        <v>8</v>
      </c>
      <c r="N39" s="49">
        <v>0</v>
      </c>
      <c r="O39" s="15">
        <f t="shared" si="0"/>
        <v>5</v>
      </c>
      <c r="P39" s="15">
        <f t="shared" si="1"/>
        <v>13</v>
      </c>
      <c r="R39" s="28" t="s">
        <v>87</v>
      </c>
      <c r="S39" s="16">
        <f t="shared" ref="S39:AF39" si="31">SUM(S19:S21)</f>
        <v>77</v>
      </c>
      <c r="T39" s="16">
        <f t="shared" si="31"/>
        <v>28</v>
      </c>
      <c r="U39" s="16">
        <f t="shared" si="31"/>
        <v>18</v>
      </c>
      <c r="V39" s="16">
        <f t="shared" si="31"/>
        <v>27</v>
      </c>
      <c r="W39" s="16">
        <f t="shared" si="31"/>
        <v>6</v>
      </c>
      <c r="X39" s="16">
        <f t="shared" si="31"/>
        <v>0</v>
      </c>
      <c r="Y39" s="16">
        <f t="shared" si="31"/>
        <v>33</v>
      </c>
      <c r="Z39" s="16">
        <f t="shared" si="31"/>
        <v>8</v>
      </c>
      <c r="AA39" s="16">
        <f t="shared" si="31"/>
        <v>0</v>
      </c>
      <c r="AB39" s="16">
        <f t="shared" si="31"/>
        <v>0</v>
      </c>
      <c r="AC39" s="16">
        <f t="shared" si="31"/>
        <v>164</v>
      </c>
      <c r="AD39" s="16">
        <f t="shared" si="31"/>
        <v>0</v>
      </c>
      <c r="AE39" s="31">
        <f t="shared" si="31"/>
        <v>197</v>
      </c>
      <c r="AF39" s="31">
        <f t="shared" si="31"/>
        <v>361</v>
      </c>
    </row>
    <row r="40" spans="2:32" ht="23.1" customHeight="1" x14ac:dyDescent="0.25">
      <c r="B40" s="45" t="s">
        <v>67</v>
      </c>
      <c r="C40" s="49">
        <v>4</v>
      </c>
      <c r="D40" s="49">
        <v>1</v>
      </c>
      <c r="E40" s="49">
        <v>2</v>
      </c>
      <c r="F40" s="49">
        <v>0</v>
      </c>
      <c r="G40" s="49">
        <v>0</v>
      </c>
      <c r="H40" s="49">
        <v>0</v>
      </c>
      <c r="I40" s="49">
        <v>3</v>
      </c>
      <c r="J40" s="49">
        <v>0</v>
      </c>
      <c r="K40" s="49">
        <v>0</v>
      </c>
      <c r="L40" s="49">
        <v>0</v>
      </c>
      <c r="M40" s="49">
        <v>10</v>
      </c>
      <c r="N40" s="49">
        <v>0</v>
      </c>
      <c r="O40" s="15">
        <f t="shared" si="0"/>
        <v>10</v>
      </c>
      <c r="P40" s="15">
        <f t="shared" si="1"/>
        <v>20</v>
      </c>
      <c r="R40" s="5" t="s">
        <v>17</v>
      </c>
      <c r="S40" s="16">
        <f t="shared" ref="S40:AF40" si="32">SUM(S10:S21)</f>
        <v>225</v>
      </c>
      <c r="T40" s="16">
        <f t="shared" si="32"/>
        <v>102</v>
      </c>
      <c r="U40" s="16">
        <f t="shared" si="32"/>
        <v>53</v>
      </c>
      <c r="V40" s="16">
        <f t="shared" si="32"/>
        <v>47</v>
      </c>
      <c r="W40" s="16">
        <f t="shared" si="32"/>
        <v>8</v>
      </c>
      <c r="X40" s="16">
        <f t="shared" si="32"/>
        <v>0</v>
      </c>
      <c r="Y40" s="16">
        <f t="shared" si="32"/>
        <v>98</v>
      </c>
      <c r="Z40" s="16">
        <f t="shared" si="32"/>
        <v>22</v>
      </c>
      <c r="AA40" s="16">
        <f t="shared" si="32"/>
        <v>0</v>
      </c>
      <c r="AB40" s="16">
        <f t="shared" si="32"/>
        <v>3</v>
      </c>
      <c r="AC40" s="16">
        <f t="shared" si="32"/>
        <v>556</v>
      </c>
      <c r="AD40" s="16">
        <f t="shared" si="32"/>
        <v>1</v>
      </c>
      <c r="AE40" s="31">
        <f t="shared" si="32"/>
        <v>559</v>
      </c>
      <c r="AF40" s="31">
        <f t="shared" si="32"/>
        <v>1115</v>
      </c>
    </row>
    <row r="41" spans="2:32" ht="23.1" customHeight="1" x14ac:dyDescent="0.25">
      <c r="B41" s="44" t="s">
        <v>68</v>
      </c>
      <c r="C41" s="49">
        <v>5</v>
      </c>
      <c r="D41" s="49">
        <v>2</v>
      </c>
      <c r="E41" s="49">
        <v>2</v>
      </c>
      <c r="F41" s="49">
        <v>1</v>
      </c>
      <c r="G41" s="49">
        <v>0</v>
      </c>
      <c r="H41" s="49">
        <v>0</v>
      </c>
      <c r="I41" s="49">
        <v>2</v>
      </c>
      <c r="J41" s="49">
        <v>0</v>
      </c>
      <c r="K41" s="49">
        <v>0</v>
      </c>
      <c r="L41" s="49">
        <v>0</v>
      </c>
      <c r="M41" s="49">
        <v>11</v>
      </c>
      <c r="N41" s="49">
        <v>1</v>
      </c>
      <c r="O41" s="15">
        <f t="shared" si="0"/>
        <v>13</v>
      </c>
      <c r="P41" s="15">
        <f t="shared" si="1"/>
        <v>24</v>
      </c>
      <c r="R41" s="5" t="s">
        <v>159</v>
      </c>
      <c r="S41" s="16">
        <f>SUM(S10:S33)</f>
        <v>381</v>
      </c>
      <c r="T41" s="16">
        <f t="shared" ref="T41:AF41" si="33">SUM(T10:T33)</f>
        <v>143</v>
      </c>
      <c r="U41" s="16">
        <f t="shared" si="33"/>
        <v>67</v>
      </c>
      <c r="V41" s="16">
        <f t="shared" si="33"/>
        <v>100</v>
      </c>
      <c r="W41" s="16">
        <f t="shared" si="33"/>
        <v>11</v>
      </c>
      <c r="X41" s="16">
        <f t="shared" si="33"/>
        <v>0</v>
      </c>
      <c r="Y41" s="16">
        <f t="shared" si="33"/>
        <v>175</v>
      </c>
      <c r="Z41" s="16">
        <f t="shared" si="33"/>
        <v>33</v>
      </c>
      <c r="AA41" s="16">
        <f t="shared" si="33"/>
        <v>5</v>
      </c>
      <c r="AB41" s="16">
        <f t="shared" si="33"/>
        <v>4</v>
      </c>
      <c r="AC41" s="16">
        <f t="shared" si="33"/>
        <v>887</v>
      </c>
      <c r="AD41" s="16">
        <f t="shared" si="33"/>
        <v>1</v>
      </c>
      <c r="AE41" s="31">
        <f t="shared" si="33"/>
        <v>920</v>
      </c>
      <c r="AF41" s="31">
        <f t="shared" si="33"/>
        <v>1807</v>
      </c>
    </row>
    <row r="42" spans="2:32" ht="23.1" customHeight="1" x14ac:dyDescent="0.25">
      <c r="B42" s="45" t="s">
        <v>69</v>
      </c>
      <c r="C42" s="49">
        <v>5</v>
      </c>
      <c r="D42" s="49">
        <v>3</v>
      </c>
      <c r="E42" s="49">
        <v>0</v>
      </c>
      <c r="F42" s="49">
        <v>0</v>
      </c>
      <c r="G42" s="49">
        <v>0</v>
      </c>
      <c r="H42" s="49">
        <v>0</v>
      </c>
      <c r="I42" s="49">
        <v>3</v>
      </c>
      <c r="J42" s="49">
        <v>2</v>
      </c>
      <c r="K42" s="49">
        <v>0</v>
      </c>
      <c r="L42" s="49">
        <v>0</v>
      </c>
      <c r="M42" s="49">
        <v>12</v>
      </c>
      <c r="N42" s="49">
        <v>0</v>
      </c>
      <c r="O42" s="15">
        <f t="shared" si="0"/>
        <v>13</v>
      </c>
      <c r="P42" s="15">
        <f t="shared" si="1"/>
        <v>25</v>
      </c>
      <c r="R42" s="5" t="s">
        <v>160</v>
      </c>
      <c r="S42" s="47">
        <f>S41/S40</f>
        <v>1.6933333333333334</v>
      </c>
      <c r="T42" s="47">
        <f t="shared" ref="T42:AF42" si="34">T41/T40</f>
        <v>1.4019607843137254</v>
      </c>
      <c r="U42" s="47">
        <f t="shared" si="34"/>
        <v>1.2641509433962264</v>
      </c>
      <c r="V42" s="47">
        <f t="shared" si="34"/>
        <v>2.1276595744680851</v>
      </c>
      <c r="W42" s="47">
        <f t="shared" si="34"/>
        <v>1.375</v>
      </c>
      <c r="X42" s="47" t="e">
        <f t="shared" si="34"/>
        <v>#DIV/0!</v>
      </c>
      <c r="Y42" s="47">
        <f t="shared" si="34"/>
        <v>1.7857142857142858</v>
      </c>
      <c r="Z42" s="47">
        <f t="shared" si="34"/>
        <v>1.5</v>
      </c>
      <c r="AA42" s="47" t="e">
        <f t="shared" si="34"/>
        <v>#DIV/0!</v>
      </c>
      <c r="AB42" s="47">
        <f t="shared" si="34"/>
        <v>1.3333333333333333</v>
      </c>
      <c r="AC42" s="47">
        <f t="shared" si="34"/>
        <v>1.5953237410071943</v>
      </c>
      <c r="AD42" s="47">
        <f t="shared" si="34"/>
        <v>1</v>
      </c>
      <c r="AE42" s="47">
        <f t="shared" si="34"/>
        <v>1.6457960644007155</v>
      </c>
      <c r="AF42" s="47">
        <f t="shared" si="34"/>
        <v>1.6206278026905829</v>
      </c>
    </row>
    <row r="43" spans="2:32" ht="23.1" customHeight="1" x14ac:dyDescent="0.25">
      <c r="B43" s="44" t="s">
        <v>70</v>
      </c>
      <c r="C43" s="49">
        <v>3</v>
      </c>
      <c r="D43" s="49">
        <v>1</v>
      </c>
      <c r="E43" s="49">
        <v>1</v>
      </c>
      <c r="F43" s="49">
        <v>0</v>
      </c>
      <c r="G43" s="49">
        <v>0</v>
      </c>
      <c r="H43" s="49">
        <v>0</v>
      </c>
      <c r="I43" s="49">
        <v>2</v>
      </c>
      <c r="J43" s="49">
        <v>0</v>
      </c>
      <c r="K43" s="49">
        <v>0</v>
      </c>
      <c r="L43" s="49">
        <v>0</v>
      </c>
      <c r="M43" s="49">
        <v>7</v>
      </c>
      <c r="N43" s="49">
        <v>0</v>
      </c>
      <c r="O43" s="15">
        <f t="shared" si="0"/>
        <v>7</v>
      </c>
      <c r="P43" s="15">
        <f t="shared" si="1"/>
        <v>14</v>
      </c>
    </row>
    <row r="44" spans="2:32" ht="23.1" customHeight="1" x14ac:dyDescent="0.25">
      <c r="B44" s="46" t="s">
        <v>71</v>
      </c>
      <c r="C44" s="49">
        <v>2</v>
      </c>
      <c r="D44" s="49">
        <v>1</v>
      </c>
      <c r="E44" s="49">
        <v>2</v>
      </c>
      <c r="F44" s="49">
        <v>0</v>
      </c>
      <c r="G44" s="49">
        <v>0</v>
      </c>
      <c r="H44" s="49">
        <v>0</v>
      </c>
      <c r="I44" s="49">
        <v>1</v>
      </c>
      <c r="J44" s="49">
        <v>0</v>
      </c>
      <c r="K44" s="49">
        <v>0</v>
      </c>
      <c r="L44" s="49">
        <v>0</v>
      </c>
      <c r="M44" s="49">
        <v>4</v>
      </c>
      <c r="N44" s="49">
        <v>0</v>
      </c>
      <c r="O44" s="15">
        <f t="shared" si="0"/>
        <v>6</v>
      </c>
      <c r="P44" s="15">
        <f t="shared" si="1"/>
        <v>10</v>
      </c>
    </row>
    <row r="45" spans="2:32" ht="23.1" customHeight="1" x14ac:dyDescent="0.25">
      <c r="B45" s="44" t="s">
        <v>72</v>
      </c>
      <c r="C45" s="49">
        <v>2</v>
      </c>
      <c r="D45" s="49">
        <v>3</v>
      </c>
      <c r="E45" s="49">
        <v>0</v>
      </c>
      <c r="F45" s="49">
        <v>0</v>
      </c>
      <c r="G45" s="49">
        <v>0</v>
      </c>
      <c r="H45" s="49">
        <v>0</v>
      </c>
      <c r="I45" s="49">
        <v>4</v>
      </c>
      <c r="J45" s="49">
        <v>1</v>
      </c>
      <c r="K45" s="49">
        <v>0</v>
      </c>
      <c r="L45" s="49">
        <v>0</v>
      </c>
      <c r="M45" s="49">
        <v>6</v>
      </c>
      <c r="N45" s="49">
        <v>0</v>
      </c>
      <c r="O45" s="15">
        <f t="shared" si="0"/>
        <v>10</v>
      </c>
      <c r="P45" s="15">
        <f t="shared" si="1"/>
        <v>16</v>
      </c>
    </row>
    <row r="46" spans="2:32" ht="23.1" customHeight="1" x14ac:dyDescent="0.25">
      <c r="B46" s="45" t="s">
        <v>73</v>
      </c>
      <c r="C46" s="49">
        <v>4</v>
      </c>
      <c r="D46" s="49">
        <v>1</v>
      </c>
      <c r="E46" s="49">
        <v>2</v>
      </c>
      <c r="F46" s="49">
        <v>0</v>
      </c>
      <c r="G46" s="49">
        <v>0</v>
      </c>
      <c r="H46" s="49">
        <v>0</v>
      </c>
      <c r="I46" s="49">
        <v>4</v>
      </c>
      <c r="J46" s="49">
        <v>2</v>
      </c>
      <c r="K46" s="49">
        <v>0</v>
      </c>
      <c r="L46" s="49">
        <v>0</v>
      </c>
      <c r="M46" s="49">
        <v>11</v>
      </c>
      <c r="N46" s="49">
        <v>0</v>
      </c>
      <c r="O46" s="15">
        <f t="shared" si="0"/>
        <v>13</v>
      </c>
      <c r="P46" s="15">
        <f t="shared" si="1"/>
        <v>24</v>
      </c>
      <c r="R46" s="8"/>
      <c r="T46"/>
    </row>
    <row r="47" spans="2:32" ht="23.1" customHeight="1" x14ac:dyDescent="0.25">
      <c r="B47" s="45" t="s">
        <v>74</v>
      </c>
      <c r="C47" s="49">
        <v>3</v>
      </c>
      <c r="D47" s="49">
        <v>1</v>
      </c>
      <c r="E47" s="49">
        <v>2</v>
      </c>
      <c r="F47" s="49">
        <v>0</v>
      </c>
      <c r="G47" s="49">
        <v>0</v>
      </c>
      <c r="H47" s="49">
        <v>0</v>
      </c>
      <c r="I47" s="49">
        <v>3</v>
      </c>
      <c r="J47" s="49">
        <v>0</v>
      </c>
      <c r="K47" s="49">
        <v>0</v>
      </c>
      <c r="L47" s="49">
        <v>0</v>
      </c>
      <c r="M47" s="49">
        <v>8</v>
      </c>
      <c r="N47" s="49">
        <v>0</v>
      </c>
      <c r="O47" s="15">
        <f t="shared" si="0"/>
        <v>9</v>
      </c>
      <c r="P47" s="15">
        <f t="shared" si="1"/>
        <v>17</v>
      </c>
      <c r="R47" s="8"/>
      <c r="T47"/>
    </row>
    <row r="48" spans="2:32" ht="23.1" customHeight="1" x14ac:dyDescent="0.25">
      <c r="B48" s="45" t="s">
        <v>75</v>
      </c>
      <c r="C48" s="49">
        <v>4</v>
      </c>
      <c r="D48" s="49">
        <v>5</v>
      </c>
      <c r="E48" s="49">
        <v>2</v>
      </c>
      <c r="F48" s="49">
        <v>2</v>
      </c>
      <c r="G48" s="49">
        <v>0</v>
      </c>
      <c r="H48" s="49">
        <v>0</v>
      </c>
      <c r="I48" s="49">
        <v>1</v>
      </c>
      <c r="J48" s="49">
        <v>0</v>
      </c>
      <c r="K48" s="49">
        <v>0</v>
      </c>
      <c r="L48" s="49">
        <v>0</v>
      </c>
      <c r="M48" s="49">
        <v>13</v>
      </c>
      <c r="N48" s="49">
        <v>0</v>
      </c>
      <c r="O48" s="15">
        <f t="shared" si="0"/>
        <v>14</v>
      </c>
      <c r="P48" s="15">
        <f t="shared" si="1"/>
        <v>27</v>
      </c>
      <c r="R48" s="8"/>
      <c r="T48"/>
    </row>
    <row r="49" spans="2:20" ht="23.1" customHeight="1" x14ac:dyDescent="0.25">
      <c r="B49" s="44" t="s">
        <v>76</v>
      </c>
      <c r="C49" s="49">
        <v>5</v>
      </c>
      <c r="D49" s="49">
        <v>3</v>
      </c>
      <c r="E49" s="49">
        <v>1</v>
      </c>
      <c r="F49" s="49">
        <v>5</v>
      </c>
      <c r="G49" s="49">
        <v>0</v>
      </c>
      <c r="H49" s="49">
        <v>0</v>
      </c>
      <c r="I49" s="49">
        <v>2</v>
      </c>
      <c r="J49" s="49">
        <v>3</v>
      </c>
      <c r="K49" s="49">
        <v>0</v>
      </c>
      <c r="L49" s="49">
        <v>0</v>
      </c>
      <c r="M49" s="49">
        <v>15</v>
      </c>
      <c r="N49" s="49">
        <v>0</v>
      </c>
      <c r="O49" s="15">
        <f t="shared" si="0"/>
        <v>19</v>
      </c>
      <c r="P49" s="15">
        <f t="shared" si="1"/>
        <v>34</v>
      </c>
      <c r="R49" s="8"/>
      <c r="T49"/>
    </row>
    <row r="50" spans="2:20" ht="23.1" customHeight="1" x14ac:dyDescent="0.25">
      <c r="B50" s="45" t="s">
        <v>77</v>
      </c>
      <c r="C50" s="49">
        <v>8</v>
      </c>
      <c r="D50" s="49">
        <v>3</v>
      </c>
      <c r="E50" s="49">
        <v>0</v>
      </c>
      <c r="F50" s="49">
        <v>3</v>
      </c>
      <c r="G50" s="49">
        <v>0</v>
      </c>
      <c r="H50" s="49">
        <v>0</v>
      </c>
      <c r="I50" s="49">
        <v>3</v>
      </c>
      <c r="J50" s="49">
        <v>1</v>
      </c>
      <c r="K50" s="49">
        <v>0</v>
      </c>
      <c r="L50" s="49">
        <v>0</v>
      </c>
      <c r="M50" s="49">
        <v>18</v>
      </c>
      <c r="N50" s="49">
        <v>0</v>
      </c>
      <c r="O50" s="15">
        <f t="shared" si="0"/>
        <v>18</v>
      </c>
      <c r="P50" s="15">
        <f t="shared" si="1"/>
        <v>36</v>
      </c>
      <c r="R50" s="8"/>
      <c r="T50"/>
    </row>
    <row r="51" spans="2:20" ht="23.1" customHeight="1" x14ac:dyDescent="0.25">
      <c r="B51" s="45" t="s">
        <v>78</v>
      </c>
      <c r="C51" s="49">
        <v>11</v>
      </c>
      <c r="D51" s="49">
        <v>2</v>
      </c>
      <c r="E51" s="49">
        <v>1</v>
      </c>
      <c r="F51" s="49">
        <v>1</v>
      </c>
      <c r="G51" s="49">
        <v>3</v>
      </c>
      <c r="H51" s="49">
        <v>0</v>
      </c>
      <c r="I51" s="49">
        <v>1</v>
      </c>
      <c r="J51" s="49">
        <v>0</v>
      </c>
      <c r="K51" s="49">
        <v>0</v>
      </c>
      <c r="L51" s="49">
        <v>0</v>
      </c>
      <c r="M51" s="49">
        <v>12</v>
      </c>
      <c r="N51" s="49">
        <v>0</v>
      </c>
      <c r="O51" s="15">
        <f t="shared" si="0"/>
        <v>19</v>
      </c>
      <c r="P51" s="15">
        <f t="shared" si="1"/>
        <v>31</v>
      </c>
      <c r="R51" s="8"/>
      <c r="T51"/>
    </row>
    <row r="52" spans="2:20" ht="23.1" customHeight="1" x14ac:dyDescent="0.25">
      <c r="B52" s="45" t="s">
        <v>79</v>
      </c>
      <c r="C52" s="49">
        <v>7</v>
      </c>
      <c r="D52" s="49">
        <v>1</v>
      </c>
      <c r="E52" s="49">
        <v>2</v>
      </c>
      <c r="F52" s="49">
        <v>4</v>
      </c>
      <c r="G52" s="49">
        <v>0</v>
      </c>
      <c r="H52" s="49">
        <v>0</v>
      </c>
      <c r="I52" s="49">
        <v>3</v>
      </c>
      <c r="J52" s="49">
        <v>0</v>
      </c>
      <c r="K52" s="49">
        <v>0</v>
      </c>
      <c r="L52" s="49">
        <v>0</v>
      </c>
      <c r="M52" s="49">
        <v>9</v>
      </c>
      <c r="N52" s="49">
        <v>0</v>
      </c>
      <c r="O52" s="15">
        <f t="shared" si="0"/>
        <v>17</v>
      </c>
      <c r="P52" s="15">
        <f t="shared" si="1"/>
        <v>26</v>
      </c>
      <c r="R52" s="8"/>
      <c r="T52"/>
    </row>
    <row r="53" spans="2:20" ht="23.1" customHeight="1" x14ac:dyDescent="0.25">
      <c r="B53" s="44" t="s">
        <v>80</v>
      </c>
      <c r="C53" s="49">
        <v>9</v>
      </c>
      <c r="D53" s="49">
        <v>1</v>
      </c>
      <c r="E53" s="49">
        <v>1</v>
      </c>
      <c r="F53" s="49">
        <v>4</v>
      </c>
      <c r="G53" s="49">
        <v>2</v>
      </c>
      <c r="H53" s="49">
        <v>0</v>
      </c>
      <c r="I53" s="49">
        <v>1</v>
      </c>
      <c r="J53" s="49">
        <v>0</v>
      </c>
      <c r="K53" s="49">
        <v>0</v>
      </c>
      <c r="L53" s="49">
        <v>0</v>
      </c>
      <c r="M53" s="49">
        <v>16</v>
      </c>
      <c r="N53" s="49">
        <v>0</v>
      </c>
      <c r="O53" s="15">
        <f t="shared" si="0"/>
        <v>18</v>
      </c>
      <c r="P53" s="15">
        <f t="shared" si="1"/>
        <v>34</v>
      </c>
      <c r="R53" s="8"/>
      <c r="T53"/>
    </row>
    <row r="54" spans="2:20" ht="23.1" customHeight="1" x14ac:dyDescent="0.25">
      <c r="B54" s="44" t="s">
        <v>81</v>
      </c>
      <c r="C54" s="49">
        <v>4</v>
      </c>
      <c r="D54" s="49">
        <v>4</v>
      </c>
      <c r="E54" s="49">
        <v>5</v>
      </c>
      <c r="F54" s="49">
        <v>2</v>
      </c>
      <c r="G54" s="49">
        <v>1</v>
      </c>
      <c r="H54" s="49">
        <v>0</v>
      </c>
      <c r="I54" s="49">
        <v>7</v>
      </c>
      <c r="J54" s="49">
        <v>0</v>
      </c>
      <c r="K54" s="49">
        <v>0</v>
      </c>
      <c r="L54" s="49">
        <v>0</v>
      </c>
      <c r="M54" s="49">
        <v>11</v>
      </c>
      <c r="N54" s="49">
        <v>0</v>
      </c>
      <c r="O54" s="15">
        <f t="shared" si="0"/>
        <v>23</v>
      </c>
      <c r="P54" s="15">
        <f t="shared" si="1"/>
        <v>34</v>
      </c>
      <c r="R54" s="8"/>
      <c r="T54"/>
    </row>
    <row r="55" spans="2:20" ht="23.1" customHeight="1" x14ac:dyDescent="0.25">
      <c r="B55" s="44" t="s">
        <v>82</v>
      </c>
      <c r="C55" s="49">
        <v>7</v>
      </c>
      <c r="D55" s="49">
        <v>6</v>
      </c>
      <c r="E55" s="49">
        <v>0</v>
      </c>
      <c r="F55" s="49">
        <v>2</v>
      </c>
      <c r="G55" s="49">
        <v>0</v>
      </c>
      <c r="H55" s="49">
        <v>0</v>
      </c>
      <c r="I55" s="49">
        <v>3</v>
      </c>
      <c r="J55" s="49">
        <v>1</v>
      </c>
      <c r="K55" s="49">
        <v>0</v>
      </c>
      <c r="L55" s="49">
        <v>0</v>
      </c>
      <c r="M55" s="49">
        <v>19</v>
      </c>
      <c r="N55" s="49">
        <v>0</v>
      </c>
      <c r="O55" s="15">
        <f t="shared" si="0"/>
        <v>19</v>
      </c>
      <c r="P55" s="15">
        <f t="shared" si="1"/>
        <v>38</v>
      </c>
      <c r="R55" s="8"/>
      <c r="T55"/>
    </row>
    <row r="56" spans="2:20" ht="23.1" customHeight="1" x14ac:dyDescent="0.25">
      <c r="B56" s="44" t="s">
        <v>83</v>
      </c>
      <c r="C56" s="49">
        <v>9</v>
      </c>
      <c r="D56" s="49">
        <v>1</v>
      </c>
      <c r="E56" s="49">
        <v>2</v>
      </c>
      <c r="F56" s="49">
        <v>2</v>
      </c>
      <c r="G56" s="49">
        <v>0</v>
      </c>
      <c r="H56" s="49">
        <v>0</v>
      </c>
      <c r="I56" s="49">
        <v>3</v>
      </c>
      <c r="J56" s="49">
        <v>0</v>
      </c>
      <c r="K56" s="49">
        <v>0</v>
      </c>
      <c r="L56" s="49">
        <v>0</v>
      </c>
      <c r="M56" s="49">
        <v>21</v>
      </c>
      <c r="N56" s="49">
        <v>0</v>
      </c>
      <c r="O56" s="15">
        <f t="shared" si="0"/>
        <v>17</v>
      </c>
      <c r="P56" s="15">
        <f t="shared" si="1"/>
        <v>38</v>
      </c>
      <c r="R56" s="8"/>
      <c r="T56"/>
    </row>
    <row r="57" spans="2:20" ht="23.1" customHeight="1" x14ac:dyDescent="0.25">
      <c r="B57" s="44" t="s">
        <v>84</v>
      </c>
      <c r="C57" s="49">
        <v>6</v>
      </c>
      <c r="D57" s="49">
        <v>0</v>
      </c>
      <c r="E57" s="49">
        <v>0</v>
      </c>
      <c r="F57" s="49">
        <v>2</v>
      </c>
      <c r="G57" s="49">
        <v>0</v>
      </c>
      <c r="H57" s="49">
        <v>0</v>
      </c>
      <c r="I57" s="49">
        <v>2</v>
      </c>
      <c r="J57" s="49">
        <v>1</v>
      </c>
      <c r="K57" s="49">
        <v>0</v>
      </c>
      <c r="L57" s="49">
        <v>0</v>
      </c>
      <c r="M57" s="49">
        <v>11</v>
      </c>
      <c r="N57" s="49">
        <v>0</v>
      </c>
      <c r="O57" s="15">
        <f t="shared" si="0"/>
        <v>11</v>
      </c>
      <c r="P57" s="15">
        <f t="shared" si="1"/>
        <v>22</v>
      </c>
      <c r="R57" s="8"/>
      <c r="T57"/>
    </row>
    <row r="58" spans="2:20" ht="23.1" customHeight="1" x14ac:dyDescent="0.25">
      <c r="B58" s="44" t="s">
        <v>99</v>
      </c>
      <c r="C58" s="49">
        <v>16</v>
      </c>
      <c r="D58" s="49">
        <v>3</v>
      </c>
      <c r="E58" s="49">
        <v>2</v>
      </c>
      <c r="F58" s="49">
        <v>2</v>
      </c>
      <c r="G58" s="49">
        <v>0</v>
      </c>
      <c r="H58" s="49">
        <v>0</v>
      </c>
      <c r="I58" s="49">
        <v>6</v>
      </c>
      <c r="J58" s="49">
        <v>1</v>
      </c>
      <c r="K58" s="49">
        <v>1</v>
      </c>
      <c r="L58" s="49">
        <v>0</v>
      </c>
      <c r="M58" s="49">
        <v>30</v>
      </c>
      <c r="N58" s="49">
        <v>0</v>
      </c>
      <c r="O58" s="15">
        <f t="shared" ref="O58:O105" si="35">SUM(C58:L58,N58)</f>
        <v>31</v>
      </c>
      <c r="P58" s="15">
        <f t="shared" ref="P58:P105" si="36">SUM(C58:N58)</f>
        <v>61</v>
      </c>
      <c r="R58" s="8"/>
      <c r="T58"/>
    </row>
    <row r="59" spans="2:20" ht="23.1" customHeight="1" x14ac:dyDescent="0.25">
      <c r="B59" s="44" t="s">
        <v>100</v>
      </c>
      <c r="C59" s="49">
        <v>7</v>
      </c>
      <c r="D59" s="49">
        <v>1</v>
      </c>
      <c r="E59" s="49">
        <v>1</v>
      </c>
      <c r="F59" s="49">
        <v>0</v>
      </c>
      <c r="G59" s="49">
        <v>0</v>
      </c>
      <c r="H59" s="49">
        <v>0</v>
      </c>
      <c r="I59" s="49">
        <v>3</v>
      </c>
      <c r="J59" s="49">
        <v>2</v>
      </c>
      <c r="K59" s="49">
        <v>1</v>
      </c>
      <c r="L59" s="49">
        <v>0</v>
      </c>
      <c r="M59" s="49">
        <v>14</v>
      </c>
      <c r="N59" s="49">
        <v>0</v>
      </c>
      <c r="O59" s="15">
        <f t="shared" si="35"/>
        <v>15</v>
      </c>
      <c r="P59" s="15">
        <f t="shared" si="36"/>
        <v>29</v>
      </c>
      <c r="R59" s="8"/>
      <c r="T59"/>
    </row>
    <row r="60" spans="2:20" ht="23.1" customHeight="1" x14ac:dyDescent="0.25">
      <c r="B60" s="44" t="s">
        <v>101</v>
      </c>
      <c r="C60" s="49">
        <v>5</v>
      </c>
      <c r="D60" s="49">
        <v>4</v>
      </c>
      <c r="E60" s="49">
        <v>0</v>
      </c>
      <c r="F60" s="49">
        <v>0</v>
      </c>
      <c r="G60" s="49">
        <v>0</v>
      </c>
      <c r="H60" s="49">
        <v>0</v>
      </c>
      <c r="I60" s="49">
        <v>4</v>
      </c>
      <c r="J60" s="49">
        <v>3</v>
      </c>
      <c r="K60" s="49">
        <v>0</v>
      </c>
      <c r="L60" s="49">
        <v>0</v>
      </c>
      <c r="M60" s="49">
        <v>18</v>
      </c>
      <c r="N60" s="49">
        <v>0</v>
      </c>
      <c r="O60" s="15">
        <f t="shared" si="35"/>
        <v>16</v>
      </c>
      <c r="P60" s="15">
        <f t="shared" si="36"/>
        <v>34</v>
      </c>
      <c r="R60" s="8"/>
      <c r="T60"/>
    </row>
    <row r="61" spans="2:20" ht="23.1" customHeight="1" x14ac:dyDescent="0.25">
      <c r="B61" s="44" t="s">
        <v>102</v>
      </c>
      <c r="C61" s="49">
        <v>6</v>
      </c>
      <c r="D61" s="49">
        <v>3</v>
      </c>
      <c r="E61" s="49">
        <v>0</v>
      </c>
      <c r="F61" s="49">
        <v>2</v>
      </c>
      <c r="G61" s="49">
        <v>0</v>
      </c>
      <c r="H61" s="49">
        <v>0</v>
      </c>
      <c r="I61" s="49">
        <v>3</v>
      </c>
      <c r="J61" s="49">
        <v>0</v>
      </c>
      <c r="K61" s="49">
        <v>0</v>
      </c>
      <c r="L61" s="49">
        <v>0</v>
      </c>
      <c r="M61" s="49">
        <v>16</v>
      </c>
      <c r="N61" s="49">
        <v>0</v>
      </c>
      <c r="O61" s="15">
        <f t="shared" si="35"/>
        <v>14</v>
      </c>
      <c r="P61" s="15">
        <f t="shared" si="36"/>
        <v>30</v>
      </c>
      <c r="R61" s="8"/>
      <c r="T61"/>
    </row>
    <row r="62" spans="2:20" ht="23.1" customHeight="1" x14ac:dyDescent="0.25">
      <c r="B62" s="44" t="s">
        <v>107</v>
      </c>
      <c r="C62" s="49">
        <v>11</v>
      </c>
      <c r="D62" s="49">
        <v>4</v>
      </c>
      <c r="E62" s="49">
        <v>2</v>
      </c>
      <c r="F62" s="49">
        <v>2</v>
      </c>
      <c r="G62" s="49">
        <v>0</v>
      </c>
      <c r="H62" s="49">
        <v>0</v>
      </c>
      <c r="I62" s="49">
        <v>7</v>
      </c>
      <c r="J62" s="49">
        <v>0</v>
      </c>
      <c r="K62" s="49">
        <v>1</v>
      </c>
      <c r="L62" s="49">
        <v>0</v>
      </c>
      <c r="M62" s="49">
        <v>26</v>
      </c>
      <c r="N62" s="49">
        <v>0</v>
      </c>
      <c r="O62" s="15">
        <f t="shared" si="35"/>
        <v>27</v>
      </c>
      <c r="P62" s="15">
        <f t="shared" si="36"/>
        <v>53</v>
      </c>
      <c r="R62" s="8"/>
      <c r="T62"/>
    </row>
    <row r="63" spans="2:20" ht="23.1" customHeight="1" x14ac:dyDescent="0.25">
      <c r="B63" s="44" t="s">
        <v>108</v>
      </c>
      <c r="C63" s="49">
        <v>2</v>
      </c>
      <c r="D63" s="49">
        <v>2</v>
      </c>
      <c r="E63" s="49">
        <v>0</v>
      </c>
      <c r="F63" s="49">
        <v>1</v>
      </c>
      <c r="G63" s="49">
        <v>0</v>
      </c>
      <c r="H63" s="49">
        <v>0</v>
      </c>
      <c r="I63" s="49">
        <v>2</v>
      </c>
      <c r="J63" s="49">
        <v>1</v>
      </c>
      <c r="K63" s="49">
        <v>0</v>
      </c>
      <c r="L63" s="49">
        <v>0</v>
      </c>
      <c r="M63" s="49">
        <v>18</v>
      </c>
      <c r="N63" s="49">
        <v>0</v>
      </c>
      <c r="O63" s="15">
        <f t="shared" si="35"/>
        <v>8</v>
      </c>
      <c r="P63" s="15">
        <f t="shared" si="36"/>
        <v>26</v>
      </c>
      <c r="R63" s="8"/>
      <c r="T63"/>
    </row>
    <row r="64" spans="2:20" ht="23.1" customHeight="1" x14ac:dyDescent="0.25">
      <c r="B64" s="44" t="s">
        <v>109</v>
      </c>
      <c r="C64" s="49">
        <v>11</v>
      </c>
      <c r="D64" s="49">
        <v>0</v>
      </c>
      <c r="E64" s="49">
        <v>2</v>
      </c>
      <c r="F64" s="49">
        <v>0</v>
      </c>
      <c r="G64" s="49">
        <v>0</v>
      </c>
      <c r="H64" s="49">
        <v>0</v>
      </c>
      <c r="I64" s="49">
        <v>1</v>
      </c>
      <c r="J64" s="49">
        <v>0</v>
      </c>
      <c r="K64" s="49">
        <v>1</v>
      </c>
      <c r="L64" s="49">
        <v>0</v>
      </c>
      <c r="M64" s="49">
        <v>10</v>
      </c>
      <c r="N64" s="49">
        <v>0</v>
      </c>
      <c r="O64" s="15">
        <f t="shared" si="35"/>
        <v>15</v>
      </c>
      <c r="P64" s="15">
        <f t="shared" si="36"/>
        <v>25</v>
      </c>
      <c r="R64" s="8"/>
      <c r="T64"/>
    </row>
    <row r="65" spans="2:20" ht="23.1" customHeight="1" x14ac:dyDescent="0.25">
      <c r="B65" s="44" t="s">
        <v>158</v>
      </c>
      <c r="C65" s="49">
        <v>8</v>
      </c>
      <c r="D65" s="49">
        <v>1</v>
      </c>
      <c r="E65" s="49">
        <v>0</v>
      </c>
      <c r="F65" s="49">
        <v>0</v>
      </c>
      <c r="G65" s="49">
        <v>0</v>
      </c>
      <c r="H65" s="49">
        <v>0</v>
      </c>
      <c r="I65" s="49">
        <v>1</v>
      </c>
      <c r="J65" s="49">
        <v>0</v>
      </c>
      <c r="K65" s="49">
        <v>0</v>
      </c>
      <c r="L65" s="49">
        <v>0</v>
      </c>
      <c r="M65" s="49">
        <v>25</v>
      </c>
      <c r="N65" s="49">
        <v>0</v>
      </c>
      <c r="O65" s="15">
        <f t="shared" si="35"/>
        <v>10</v>
      </c>
      <c r="P65" s="15">
        <f t="shared" si="36"/>
        <v>35</v>
      </c>
      <c r="R65" s="8"/>
      <c r="T65"/>
    </row>
    <row r="66" spans="2:20" ht="23.1" customHeight="1" x14ac:dyDescent="0.25">
      <c r="B66" s="44" t="s">
        <v>103</v>
      </c>
      <c r="C66" s="49">
        <v>5</v>
      </c>
      <c r="D66" s="49">
        <v>2</v>
      </c>
      <c r="E66" s="49">
        <v>0</v>
      </c>
      <c r="F66" s="49">
        <v>1</v>
      </c>
      <c r="G66" s="49">
        <v>0</v>
      </c>
      <c r="H66" s="49">
        <v>0</v>
      </c>
      <c r="I66" s="49">
        <v>7</v>
      </c>
      <c r="J66" s="49">
        <v>0</v>
      </c>
      <c r="K66" s="49">
        <v>0</v>
      </c>
      <c r="L66" s="49">
        <v>0</v>
      </c>
      <c r="M66" s="49">
        <v>12</v>
      </c>
      <c r="N66" s="49">
        <v>0</v>
      </c>
      <c r="O66" s="15">
        <f t="shared" si="35"/>
        <v>15</v>
      </c>
      <c r="P66" s="15">
        <f t="shared" si="36"/>
        <v>27</v>
      </c>
      <c r="R66" s="8"/>
      <c r="T66"/>
    </row>
    <row r="67" spans="2:20" ht="23.1" customHeight="1" x14ac:dyDescent="0.25">
      <c r="B67" s="44" t="s">
        <v>104</v>
      </c>
      <c r="C67" s="49">
        <v>4</v>
      </c>
      <c r="D67" s="49">
        <v>3</v>
      </c>
      <c r="E67" s="49">
        <v>0</v>
      </c>
      <c r="F67" s="49">
        <v>0</v>
      </c>
      <c r="G67" s="49">
        <v>0</v>
      </c>
      <c r="H67" s="49">
        <v>0</v>
      </c>
      <c r="I67" s="49">
        <v>3</v>
      </c>
      <c r="J67" s="49">
        <v>1</v>
      </c>
      <c r="K67" s="49">
        <v>0</v>
      </c>
      <c r="L67" s="49">
        <v>0</v>
      </c>
      <c r="M67" s="49">
        <v>11</v>
      </c>
      <c r="N67" s="49">
        <v>0</v>
      </c>
      <c r="O67" s="15">
        <f t="shared" si="35"/>
        <v>11</v>
      </c>
      <c r="P67" s="15">
        <f t="shared" si="36"/>
        <v>22</v>
      </c>
      <c r="R67" s="8"/>
      <c r="T67"/>
    </row>
    <row r="68" spans="2:20" ht="23.1" customHeight="1" x14ac:dyDescent="0.25">
      <c r="B68" s="44" t="s">
        <v>105</v>
      </c>
      <c r="C68" s="49">
        <v>7</v>
      </c>
      <c r="D68" s="49">
        <v>1</v>
      </c>
      <c r="E68" s="49">
        <v>0</v>
      </c>
      <c r="F68" s="49">
        <v>0</v>
      </c>
      <c r="G68" s="49">
        <v>0</v>
      </c>
      <c r="H68" s="49">
        <v>0</v>
      </c>
      <c r="I68" s="49">
        <v>1</v>
      </c>
      <c r="J68" s="49">
        <v>0</v>
      </c>
      <c r="K68" s="49">
        <v>0</v>
      </c>
      <c r="L68" s="49">
        <v>0</v>
      </c>
      <c r="M68" s="49">
        <v>10</v>
      </c>
      <c r="N68" s="49">
        <v>0</v>
      </c>
      <c r="O68" s="15">
        <f t="shared" si="35"/>
        <v>9</v>
      </c>
      <c r="P68" s="15">
        <f t="shared" si="36"/>
        <v>19</v>
      </c>
      <c r="R68" s="8"/>
      <c r="T68"/>
    </row>
    <row r="69" spans="2:20" ht="23.1" customHeight="1" x14ac:dyDescent="0.25">
      <c r="B69" s="44" t="s">
        <v>106</v>
      </c>
      <c r="C69" s="49">
        <v>4</v>
      </c>
      <c r="D69" s="49">
        <v>3</v>
      </c>
      <c r="E69" s="49">
        <v>1</v>
      </c>
      <c r="F69" s="49">
        <v>0</v>
      </c>
      <c r="G69" s="49">
        <v>0</v>
      </c>
      <c r="H69" s="49">
        <v>0</v>
      </c>
      <c r="I69" s="49">
        <v>1</v>
      </c>
      <c r="J69" s="49">
        <v>0</v>
      </c>
      <c r="K69" s="49">
        <v>0</v>
      </c>
      <c r="L69" s="49">
        <v>0</v>
      </c>
      <c r="M69" s="49">
        <v>7</v>
      </c>
      <c r="N69" s="49">
        <v>0</v>
      </c>
      <c r="O69" s="15">
        <f t="shared" si="35"/>
        <v>9</v>
      </c>
      <c r="P69" s="15">
        <f t="shared" si="36"/>
        <v>16</v>
      </c>
      <c r="R69" s="8"/>
      <c r="T69"/>
    </row>
    <row r="70" spans="2:20" ht="23.1" customHeight="1" x14ac:dyDescent="0.25">
      <c r="B70" s="44" t="s">
        <v>110</v>
      </c>
      <c r="C70" s="49">
        <v>0</v>
      </c>
      <c r="D70" s="49">
        <v>0</v>
      </c>
      <c r="E70" s="49">
        <v>1</v>
      </c>
      <c r="F70" s="49">
        <v>0</v>
      </c>
      <c r="G70" s="49">
        <v>0</v>
      </c>
      <c r="H70" s="49">
        <v>0</v>
      </c>
      <c r="I70" s="49">
        <v>1</v>
      </c>
      <c r="J70" s="49">
        <v>0</v>
      </c>
      <c r="K70" s="49">
        <v>0</v>
      </c>
      <c r="L70" s="49">
        <v>0</v>
      </c>
      <c r="M70" s="49">
        <v>5</v>
      </c>
      <c r="N70" s="49">
        <v>0</v>
      </c>
      <c r="O70" s="15">
        <f t="shared" si="35"/>
        <v>2</v>
      </c>
      <c r="P70" s="15">
        <f t="shared" si="36"/>
        <v>7</v>
      </c>
      <c r="R70" s="8"/>
      <c r="T70"/>
    </row>
    <row r="71" spans="2:20" ht="23.1" customHeight="1" x14ac:dyDescent="0.25">
      <c r="B71" s="44" t="s">
        <v>111</v>
      </c>
      <c r="C71" s="49">
        <v>1</v>
      </c>
      <c r="D71" s="49">
        <v>0</v>
      </c>
      <c r="E71" s="49">
        <v>0</v>
      </c>
      <c r="F71" s="49">
        <v>0</v>
      </c>
      <c r="G71" s="49">
        <v>0</v>
      </c>
      <c r="H71" s="49">
        <v>0</v>
      </c>
      <c r="I71" s="49">
        <v>1</v>
      </c>
      <c r="J71" s="49">
        <v>0</v>
      </c>
      <c r="K71" s="49">
        <v>0</v>
      </c>
      <c r="L71" s="49">
        <v>0</v>
      </c>
      <c r="M71" s="49">
        <v>7</v>
      </c>
      <c r="N71" s="49">
        <v>0</v>
      </c>
      <c r="O71" s="15">
        <f t="shared" si="35"/>
        <v>2</v>
      </c>
      <c r="P71" s="15">
        <f t="shared" si="36"/>
        <v>9</v>
      </c>
      <c r="R71" s="8"/>
      <c r="T71"/>
    </row>
    <row r="72" spans="2:20" ht="23.1" customHeight="1" x14ac:dyDescent="0.25">
      <c r="B72" s="44" t="s">
        <v>112</v>
      </c>
      <c r="C72" s="49">
        <v>1</v>
      </c>
      <c r="D72" s="49">
        <v>0</v>
      </c>
      <c r="E72" s="49">
        <v>0</v>
      </c>
      <c r="F72" s="49">
        <v>0</v>
      </c>
      <c r="G72" s="49">
        <v>0</v>
      </c>
      <c r="H72" s="49">
        <v>0</v>
      </c>
      <c r="I72" s="49">
        <v>0</v>
      </c>
      <c r="J72" s="49">
        <v>0</v>
      </c>
      <c r="K72" s="49">
        <v>0</v>
      </c>
      <c r="L72" s="49">
        <v>0</v>
      </c>
      <c r="M72" s="49">
        <v>11</v>
      </c>
      <c r="N72" s="49">
        <v>0</v>
      </c>
      <c r="O72" s="15">
        <f t="shared" si="35"/>
        <v>1</v>
      </c>
      <c r="P72" s="15">
        <f t="shared" si="36"/>
        <v>12</v>
      </c>
      <c r="R72" s="8"/>
      <c r="T72"/>
    </row>
    <row r="73" spans="2:20" ht="23.1" customHeight="1" x14ac:dyDescent="0.25">
      <c r="B73" s="44" t="s">
        <v>113</v>
      </c>
      <c r="C73" s="49">
        <v>3</v>
      </c>
      <c r="D73" s="49">
        <v>1</v>
      </c>
      <c r="E73" s="49">
        <v>0</v>
      </c>
      <c r="F73" s="49">
        <v>0</v>
      </c>
      <c r="G73" s="49">
        <v>0</v>
      </c>
      <c r="H73" s="49">
        <v>0</v>
      </c>
      <c r="I73" s="49">
        <v>0</v>
      </c>
      <c r="J73" s="49">
        <v>0</v>
      </c>
      <c r="K73" s="49">
        <v>0</v>
      </c>
      <c r="L73" s="49">
        <v>0</v>
      </c>
      <c r="M73" s="49">
        <v>7</v>
      </c>
      <c r="N73" s="49">
        <v>0</v>
      </c>
      <c r="O73" s="15">
        <f t="shared" si="35"/>
        <v>4</v>
      </c>
      <c r="P73" s="15">
        <f t="shared" si="36"/>
        <v>11</v>
      </c>
      <c r="R73" s="8"/>
      <c r="T73"/>
    </row>
    <row r="74" spans="2:20" ht="23.1" customHeight="1" x14ac:dyDescent="0.25">
      <c r="B74" s="44" t="s">
        <v>114</v>
      </c>
      <c r="C74" s="49">
        <v>2</v>
      </c>
      <c r="D74" s="49">
        <v>0</v>
      </c>
      <c r="E74" s="49">
        <v>1</v>
      </c>
      <c r="F74" s="49">
        <v>1</v>
      </c>
      <c r="G74" s="49">
        <v>0</v>
      </c>
      <c r="H74" s="49">
        <v>0</v>
      </c>
      <c r="I74" s="49">
        <v>0</v>
      </c>
      <c r="J74" s="49">
        <v>0</v>
      </c>
      <c r="K74" s="49">
        <v>0</v>
      </c>
      <c r="L74" s="49">
        <v>0</v>
      </c>
      <c r="M74" s="49">
        <v>5</v>
      </c>
      <c r="N74" s="49">
        <v>0</v>
      </c>
      <c r="O74" s="15">
        <f t="shared" si="35"/>
        <v>4</v>
      </c>
      <c r="P74" s="15">
        <f t="shared" si="36"/>
        <v>9</v>
      </c>
      <c r="R74" s="8"/>
      <c r="T74"/>
    </row>
    <row r="75" spans="2:20" ht="23.1" customHeight="1" x14ac:dyDescent="0.25">
      <c r="B75" s="44" t="s">
        <v>115</v>
      </c>
      <c r="C75" s="49">
        <v>3</v>
      </c>
      <c r="D75" s="49">
        <v>0</v>
      </c>
      <c r="E75" s="49">
        <v>0</v>
      </c>
      <c r="F75" s="49">
        <v>1</v>
      </c>
      <c r="G75" s="49">
        <v>0</v>
      </c>
      <c r="H75" s="49">
        <v>0</v>
      </c>
      <c r="I75" s="49">
        <v>1</v>
      </c>
      <c r="J75" s="49">
        <v>0</v>
      </c>
      <c r="K75" s="49">
        <v>0</v>
      </c>
      <c r="L75" s="49">
        <v>0</v>
      </c>
      <c r="M75" s="49">
        <v>6</v>
      </c>
      <c r="N75" s="49">
        <v>0</v>
      </c>
      <c r="O75" s="15">
        <f t="shared" si="35"/>
        <v>5</v>
      </c>
      <c r="P75" s="15">
        <f t="shared" si="36"/>
        <v>11</v>
      </c>
      <c r="R75" s="8"/>
      <c r="T75"/>
    </row>
    <row r="76" spans="2:20" ht="23.1" customHeight="1" x14ac:dyDescent="0.25">
      <c r="B76" s="44" t="s">
        <v>116</v>
      </c>
      <c r="C76" s="49">
        <v>2</v>
      </c>
      <c r="D76" s="49">
        <v>0</v>
      </c>
      <c r="E76" s="49">
        <v>0</v>
      </c>
      <c r="F76" s="49">
        <v>0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5</v>
      </c>
      <c r="N76" s="49">
        <v>0</v>
      </c>
      <c r="O76" s="15">
        <f t="shared" si="35"/>
        <v>2</v>
      </c>
      <c r="P76" s="15">
        <f t="shared" si="36"/>
        <v>7</v>
      </c>
      <c r="R76" s="8"/>
      <c r="T76"/>
    </row>
    <row r="77" spans="2:20" ht="23.1" customHeight="1" x14ac:dyDescent="0.25">
      <c r="B77" s="44" t="s">
        <v>117</v>
      </c>
      <c r="C77" s="49">
        <v>3</v>
      </c>
      <c r="D77" s="49">
        <v>0</v>
      </c>
      <c r="E77" s="49">
        <v>1</v>
      </c>
      <c r="F77" s="49">
        <v>0</v>
      </c>
      <c r="G77" s="49">
        <v>0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1</v>
      </c>
      <c r="N77" s="49">
        <v>0</v>
      </c>
      <c r="O77" s="15">
        <f t="shared" si="35"/>
        <v>5</v>
      </c>
      <c r="P77" s="15">
        <f t="shared" si="36"/>
        <v>6</v>
      </c>
      <c r="R77" s="8"/>
      <c r="T77"/>
    </row>
    <row r="78" spans="2:20" ht="23.1" customHeight="1" x14ac:dyDescent="0.25">
      <c r="B78" s="45" t="s">
        <v>118</v>
      </c>
      <c r="C78" s="49">
        <v>1</v>
      </c>
      <c r="D78" s="49">
        <v>0</v>
      </c>
      <c r="E78" s="49">
        <v>0</v>
      </c>
      <c r="F78" s="49">
        <v>2</v>
      </c>
      <c r="G78" s="49">
        <v>0</v>
      </c>
      <c r="H78" s="49">
        <v>0</v>
      </c>
      <c r="I78" s="49">
        <v>0</v>
      </c>
      <c r="J78" s="49">
        <v>0</v>
      </c>
      <c r="K78" s="49">
        <v>0</v>
      </c>
      <c r="L78" s="49">
        <v>0</v>
      </c>
      <c r="M78" s="49">
        <v>2</v>
      </c>
      <c r="N78" s="49">
        <v>0</v>
      </c>
      <c r="O78" s="15">
        <f t="shared" si="35"/>
        <v>3</v>
      </c>
      <c r="P78" s="15">
        <f t="shared" si="36"/>
        <v>5</v>
      </c>
      <c r="R78" s="8"/>
      <c r="T78"/>
    </row>
    <row r="79" spans="2:20" ht="23.1" customHeight="1" x14ac:dyDescent="0.25">
      <c r="B79" s="44" t="s">
        <v>119</v>
      </c>
      <c r="C79" s="49">
        <v>1</v>
      </c>
      <c r="D79" s="49">
        <v>1</v>
      </c>
      <c r="E79" s="49">
        <v>0</v>
      </c>
      <c r="F79" s="49">
        <v>1</v>
      </c>
      <c r="G79" s="49">
        <v>0</v>
      </c>
      <c r="H79" s="49">
        <v>0</v>
      </c>
      <c r="I79" s="49">
        <v>0</v>
      </c>
      <c r="J79" s="49">
        <v>0</v>
      </c>
      <c r="K79" s="49">
        <v>0</v>
      </c>
      <c r="L79" s="49">
        <v>0</v>
      </c>
      <c r="M79" s="49">
        <v>2</v>
      </c>
      <c r="N79" s="49">
        <v>0</v>
      </c>
      <c r="O79" s="15">
        <f t="shared" si="35"/>
        <v>3</v>
      </c>
      <c r="P79" s="15">
        <f t="shared" si="36"/>
        <v>5</v>
      </c>
      <c r="R79" s="8"/>
      <c r="T79"/>
    </row>
    <row r="80" spans="2:20" ht="23.1" customHeight="1" x14ac:dyDescent="0.25">
      <c r="B80" s="46" t="s">
        <v>120</v>
      </c>
      <c r="C80" s="49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0</v>
      </c>
      <c r="L80" s="49">
        <v>0</v>
      </c>
      <c r="M80" s="49">
        <v>0</v>
      </c>
      <c r="N80" s="49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4" t="s">
        <v>121</v>
      </c>
      <c r="C81" s="49">
        <v>2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0</v>
      </c>
      <c r="K81" s="49">
        <v>0</v>
      </c>
      <c r="L81" s="49">
        <v>0</v>
      </c>
      <c r="M81" s="49">
        <v>3</v>
      </c>
      <c r="N81" s="49">
        <v>0</v>
      </c>
      <c r="O81" s="15">
        <f t="shared" si="35"/>
        <v>2</v>
      </c>
      <c r="P81" s="15">
        <f t="shared" si="36"/>
        <v>5</v>
      </c>
      <c r="R81" s="8"/>
      <c r="T81"/>
    </row>
    <row r="82" spans="2:20" ht="23.1" customHeight="1" x14ac:dyDescent="0.25">
      <c r="B82" s="45" t="s">
        <v>122</v>
      </c>
      <c r="C82" s="49">
        <v>0</v>
      </c>
      <c r="D82" s="49">
        <v>0</v>
      </c>
      <c r="E82" s="49">
        <v>0</v>
      </c>
      <c r="F82" s="49">
        <v>0</v>
      </c>
      <c r="G82" s="49">
        <v>0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1</v>
      </c>
      <c r="N82" s="49">
        <v>0</v>
      </c>
      <c r="O82" s="15">
        <f t="shared" si="35"/>
        <v>1</v>
      </c>
      <c r="P82" s="15">
        <f t="shared" si="36"/>
        <v>2</v>
      </c>
      <c r="R82" s="8"/>
      <c r="T82"/>
    </row>
    <row r="83" spans="2:20" ht="23.1" customHeight="1" x14ac:dyDescent="0.25">
      <c r="B83" s="44" t="s">
        <v>123</v>
      </c>
      <c r="C83" s="49">
        <v>1</v>
      </c>
      <c r="D83" s="49">
        <v>0</v>
      </c>
      <c r="E83" s="49">
        <v>0</v>
      </c>
      <c r="F83" s="49">
        <v>0</v>
      </c>
      <c r="G83" s="49">
        <v>0</v>
      </c>
      <c r="H83" s="49">
        <v>0</v>
      </c>
      <c r="I83" s="49">
        <v>0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15">
        <f t="shared" si="35"/>
        <v>1</v>
      </c>
      <c r="P83" s="15">
        <f t="shared" si="36"/>
        <v>1</v>
      </c>
      <c r="R83" s="8"/>
      <c r="T83"/>
    </row>
    <row r="84" spans="2:20" ht="23.1" customHeight="1" x14ac:dyDescent="0.25">
      <c r="B84" s="46" t="s">
        <v>124</v>
      </c>
      <c r="C84" s="49">
        <v>2</v>
      </c>
      <c r="D84" s="49">
        <v>0</v>
      </c>
      <c r="E84" s="49">
        <v>0</v>
      </c>
      <c r="F84" s="49">
        <v>2</v>
      </c>
      <c r="G84" s="49">
        <v>0</v>
      </c>
      <c r="H84" s="49">
        <v>0</v>
      </c>
      <c r="I84" s="49">
        <v>0</v>
      </c>
      <c r="J84" s="49">
        <v>0</v>
      </c>
      <c r="K84" s="49">
        <v>0</v>
      </c>
      <c r="L84" s="49">
        <v>0</v>
      </c>
      <c r="M84" s="49">
        <v>1</v>
      </c>
      <c r="N84" s="49">
        <v>0</v>
      </c>
      <c r="O84" s="15">
        <f t="shared" si="35"/>
        <v>4</v>
      </c>
      <c r="P84" s="15">
        <f t="shared" si="36"/>
        <v>5</v>
      </c>
      <c r="R84" s="8"/>
      <c r="T84"/>
    </row>
    <row r="85" spans="2:20" ht="23.1" customHeight="1" x14ac:dyDescent="0.25">
      <c r="B85" s="44" t="s">
        <v>125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0</v>
      </c>
      <c r="J85" s="49">
        <v>0</v>
      </c>
      <c r="K85" s="49">
        <v>0</v>
      </c>
      <c r="L85" s="49">
        <v>0</v>
      </c>
      <c r="M85" s="49">
        <v>1</v>
      </c>
      <c r="N85" s="49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5" t="s">
        <v>126</v>
      </c>
      <c r="C86" s="49">
        <v>1</v>
      </c>
      <c r="D86" s="49">
        <v>0</v>
      </c>
      <c r="E86" s="49">
        <v>0</v>
      </c>
      <c r="F86" s="49">
        <v>0</v>
      </c>
      <c r="G86" s="49">
        <v>0</v>
      </c>
      <c r="H86" s="49">
        <v>0</v>
      </c>
      <c r="I86" s="49">
        <v>0</v>
      </c>
      <c r="J86" s="49">
        <v>0</v>
      </c>
      <c r="K86" s="49">
        <v>0</v>
      </c>
      <c r="L86" s="49">
        <v>0</v>
      </c>
      <c r="M86" s="49">
        <v>1</v>
      </c>
      <c r="N86" s="49"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44" t="s">
        <v>127</v>
      </c>
      <c r="C87" s="49">
        <v>0</v>
      </c>
      <c r="D87" s="49">
        <v>0</v>
      </c>
      <c r="E87" s="49">
        <v>0</v>
      </c>
      <c r="F87" s="49">
        <v>0</v>
      </c>
      <c r="G87" s="49">
        <v>0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6" t="s">
        <v>128</v>
      </c>
      <c r="C88" s="49">
        <v>0</v>
      </c>
      <c r="D88" s="49">
        <v>2</v>
      </c>
      <c r="E88" s="49">
        <v>0</v>
      </c>
      <c r="F88" s="49">
        <v>0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1</v>
      </c>
      <c r="N88" s="49">
        <v>0</v>
      </c>
      <c r="O88" s="15">
        <f t="shared" si="35"/>
        <v>2</v>
      </c>
      <c r="P88" s="15">
        <f t="shared" si="36"/>
        <v>3</v>
      </c>
      <c r="R88" s="8"/>
      <c r="T88"/>
    </row>
    <row r="89" spans="2:20" ht="23.1" customHeight="1" x14ac:dyDescent="0.25">
      <c r="B89" s="44" t="s">
        <v>129</v>
      </c>
      <c r="C89" s="49">
        <v>0</v>
      </c>
      <c r="D89" s="49">
        <v>0</v>
      </c>
      <c r="E89" s="49">
        <v>0</v>
      </c>
      <c r="F89" s="49">
        <v>0</v>
      </c>
      <c r="G89" s="49">
        <v>0</v>
      </c>
      <c r="H89" s="49">
        <v>0</v>
      </c>
      <c r="I89" s="49">
        <v>3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15">
        <f t="shared" si="35"/>
        <v>3</v>
      </c>
      <c r="P89" s="15">
        <f t="shared" si="36"/>
        <v>3</v>
      </c>
      <c r="R89" s="8"/>
      <c r="T89"/>
    </row>
    <row r="90" spans="2:20" ht="23.1" customHeight="1" x14ac:dyDescent="0.25">
      <c r="B90" s="45" t="s">
        <v>130</v>
      </c>
      <c r="C90" s="49">
        <v>0</v>
      </c>
      <c r="D90" s="49">
        <v>0</v>
      </c>
      <c r="E90" s="49">
        <v>0</v>
      </c>
      <c r="F90" s="49">
        <v>0</v>
      </c>
      <c r="G90" s="49">
        <v>0</v>
      </c>
      <c r="H90" s="49">
        <v>0</v>
      </c>
      <c r="I90" s="49">
        <v>0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4" t="s">
        <v>131</v>
      </c>
      <c r="C91" s="49">
        <v>4</v>
      </c>
      <c r="D91" s="49">
        <v>0</v>
      </c>
      <c r="E91" s="49">
        <v>0</v>
      </c>
      <c r="F91" s="49">
        <v>0</v>
      </c>
      <c r="G91" s="49">
        <v>0</v>
      </c>
      <c r="H91" s="49">
        <v>0</v>
      </c>
      <c r="I91" s="49">
        <v>0</v>
      </c>
      <c r="J91" s="49">
        <v>1</v>
      </c>
      <c r="K91" s="49">
        <v>0</v>
      </c>
      <c r="L91" s="49">
        <v>0</v>
      </c>
      <c r="M91" s="49">
        <v>0</v>
      </c>
      <c r="N91" s="49">
        <v>0</v>
      </c>
      <c r="O91" s="15">
        <f t="shared" si="35"/>
        <v>5</v>
      </c>
      <c r="P91" s="15">
        <f t="shared" si="36"/>
        <v>5</v>
      </c>
      <c r="R91" s="8"/>
      <c r="T91"/>
    </row>
    <row r="92" spans="2:20" ht="23.1" customHeight="1" x14ac:dyDescent="0.25">
      <c r="B92" s="46" t="s">
        <v>132</v>
      </c>
      <c r="C92" s="49">
        <v>2</v>
      </c>
      <c r="D92" s="49">
        <v>0</v>
      </c>
      <c r="E92" s="49">
        <v>1</v>
      </c>
      <c r="F92" s="49">
        <v>0</v>
      </c>
      <c r="G92" s="49">
        <v>0</v>
      </c>
      <c r="H92" s="49">
        <v>0</v>
      </c>
      <c r="I92" s="49">
        <v>0</v>
      </c>
      <c r="J92" s="49">
        <v>0</v>
      </c>
      <c r="K92" s="49">
        <v>0</v>
      </c>
      <c r="L92" s="49">
        <v>0</v>
      </c>
      <c r="M92" s="49">
        <v>3</v>
      </c>
      <c r="N92" s="49">
        <v>0</v>
      </c>
      <c r="O92" s="15">
        <f t="shared" si="35"/>
        <v>3</v>
      </c>
      <c r="P92" s="15">
        <f t="shared" si="36"/>
        <v>6</v>
      </c>
      <c r="R92" s="8"/>
      <c r="T92"/>
    </row>
    <row r="93" spans="2:20" ht="23.1" customHeight="1" x14ac:dyDescent="0.25">
      <c r="B93" s="44" t="s">
        <v>133</v>
      </c>
      <c r="C93" s="49">
        <v>0</v>
      </c>
      <c r="D93" s="49">
        <v>1</v>
      </c>
      <c r="E93" s="49">
        <v>0</v>
      </c>
      <c r="F93" s="49">
        <v>0</v>
      </c>
      <c r="G93" s="49">
        <v>0</v>
      </c>
      <c r="H93" s="49">
        <v>0</v>
      </c>
      <c r="I93" s="49">
        <v>3</v>
      </c>
      <c r="J93" s="49">
        <v>0</v>
      </c>
      <c r="K93" s="49">
        <v>0</v>
      </c>
      <c r="L93" s="49">
        <v>0</v>
      </c>
      <c r="M93" s="49">
        <v>1</v>
      </c>
      <c r="N93" s="49">
        <v>0</v>
      </c>
      <c r="O93" s="15">
        <f t="shared" si="35"/>
        <v>4</v>
      </c>
      <c r="P93" s="15">
        <f t="shared" si="36"/>
        <v>5</v>
      </c>
      <c r="R93" s="8"/>
      <c r="T93"/>
    </row>
    <row r="94" spans="2:20" ht="23.1" customHeight="1" x14ac:dyDescent="0.25">
      <c r="B94" s="45" t="s">
        <v>134</v>
      </c>
      <c r="C94" s="49">
        <v>2</v>
      </c>
      <c r="D94" s="49">
        <v>0</v>
      </c>
      <c r="E94" s="49">
        <v>0</v>
      </c>
      <c r="F94" s="49">
        <v>0</v>
      </c>
      <c r="G94" s="49">
        <v>0</v>
      </c>
      <c r="H94" s="49">
        <v>0</v>
      </c>
      <c r="I94" s="49">
        <v>3</v>
      </c>
      <c r="J94" s="49">
        <v>0</v>
      </c>
      <c r="K94" s="49">
        <v>0</v>
      </c>
      <c r="L94" s="49">
        <v>0</v>
      </c>
      <c r="M94" s="49">
        <v>0</v>
      </c>
      <c r="N94" s="49">
        <v>0</v>
      </c>
      <c r="O94" s="15">
        <f t="shared" si="35"/>
        <v>5</v>
      </c>
      <c r="P94" s="15">
        <f t="shared" si="36"/>
        <v>5</v>
      </c>
      <c r="R94" s="8"/>
      <c r="T94"/>
    </row>
    <row r="95" spans="2:20" ht="23.1" customHeight="1" x14ac:dyDescent="0.25">
      <c r="B95" s="44" t="s">
        <v>135</v>
      </c>
      <c r="C95" s="49">
        <v>0</v>
      </c>
      <c r="D95" s="49">
        <v>0</v>
      </c>
      <c r="E95" s="49">
        <v>1</v>
      </c>
      <c r="F95" s="49">
        <v>0</v>
      </c>
      <c r="G95" s="49">
        <v>0</v>
      </c>
      <c r="H95" s="49">
        <v>0</v>
      </c>
      <c r="I95" s="49">
        <v>0</v>
      </c>
      <c r="J95" s="49">
        <v>0</v>
      </c>
      <c r="K95" s="49">
        <v>0</v>
      </c>
      <c r="L95" s="49">
        <v>0</v>
      </c>
      <c r="M95" s="49">
        <v>1</v>
      </c>
      <c r="N95" s="49"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46" t="s">
        <v>136</v>
      </c>
      <c r="C96" s="49">
        <v>2</v>
      </c>
      <c r="D96" s="49">
        <v>0</v>
      </c>
      <c r="E96" s="49">
        <v>0</v>
      </c>
      <c r="F96" s="49">
        <v>3</v>
      </c>
      <c r="G96" s="49">
        <v>0</v>
      </c>
      <c r="H96" s="49">
        <v>0</v>
      </c>
      <c r="I96" s="49">
        <v>2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15">
        <f t="shared" si="35"/>
        <v>7</v>
      </c>
      <c r="P96" s="15">
        <f t="shared" si="36"/>
        <v>7</v>
      </c>
      <c r="R96" s="8"/>
      <c r="T96"/>
    </row>
    <row r="97" spans="2:20" ht="23.1" customHeight="1" x14ac:dyDescent="0.25">
      <c r="B97" s="44" t="s">
        <v>137</v>
      </c>
      <c r="C97" s="49">
        <v>1</v>
      </c>
      <c r="D97" s="49">
        <v>3</v>
      </c>
      <c r="E97" s="49">
        <v>0</v>
      </c>
      <c r="F97" s="49">
        <v>2</v>
      </c>
      <c r="G97" s="49">
        <v>0</v>
      </c>
      <c r="H97" s="49">
        <v>0</v>
      </c>
      <c r="I97" s="49">
        <v>1</v>
      </c>
      <c r="J97" s="49">
        <v>0</v>
      </c>
      <c r="K97" s="49">
        <v>0</v>
      </c>
      <c r="L97" s="49">
        <v>0</v>
      </c>
      <c r="M97" s="49">
        <v>4</v>
      </c>
      <c r="N97" s="49">
        <v>0</v>
      </c>
      <c r="O97" s="15">
        <f t="shared" si="35"/>
        <v>7</v>
      </c>
      <c r="P97" s="15">
        <f t="shared" si="36"/>
        <v>11</v>
      </c>
      <c r="R97" s="8"/>
      <c r="T97"/>
    </row>
    <row r="98" spans="2:20" ht="23.1" customHeight="1" x14ac:dyDescent="0.25">
      <c r="B98" s="45" t="s">
        <v>138</v>
      </c>
      <c r="C98" s="49">
        <v>2</v>
      </c>
      <c r="D98" s="49">
        <v>1</v>
      </c>
      <c r="E98" s="49">
        <v>0</v>
      </c>
      <c r="F98" s="49">
        <v>9</v>
      </c>
      <c r="G98" s="49">
        <v>0</v>
      </c>
      <c r="H98" s="49">
        <v>0</v>
      </c>
      <c r="I98" s="49">
        <v>8</v>
      </c>
      <c r="J98" s="49">
        <v>0</v>
      </c>
      <c r="K98" s="49">
        <v>0</v>
      </c>
      <c r="L98" s="49">
        <v>0</v>
      </c>
      <c r="M98" s="49">
        <v>8</v>
      </c>
      <c r="N98" s="49">
        <v>0</v>
      </c>
      <c r="O98" s="15">
        <f t="shared" si="35"/>
        <v>20</v>
      </c>
      <c r="P98" s="15">
        <f t="shared" si="36"/>
        <v>28</v>
      </c>
      <c r="R98" s="8"/>
      <c r="T98"/>
    </row>
    <row r="99" spans="2:20" ht="23.1" customHeight="1" x14ac:dyDescent="0.25">
      <c r="B99" s="44" t="s">
        <v>139</v>
      </c>
      <c r="C99" s="49">
        <v>6</v>
      </c>
      <c r="D99" s="49">
        <v>0</v>
      </c>
      <c r="E99" s="49">
        <v>0</v>
      </c>
      <c r="F99" s="49">
        <v>5</v>
      </c>
      <c r="G99" s="49">
        <v>0</v>
      </c>
      <c r="H99" s="49">
        <v>0</v>
      </c>
      <c r="I99" s="49">
        <v>4</v>
      </c>
      <c r="J99" s="49">
        <v>0</v>
      </c>
      <c r="K99" s="49">
        <v>0</v>
      </c>
      <c r="L99" s="49">
        <v>0</v>
      </c>
      <c r="M99" s="49">
        <v>3</v>
      </c>
      <c r="N99" s="49">
        <v>0</v>
      </c>
      <c r="O99" s="15">
        <f t="shared" si="35"/>
        <v>15</v>
      </c>
      <c r="P99" s="15">
        <f t="shared" si="36"/>
        <v>18</v>
      </c>
      <c r="R99" s="8"/>
      <c r="T99"/>
    </row>
    <row r="100" spans="2:20" ht="23.1" customHeight="1" x14ac:dyDescent="0.25">
      <c r="B100" s="46" t="s">
        <v>140</v>
      </c>
      <c r="C100" s="49">
        <v>4</v>
      </c>
      <c r="D100" s="49">
        <v>2</v>
      </c>
      <c r="E100" s="49">
        <v>0</v>
      </c>
      <c r="F100" s="49">
        <v>5</v>
      </c>
      <c r="G100" s="49">
        <v>0</v>
      </c>
      <c r="H100" s="49">
        <v>0</v>
      </c>
      <c r="I100" s="49">
        <v>3</v>
      </c>
      <c r="J100" s="49">
        <v>0</v>
      </c>
      <c r="K100" s="49">
        <v>0</v>
      </c>
      <c r="L100" s="49">
        <v>0</v>
      </c>
      <c r="M100" s="49">
        <v>7</v>
      </c>
      <c r="N100" s="49">
        <v>0</v>
      </c>
      <c r="O100" s="15">
        <f t="shared" si="35"/>
        <v>14</v>
      </c>
      <c r="P100" s="15">
        <f t="shared" si="36"/>
        <v>21</v>
      </c>
      <c r="R100" s="8"/>
      <c r="T100"/>
    </row>
    <row r="101" spans="2:20" ht="23.1" customHeight="1" x14ac:dyDescent="0.25">
      <c r="B101" s="44" t="s">
        <v>141</v>
      </c>
      <c r="C101" s="49">
        <v>5</v>
      </c>
      <c r="D101" s="49">
        <v>0</v>
      </c>
      <c r="E101" s="49">
        <v>1</v>
      </c>
      <c r="F101" s="49">
        <v>3</v>
      </c>
      <c r="G101" s="49">
        <v>0</v>
      </c>
      <c r="H101" s="49">
        <v>0</v>
      </c>
      <c r="I101" s="49">
        <v>0</v>
      </c>
      <c r="J101" s="49">
        <v>0</v>
      </c>
      <c r="K101" s="49">
        <v>0</v>
      </c>
      <c r="L101" s="49">
        <v>1</v>
      </c>
      <c r="M101" s="49">
        <v>3</v>
      </c>
      <c r="N101" s="49">
        <v>0</v>
      </c>
      <c r="O101" s="15">
        <f t="shared" si="35"/>
        <v>10</v>
      </c>
      <c r="P101" s="15">
        <f t="shared" si="36"/>
        <v>13</v>
      </c>
      <c r="R101" s="8"/>
      <c r="T101"/>
    </row>
    <row r="102" spans="2:20" ht="23.1" customHeight="1" x14ac:dyDescent="0.25">
      <c r="B102" s="45" t="s">
        <v>142</v>
      </c>
      <c r="C102" s="49">
        <v>2</v>
      </c>
      <c r="D102" s="49">
        <v>0</v>
      </c>
      <c r="E102" s="49">
        <v>0</v>
      </c>
      <c r="F102" s="49">
        <v>3</v>
      </c>
      <c r="G102" s="49">
        <v>0</v>
      </c>
      <c r="H102" s="49">
        <v>0</v>
      </c>
      <c r="I102" s="49">
        <v>3</v>
      </c>
      <c r="J102" s="49">
        <v>0</v>
      </c>
      <c r="K102" s="49">
        <v>0</v>
      </c>
      <c r="L102" s="49">
        <v>0</v>
      </c>
      <c r="M102" s="49">
        <v>9</v>
      </c>
      <c r="N102" s="49">
        <v>0</v>
      </c>
      <c r="O102" s="15">
        <f t="shared" si="35"/>
        <v>8</v>
      </c>
      <c r="P102" s="15">
        <f t="shared" si="36"/>
        <v>17</v>
      </c>
      <c r="R102" s="8"/>
      <c r="T102"/>
    </row>
    <row r="103" spans="2:20" ht="23.1" customHeight="1" x14ac:dyDescent="0.25">
      <c r="B103" s="44" t="s">
        <v>143</v>
      </c>
      <c r="C103" s="49">
        <v>4</v>
      </c>
      <c r="D103" s="49">
        <v>1</v>
      </c>
      <c r="E103" s="49">
        <v>0</v>
      </c>
      <c r="F103" s="49">
        <v>3</v>
      </c>
      <c r="G103" s="49">
        <v>1</v>
      </c>
      <c r="H103" s="49">
        <v>0</v>
      </c>
      <c r="I103" s="49">
        <v>0</v>
      </c>
      <c r="J103" s="49">
        <v>0</v>
      </c>
      <c r="K103" s="49">
        <v>0</v>
      </c>
      <c r="L103" s="49">
        <v>0</v>
      </c>
      <c r="M103" s="49">
        <v>6</v>
      </c>
      <c r="N103" s="49">
        <v>0</v>
      </c>
      <c r="O103" s="15">
        <f t="shared" si="35"/>
        <v>9</v>
      </c>
      <c r="P103" s="15">
        <f t="shared" si="36"/>
        <v>15</v>
      </c>
      <c r="R103" s="8"/>
      <c r="T103"/>
    </row>
    <row r="104" spans="2:20" ht="23.1" customHeight="1" x14ac:dyDescent="0.25">
      <c r="B104" s="46" t="s">
        <v>144</v>
      </c>
      <c r="C104" s="49">
        <v>10</v>
      </c>
      <c r="D104" s="49">
        <v>1</v>
      </c>
      <c r="E104" s="49">
        <v>0</v>
      </c>
      <c r="F104" s="49">
        <v>4</v>
      </c>
      <c r="G104" s="49">
        <v>2</v>
      </c>
      <c r="H104" s="49">
        <v>0</v>
      </c>
      <c r="I104" s="49">
        <v>2</v>
      </c>
      <c r="J104" s="49">
        <v>2</v>
      </c>
      <c r="K104" s="49">
        <v>1</v>
      </c>
      <c r="L104" s="49">
        <v>0</v>
      </c>
      <c r="M104" s="49">
        <v>15</v>
      </c>
      <c r="N104" s="49">
        <v>0</v>
      </c>
      <c r="O104" s="15">
        <f t="shared" si="35"/>
        <v>22</v>
      </c>
      <c r="P104" s="15">
        <f t="shared" si="36"/>
        <v>37</v>
      </c>
      <c r="R104" s="8"/>
      <c r="T104"/>
    </row>
    <row r="105" spans="2:20" ht="23.1" customHeight="1" x14ac:dyDescent="0.25">
      <c r="B105" s="44" t="s">
        <v>145</v>
      </c>
      <c r="C105" s="49">
        <v>2</v>
      </c>
      <c r="D105" s="49">
        <v>0</v>
      </c>
      <c r="E105" s="49">
        <v>0</v>
      </c>
      <c r="F105" s="49">
        <v>1</v>
      </c>
      <c r="G105" s="49">
        <v>0</v>
      </c>
      <c r="H105" s="49">
        <v>0</v>
      </c>
      <c r="I105" s="49">
        <v>0</v>
      </c>
      <c r="J105" s="49">
        <v>0</v>
      </c>
      <c r="K105" s="49">
        <v>0</v>
      </c>
      <c r="L105" s="49">
        <v>0</v>
      </c>
      <c r="M105" s="49">
        <v>15</v>
      </c>
      <c r="N105" s="49">
        <v>0</v>
      </c>
      <c r="O105" s="15">
        <f t="shared" si="35"/>
        <v>3</v>
      </c>
      <c r="P105" s="15">
        <f t="shared" si="36"/>
        <v>18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381</v>
      </c>
      <c r="D106" s="16">
        <f t="shared" ref="D106:P106" si="37">SUM(D10:D105)</f>
        <v>143</v>
      </c>
      <c r="E106" s="16">
        <f t="shared" si="37"/>
        <v>67</v>
      </c>
      <c r="F106" s="16">
        <f t="shared" si="37"/>
        <v>100</v>
      </c>
      <c r="G106" s="16">
        <f t="shared" si="37"/>
        <v>11</v>
      </c>
      <c r="H106" s="16">
        <f t="shared" si="37"/>
        <v>0</v>
      </c>
      <c r="I106" s="16">
        <f t="shared" si="37"/>
        <v>175</v>
      </c>
      <c r="J106" s="16">
        <f t="shared" si="37"/>
        <v>33</v>
      </c>
      <c r="K106" s="16">
        <f t="shared" si="37"/>
        <v>5</v>
      </c>
      <c r="L106" s="16">
        <f t="shared" si="37"/>
        <v>4</v>
      </c>
      <c r="M106" s="16">
        <f t="shared" si="37"/>
        <v>887</v>
      </c>
      <c r="N106" s="16">
        <f t="shared" si="37"/>
        <v>1</v>
      </c>
      <c r="O106" s="16">
        <f t="shared" si="37"/>
        <v>920</v>
      </c>
      <c r="P106" s="16">
        <f t="shared" si="37"/>
        <v>1807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0.21084670724958496</v>
      </c>
      <c r="D107" s="42">
        <f t="shared" si="38"/>
        <v>7.9136690647482008E-2</v>
      </c>
      <c r="E107" s="42">
        <f t="shared" si="38"/>
        <v>3.707802988378528E-2</v>
      </c>
      <c r="F107" s="42">
        <f t="shared" si="38"/>
        <v>5.5340343110127282E-2</v>
      </c>
      <c r="G107" s="42">
        <f t="shared" si="38"/>
        <v>6.0874377421140007E-3</v>
      </c>
      <c r="H107" s="42">
        <f t="shared" si="38"/>
        <v>0</v>
      </c>
      <c r="I107" s="42">
        <f t="shared" si="38"/>
        <v>9.6845600442722751E-2</v>
      </c>
      <c r="J107" s="42">
        <f t="shared" si="38"/>
        <v>1.8262313226342003E-2</v>
      </c>
      <c r="K107" s="42">
        <f t="shared" si="38"/>
        <v>2.7670171555063639E-3</v>
      </c>
      <c r="L107" s="42">
        <f t="shared" si="38"/>
        <v>2.2136137244050912E-3</v>
      </c>
      <c r="M107" s="42">
        <f t="shared" si="38"/>
        <v>0.49086884338682901</v>
      </c>
      <c r="N107" s="42">
        <f t="shared" si="38"/>
        <v>5.5340343110127279E-4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0.41413043478260869</v>
      </c>
      <c r="D108" s="43">
        <f t="shared" ref="D108:N108" si="39">D106/$O$106</f>
        <v>0.15543478260869564</v>
      </c>
      <c r="E108" s="43">
        <f t="shared" si="39"/>
        <v>7.2826086956521735E-2</v>
      </c>
      <c r="F108" s="43">
        <f t="shared" si="39"/>
        <v>0.10869565217391304</v>
      </c>
      <c r="G108" s="43">
        <f t="shared" si="39"/>
        <v>1.1956521739130435E-2</v>
      </c>
      <c r="H108" s="43">
        <f t="shared" si="39"/>
        <v>0</v>
      </c>
      <c r="I108" s="43">
        <f t="shared" si="39"/>
        <v>0.19021739130434784</v>
      </c>
      <c r="J108" s="43">
        <f t="shared" si="39"/>
        <v>3.5869565217391305E-2</v>
      </c>
      <c r="K108" s="43">
        <f t="shared" si="39"/>
        <v>5.434782608695652E-3</v>
      </c>
      <c r="L108" s="43">
        <f t="shared" si="39"/>
        <v>4.3478260869565218E-3</v>
      </c>
      <c r="M108" s="43"/>
      <c r="N108" s="43">
        <f t="shared" si="39"/>
        <v>1.0869565217391304E-3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A38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'23.09 Bukasa-Buloba'!C3:G3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tr">
        <f>'26.09 Bukasa-Buloba'!D5</f>
        <v>26.09.19</v>
      </c>
      <c r="E5" s="3"/>
      <c r="F5" s="40" t="s">
        <v>1</v>
      </c>
      <c r="G5" s="71" t="str">
        <f>'26.09 Bukasa-Buloba'!G5:H5</f>
        <v>Bukasa Trading Centre</v>
      </c>
      <c r="H5" s="72"/>
      <c r="I5" s="14"/>
      <c r="J5" s="2" t="s">
        <v>5</v>
      </c>
      <c r="K5" s="71" t="s">
        <v>167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Buloba-Bukasa'!D6:E6</f>
        <v>BULOBA</v>
      </c>
      <c r="E6" s="72"/>
      <c r="F6" s="2" t="s">
        <v>2</v>
      </c>
      <c r="G6" s="71" t="str">
        <f>'24.09 Buloba-Bukasa'!G6:H6</f>
        <v>BUKASA</v>
      </c>
      <c r="H6" s="72"/>
      <c r="J6" s="2" t="s">
        <v>21</v>
      </c>
      <c r="K6" s="71" t="str">
        <f>'26.09 Bukasa-Buloba'!K6:L6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5</v>
      </c>
      <c r="D10" s="49">
        <v>0</v>
      </c>
      <c r="E10" s="49">
        <v>1</v>
      </c>
      <c r="F10" s="49">
        <v>2</v>
      </c>
      <c r="G10" s="49">
        <v>0</v>
      </c>
      <c r="H10" s="49">
        <v>0</v>
      </c>
      <c r="I10" s="49">
        <v>2</v>
      </c>
      <c r="J10" s="49">
        <v>0</v>
      </c>
      <c r="K10" s="49">
        <v>0</v>
      </c>
      <c r="L10" s="49">
        <v>0</v>
      </c>
      <c r="M10" s="49">
        <v>12</v>
      </c>
      <c r="N10" s="49">
        <v>0</v>
      </c>
      <c r="O10" s="15">
        <f t="shared" ref="O10:O73" si="0">SUM(C10:L10,N10)</f>
        <v>10</v>
      </c>
      <c r="P10" s="15">
        <f t="shared" ref="P10:P73" si="1">SUM(C10:N10)</f>
        <v>22</v>
      </c>
      <c r="R10" s="1" t="s">
        <v>6</v>
      </c>
      <c r="S10" s="17">
        <f t="shared" ref="S10:AF10" si="2">SUM(C10:C13)</f>
        <v>23</v>
      </c>
      <c r="T10" s="17">
        <f t="shared" si="2"/>
        <v>3</v>
      </c>
      <c r="U10" s="17">
        <f t="shared" si="2"/>
        <v>10</v>
      </c>
      <c r="V10" s="17">
        <f t="shared" si="2"/>
        <v>10</v>
      </c>
      <c r="W10" s="17">
        <f t="shared" si="2"/>
        <v>1</v>
      </c>
      <c r="X10" s="17">
        <f t="shared" si="2"/>
        <v>0</v>
      </c>
      <c r="Y10" s="17">
        <f t="shared" si="2"/>
        <v>4</v>
      </c>
      <c r="Z10" s="17">
        <f t="shared" si="2"/>
        <v>6</v>
      </c>
      <c r="AA10" s="17">
        <f t="shared" si="2"/>
        <v>0</v>
      </c>
      <c r="AB10" s="17">
        <f t="shared" si="2"/>
        <v>0</v>
      </c>
      <c r="AC10" s="17">
        <f t="shared" si="2"/>
        <v>62</v>
      </c>
      <c r="AD10" s="17">
        <f t="shared" si="2"/>
        <v>0</v>
      </c>
      <c r="AE10" s="30">
        <f t="shared" si="2"/>
        <v>57</v>
      </c>
      <c r="AF10" s="30">
        <f t="shared" si="2"/>
        <v>119</v>
      </c>
    </row>
    <row r="11" spans="2:32" s="6" customFormat="1" ht="23.1" customHeight="1" x14ac:dyDescent="0.25">
      <c r="B11" s="44" t="s">
        <v>38</v>
      </c>
      <c r="C11" s="49">
        <v>7</v>
      </c>
      <c r="D11" s="49">
        <v>1</v>
      </c>
      <c r="E11" s="49">
        <v>6</v>
      </c>
      <c r="F11" s="49">
        <v>2</v>
      </c>
      <c r="G11" s="49">
        <v>0</v>
      </c>
      <c r="H11" s="49">
        <v>0</v>
      </c>
      <c r="I11" s="49">
        <v>1</v>
      </c>
      <c r="J11" s="49">
        <v>2</v>
      </c>
      <c r="K11" s="49">
        <v>0</v>
      </c>
      <c r="L11" s="49">
        <v>0</v>
      </c>
      <c r="M11" s="49">
        <v>17</v>
      </c>
      <c r="N11" s="49">
        <v>0</v>
      </c>
      <c r="O11" s="15">
        <f t="shared" si="0"/>
        <v>19</v>
      </c>
      <c r="P11" s="15">
        <f t="shared" si="1"/>
        <v>36</v>
      </c>
      <c r="R11" s="1" t="s">
        <v>7</v>
      </c>
      <c r="S11" s="17">
        <f t="shared" ref="S11:AF11" si="3">SUM(C14:C17)</f>
        <v>24</v>
      </c>
      <c r="T11" s="17">
        <f t="shared" si="3"/>
        <v>8</v>
      </c>
      <c r="U11" s="17">
        <f t="shared" si="3"/>
        <v>7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11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63</v>
      </c>
      <c r="AD11" s="17">
        <f t="shared" si="3"/>
        <v>0</v>
      </c>
      <c r="AE11" s="30">
        <f t="shared" si="3"/>
        <v>57</v>
      </c>
      <c r="AF11" s="30">
        <f t="shared" si="3"/>
        <v>120</v>
      </c>
    </row>
    <row r="12" spans="2:32" ht="23.1" customHeight="1" x14ac:dyDescent="0.25">
      <c r="B12" s="44" t="s">
        <v>39</v>
      </c>
      <c r="C12" s="49">
        <v>4</v>
      </c>
      <c r="D12" s="49">
        <v>2</v>
      </c>
      <c r="E12" s="49">
        <v>2</v>
      </c>
      <c r="F12" s="49">
        <v>1</v>
      </c>
      <c r="G12" s="49">
        <v>1</v>
      </c>
      <c r="H12" s="49">
        <v>0</v>
      </c>
      <c r="I12" s="49">
        <v>0</v>
      </c>
      <c r="J12" s="49">
        <v>0</v>
      </c>
      <c r="K12" s="49">
        <v>0</v>
      </c>
      <c r="L12" s="49">
        <v>0</v>
      </c>
      <c r="M12" s="49">
        <v>19</v>
      </c>
      <c r="N12" s="49">
        <v>0</v>
      </c>
      <c r="O12" s="15">
        <f t="shared" si="0"/>
        <v>10</v>
      </c>
      <c r="P12" s="15">
        <f t="shared" si="1"/>
        <v>29</v>
      </c>
      <c r="R12" s="1" t="s">
        <v>8</v>
      </c>
      <c r="S12" s="17">
        <f t="shared" ref="S12:AF12" si="4">SUM(C18:C21)</f>
        <v>17</v>
      </c>
      <c r="T12" s="17">
        <f t="shared" si="4"/>
        <v>4</v>
      </c>
      <c r="U12" s="17">
        <f t="shared" si="4"/>
        <v>4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44</v>
      </c>
      <c r="AD12" s="17">
        <f t="shared" si="4"/>
        <v>0</v>
      </c>
      <c r="AE12" s="30">
        <f t="shared" si="4"/>
        <v>41</v>
      </c>
      <c r="AF12" s="30">
        <f t="shared" si="4"/>
        <v>85</v>
      </c>
    </row>
    <row r="13" spans="2:32" ht="23.1" customHeight="1" x14ac:dyDescent="0.25">
      <c r="B13" s="44" t="s">
        <v>40</v>
      </c>
      <c r="C13" s="49">
        <v>7</v>
      </c>
      <c r="D13" s="49">
        <v>0</v>
      </c>
      <c r="E13" s="49">
        <v>1</v>
      </c>
      <c r="F13" s="49">
        <v>5</v>
      </c>
      <c r="G13" s="49">
        <v>0</v>
      </c>
      <c r="H13" s="49">
        <v>0</v>
      </c>
      <c r="I13" s="49">
        <v>1</v>
      </c>
      <c r="J13" s="49">
        <v>4</v>
      </c>
      <c r="K13" s="49">
        <v>0</v>
      </c>
      <c r="L13" s="49">
        <v>0</v>
      </c>
      <c r="M13" s="49">
        <v>14</v>
      </c>
      <c r="N13" s="49">
        <v>0</v>
      </c>
      <c r="O13" s="15">
        <f t="shared" si="0"/>
        <v>18</v>
      </c>
      <c r="P13" s="15">
        <f t="shared" si="1"/>
        <v>32</v>
      </c>
      <c r="R13" s="1" t="s">
        <v>9</v>
      </c>
      <c r="S13" s="17">
        <f t="shared" ref="S13:AF13" si="5">SUM(C22:C25)</f>
        <v>21</v>
      </c>
      <c r="T13" s="17">
        <f t="shared" si="5"/>
        <v>6</v>
      </c>
      <c r="U13" s="17">
        <f t="shared" si="5"/>
        <v>4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61</v>
      </c>
      <c r="AD13" s="17">
        <f t="shared" si="5"/>
        <v>0</v>
      </c>
      <c r="AE13" s="30">
        <f t="shared" si="5"/>
        <v>48</v>
      </c>
      <c r="AF13" s="30">
        <f t="shared" si="5"/>
        <v>109</v>
      </c>
    </row>
    <row r="14" spans="2:32" ht="23.1" customHeight="1" x14ac:dyDescent="0.25">
      <c r="B14" s="44" t="s">
        <v>41</v>
      </c>
      <c r="C14" s="49">
        <v>8</v>
      </c>
      <c r="D14" s="49">
        <v>3</v>
      </c>
      <c r="E14" s="49">
        <v>2</v>
      </c>
      <c r="F14" s="49">
        <v>1</v>
      </c>
      <c r="G14" s="49">
        <v>0</v>
      </c>
      <c r="H14" s="49">
        <v>0</v>
      </c>
      <c r="I14" s="49">
        <v>1</v>
      </c>
      <c r="J14" s="49">
        <v>1</v>
      </c>
      <c r="K14" s="49">
        <v>0</v>
      </c>
      <c r="L14" s="49">
        <v>0</v>
      </c>
      <c r="M14" s="49">
        <v>18</v>
      </c>
      <c r="N14" s="49">
        <v>0</v>
      </c>
      <c r="O14" s="15">
        <f t="shared" si="0"/>
        <v>16</v>
      </c>
      <c r="P14" s="15">
        <f t="shared" si="1"/>
        <v>34</v>
      </c>
      <c r="R14" s="1" t="s">
        <v>10</v>
      </c>
      <c r="S14" s="17">
        <f t="shared" ref="S14:AF14" si="6">SUM(C26:C29)</f>
        <v>21</v>
      </c>
      <c r="T14" s="17">
        <f t="shared" si="6"/>
        <v>10</v>
      </c>
      <c r="U14" s="17">
        <f t="shared" si="6"/>
        <v>5</v>
      </c>
      <c r="V14" s="17">
        <f t="shared" si="6"/>
        <v>2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50</v>
      </c>
      <c r="AD14" s="17">
        <f t="shared" si="6"/>
        <v>0</v>
      </c>
      <c r="AE14" s="30">
        <f t="shared" si="6"/>
        <v>46</v>
      </c>
      <c r="AF14" s="30">
        <f t="shared" si="6"/>
        <v>96</v>
      </c>
    </row>
    <row r="15" spans="2:32" ht="23.1" customHeight="1" x14ac:dyDescent="0.25">
      <c r="B15" s="44" t="s">
        <v>42</v>
      </c>
      <c r="C15" s="49">
        <v>6</v>
      </c>
      <c r="D15" s="49">
        <v>1</v>
      </c>
      <c r="E15" s="49">
        <v>3</v>
      </c>
      <c r="F15" s="49">
        <v>1</v>
      </c>
      <c r="G15" s="49">
        <v>0</v>
      </c>
      <c r="H15" s="49">
        <v>0</v>
      </c>
      <c r="I15" s="49">
        <v>3</v>
      </c>
      <c r="J15" s="49">
        <v>1</v>
      </c>
      <c r="K15" s="49">
        <v>0</v>
      </c>
      <c r="L15" s="49">
        <v>0</v>
      </c>
      <c r="M15" s="49">
        <v>13</v>
      </c>
      <c r="N15" s="49">
        <v>0</v>
      </c>
      <c r="O15" s="15">
        <f t="shared" si="0"/>
        <v>15</v>
      </c>
      <c r="P15" s="15">
        <f t="shared" si="1"/>
        <v>28</v>
      </c>
      <c r="R15" s="1" t="s">
        <v>11</v>
      </c>
      <c r="S15" s="17">
        <f t="shared" ref="S15:AF15" si="7">SUM(C30:C33)</f>
        <v>11</v>
      </c>
      <c r="T15" s="17">
        <f t="shared" si="7"/>
        <v>7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3</v>
      </c>
      <c r="AA15" s="17">
        <f t="shared" si="7"/>
        <v>1</v>
      </c>
      <c r="AB15" s="17">
        <f t="shared" si="7"/>
        <v>0</v>
      </c>
      <c r="AC15" s="17">
        <f t="shared" si="7"/>
        <v>51</v>
      </c>
      <c r="AD15" s="17">
        <f t="shared" si="7"/>
        <v>1</v>
      </c>
      <c r="AE15" s="30">
        <f t="shared" si="7"/>
        <v>35</v>
      </c>
      <c r="AF15" s="30">
        <f t="shared" si="7"/>
        <v>86</v>
      </c>
    </row>
    <row r="16" spans="2:32" ht="23.1" customHeight="1" x14ac:dyDescent="0.25">
      <c r="B16" s="44" t="s">
        <v>43</v>
      </c>
      <c r="C16" s="49">
        <v>7</v>
      </c>
      <c r="D16" s="49">
        <v>3</v>
      </c>
      <c r="E16" s="49">
        <v>1</v>
      </c>
      <c r="F16" s="49">
        <v>1</v>
      </c>
      <c r="G16" s="49">
        <v>0</v>
      </c>
      <c r="H16" s="49">
        <v>0</v>
      </c>
      <c r="I16" s="49">
        <v>3</v>
      </c>
      <c r="J16" s="49">
        <v>1</v>
      </c>
      <c r="K16" s="49">
        <v>0</v>
      </c>
      <c r="L16" s="49">
        <v>0</v>
      </c>
      <c r="M16" s="49">
        <v>18</v>
      </c>
      <c r="N16" s="49">
        <v>0</v>
      </c>
      <c r="O16" s="15">
        <f t="shared" si="0"/>
        <v>16</v>
      </c>
      <c r="P16" s="15">
        <f t="shared" si="1"/>
        <v>34</v>
      </c>
      <c r="R16" s="1" t="s">
        <v>12</v>
      </c>
      <c r="S16" s="17">
        <f t="shared" ref="S16:AF16" si="8">SUM(C34:C37)</f>
        <v>17</v>
      </c>
      <c r="T16" s="17">
        <f t="shared" si="8"/>
        <v>6</v>
      </c>
      <c r="U16" s="17">
        <f t="shared" si="8"/>
        <v>4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46</v>
      </c>
      <c r="AD16" s="17">
        <f t="shared" si="8"/>
        <v>0</v>
      </c>
      <c r="AE16" s="30">
        <f t="shared" si="8"/>
        <v>38</v>
      </c>
      <c r="AF16" s="30">
        <f t="shared" si="8"/>
        <v>84</v>
      </c>
    </row>
    <row r="17" spans="2:32" ht="23.1" customHeight="1" x14ac:dyDescent="0.25">
      <c r="B17" s="44" t="s">
        <v>44</v>
      </c>
      <c r="C17" s="49">
        <v>3</v>
      </c>
      <c r="D17" s="49">
        <v>1</v>
      </c>
      <c r="E17" s="49">
        <v>1</v>
      </c>
      <c r="F17" s="49">
        <v>0</v>
      </c>
      <c r="G17" s="49">
        <v>0</v>
      </c>
      <c r="H17" s="49">
        <v>0</v>
      </c>
      <c r="I17" s="49">
        <v>4</v>
      </c>
      <c r="J17" s="49">
        <v>1</v>
      </c>
      <c r="K17" s="49">
        <v>0</v>
      </c>
      <c r="L17" s="49">
        <v>0</v>
      </c>
      <c r="M17" s="49">
        <v>14</v>
      </c>
      <c r="N17" s="49">
        <v>0</v>
      </c>
      <c r="O17" s="15">
        <f t="shared" si="0"/>
        <v>10</v>
      </c>
      <c r="P17" s="15">
        <f t="shared" si="1"/>
        <v>24</v>
      </c>
      <c r="R17" s="1" t="s">
        <v>13</v>
      </c>
      <c r="S17" s="17">
        <f t="shared" ref="S17:AF17" si="9">SUM(C38:C41)</f>
        <v>13</v>
      </c>
      <c r="T17" s="17">
        <f t="shared" si="9"/>
        <v>5</v>
      </c>
      <c r="U17" s="17">
        <f t="shared" si="9"/>
        <v>6</v>
      </c>
      <c r="V17" s="17">
        <f t="shared" si="9"/>
        <v>6</v>
      </c>
      <c r="W17" s="17">
        <f t="shared" si="9"/>
        <v>1</v>
      </c>
      <c r="X17" s="17">
        <f t="shared" si="9"/>
        <v>0</v>
      </c>
      <c r="Y17" s="17">
        <f t="shared" si="9"/>
        <v>3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46</v>
      </c>
      <c r="AD17" s="17">
        <f t="shared" si="9"/>
        <v>0</v>
      </c>
      <c r="AE17" s="30">
        <f t="shared" si="9"/>
        <v>37</v>
      </c>
      <c r="AF17" s="30">
        <f t="shared" si="9"/>
        <v>83</v>
      </c>
    </row>
    <row r="18" spans="2:32" ht="23.1" customHeight="1" x14ac:dyDescent="0.25">
      <c r="B18" s="44" t="s">
        <v>45</v>
      </c>
      <c r="C18" s="49">
        <v>4</v>
      </c>
      <c r="D18" s="49">
        <v>1</v>
      </c>
      <c r="E18" s="49">
        <v>0</v>
      </c>
      <c r="F18" s="49">
        <v>0</v>
      </c>
      <c r="G18" s="49">
        <v>0</v>
      </c>
      <c r="H18" s="49">
        <v>0</v>
      </c>
      <c r="I18" s="49">
        <v>3</v>
      </c>
      <c r="J18" s="49">
        <v>1</v>
      </c>
      <c r="K18" s="49">
        <v>0</v>
      </c>
      <c r="L18" s="49">
        <v>0</v>
      </c>
      <c r="M18" s="49">
        <v>6</v>
      </c>
      <c r="N18" s="49">
        <v>0</v>
      </c>
      <c r="O18" s="15">
        <f t="shared" si="0"/>
        <v>9</v>
      </c>
      <c r="P18" s="15">
        <f t="shared" si="1"/>
        <v>15</v>
      </c>
      <c r="R18" s="1" t="s">
        <v>14</v>
      </c>
      <c r="S18" s="17">
        <f t="shared" ref="S18:AF18" si="10">SUM(C42:C45)</f>
        <v>22</v>
      </c>
      <c r="T18" s="17">
        <f t="shared" si="10"/>
        <v>1</v>
      </c>
      <c r="U18" s="17">
        <f t="shared" si="10"/>
        <v>3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51</v>
      </c>
      <c r="AD18" s="17">
        <f t="shared" si="10"/>
        <v>0</v>
      </c>
      <c r="AE18" s="30">
        <f t="shared" si="10"/>
        <v>43</v>
      </c>
      <c r="AF18" s="30">
        <f t="shared" si="10"/>
        <v>94</v>
      </c>
    </row>
    <row r="19" spans="2:32" ht="23.1" customHeight="1" x14ac:dyDescent="0.25">
      <c r="B19" s="44" t="s">
        <v>46</v>
      </c>
      <c r="C19" s="49">
        <v>1</v>
      </c>
      <c r="D19" s="49">
        <v>1</v>
      </c>
      <c r="E19" s="49">
        <v>1</v>
      </c>
      <c r="F19" s="49">
        <v>0</v>
      </c>
      <c r="G19" s="49">
        <v>0</v>
      </c>
      <c r="H19" s="49">
        <v>0</v>
      </c>
      <c r="I19" s="49">
        <v>2</v>
      </c>
      <c r="J19" s="49">
        <v>0</v>
      </c>
      <c r="K19" s="49">
        <v>0</v>
      </c>
      <c r="L19" s="49">
        <v>0</v>
      </c>
      <c r="M19" s="49">
        <v>9</v>
      </c>
      <c r="N19" s="49">
        <v>0</v>
      </c>
      <c r="O19" s="15">
        <f t="shared" si="0"/>
        <v>5</v>
      </c>
      <c r="P19" s="15">
        <f t="shared" si="1"/>
        <v>14</v>
      </c>
      <c r="R19" s="1" t="s">
        <v>15</v>
      </c>
      <c r="S19" s="17">
        <f t="shared" ref="S19:AF19" si="11">SUM(C46:C49)</f>
        <v>25</v>
      </c>
      <c r="T19" s="17">
        <f t="shared" si="11"/>
        <v>3</v>
      </c>
      <c r="U19" s="17">
        <f t="shared" si="11"/>
        <v>5</v>
      </c>
      <c r="V19" s="17">
        <f t="shared" si="11"/>
        <v>6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0</v>
      </c>
      <c r="AA19" s="17">
        <f t="shared" si="11"/>
        <v>1</v>
      </c>
      <c r="AB19" s="17">
        <f t="shared" si="11"/>
        <v>0</v>
      </c>
      <c r="AC19" s="17">
        <f t="shared" si="11"/>
        <v>51</v>
      </c>
      <c r="AD19" s="17">
        <f t="shared" si="11"/>
        <v>0</v>
      </c>
      <c r="AE19" s="30">
        <f t="shared" si="11"/>
        <v>53</v>
      </c>
      <c r="AF19" s="30">
        <f t="shared" si="11"/>
        <v>104</v>
      </c>
    </row>
    <row r="20" spans="2:32" ht="23.1" customHeight="1" x14ac:dyDescent="0.25">
      <c r="B20" s="44" t="s">
        <v>47</v>
      </c>
      <c r="C20" s="49">
        <v>6</v>
      </c>
      <c r="D20" s="49">
        <v>2</v>
      </c>
      <c r="E20" s="49">
        <v>0</v>
      </c>
      <c r="F20" s="49">
        <v>1</v>
      </c>
      <c r="G20" s="49">
        <v>0</v>
      </c>
      <c r="H20" s="49">
        <v>0</v>
      </c>
      <c r="I20" s="49">
        <v>2</v>
      </c>
      <c r="J20" s="49">
        <v>4</v>
      </c>
      <c r="K20" s="49">
        <v>0</v>
      </c>
      <c r="L20" s="49">
        <v>0</v>
      </c>
      <c r="M20" s="49">
        <v>14</v>
      </c>
      <c r="N20" s="49">
        <v>0</v>
      </c>
      <c r="O20" s="15">
        <f t="shared" si="0"/>
        <v>15</v>
      </c>
      <c r="P20" s="15">
        <f t="shared" si="1"/>
        <v>29</v>
      </c>
      <c r="R20" s="1" t="s">
        <v>16</v>
      </c>
      <c r="S20" s="17">
        <f t="shared" ref="S20:AF20" si="12">SUM(C50:C53)</f>
        <v>17</v>
      </c>
      <c r="T20" s="17">
        <f t="shared" si="12"/>
        <v>10</v>
      </c>
      <c r="U20" s="17">
        <f t="shared" si="12"/>
        <v>17</v>
      </c>
      <c r="V20" s="17">
        <f t="shared" si="12"/>
        <v>13</v>
      </c>
      <c r="W20" s="17">
        <f t="shared" si="12"/>
        <v>2</v>
      </c>
      <c r="X20" s="17">
        <f t="shared" si="12"/>
        <v>0</v>
      </c>
      <c r="Y20" s="17">
        <f t="shared" si="12"/>
        <v>7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69</v>
      </c>
      <c r="AD20" s="17">
        <f t="shared" si="12"/>
        <v>0</v>
      </c>
      <c r="AE20" s="30">
        <f t="shared" si="12"/>
        <v>66</v>
      </c>
      <c r="AF20" s="30">
        <f t="shared" si="12"/>
        <v>135</v>
      </c>
    </row>
    <row r="21" spans="2:32" ht="23.1" customHeight="1" x14ac:dyDescent="0.25">
      <c r="B21" s="44" t="s">
        <v>48</v>
      </c>
      <c r="C21" s="49">
        <v>6</v>
      </c>
      <c r="D21" s="49">
        <v>0</v>
      </c>
      <c r="E21" s="49">
        <v>3</v>
      </c>
      <c r="F21" s="49">
        <v>1</v>
      </c>
      <c r="G21" s="49">
        <v>0</v>
      </c>
      <c r="H21" s="49">
        <v>0</v>
      </c>
      <c r="I21" s="49">
        <v>2</v>
      </c>
      <c r="J21" s="49">
        <v>0</v>
      </c>
      <c r="K21" s="49">
        <v>0</v>
      </c>
      <c r="L21" s="49">
        <v>0</v>
      </c>
      <c r="M21" s="49">
        <v>15</v>
      </c>
      <c r="N21" s="49">
        <v>0</v>
      </c>
      <c r="O21" s="15">
        <f t="shared" si="0"/>
        <v>12</v>
      </c>
      <c r="P21" s="15">
        <f t="shared" si="1"/>
        <v>27</v>
      </c>
      <c r="R21" s="35" t="s">
        <v>20</v>
      </c>
      <c r="S21" s="33">
        <f t="shared" ref="S21:AF21" si="13">SUM(C54:C57)</f>
        <v>27</v>
      </c>
      <c r="T21" s="17">
        <f t="shared" si="13"/>
        <v>7</v>
      </c>
      <c r="U21" s="17">
        <f t="shared" si="13"/>
        <v>8</v>
      </c>
      <c r="V21" s="17">
        <f t="shared" si="13"/>
        <v>6</v>
      </c>
      <c r="W21" s="17">
        <f t="shared" si="13"/>
        <v>1</v>
      </c>
      <c r="X21" s="17">
        <f t="shared" si="13"/>
        <v>0</v>
      </c>
      <c r="Y21" s="17">
        <f t="shared" si="13"/>
        <v>7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56</v>
      </c>
      <c r="AD21" s="17">
        <f t="shared" si="13"/>
        <v>0</v>
      </c>
      <c r="AE21" s="30">
        <f t="shared" si="13"/>
        <v>61</v>
      </c>
      <c r="AF21" s="30">
        <f t="shared" si="13"/>
        <v>117</v>
      </c>
    </row>
    <row r="22" spans="2:32" ht="23.1" customHeight="1" x14ac:dyDescent="0.25">
      <c r="B22" s="44" t="s">
        <v>49</v>
      </c>
      <c r="C22" s="49">
        <v>6</v>
      </c>
      <c r="D22" s="49">
        <v>2</v>
      </c>
      <c r="E22" s="49">
        <v>1</v>
      </c>
      <c r="F22" s="49">
        <v>0</v>
      </c>
      <c r="G22" s="49">
        <v>0</v>
      </c>
      <c r="H22" s="49">
        <v>0</v>
      </c>
      <c r="I22" s="49">
        <v>1</v>
      </c>
      <c r="J22" s="49">
        <v>0</v>
      </c>
      <c r="K22" s="49">
        <v>0</v>
      </c>
      <c r="L22" s="49">
        <v>0</v>
      </c>
      <c r="M22" s="49">
        <v>18</v>
      </c>
      <c r="N22" s="49">
        <v>0</v>
      </c>
      <c r="O22" s="15">
        <f t="shared" si="0"/>
        <v>10</v>
      </c>
      <c r="P22" s="15">
        <f t="shared" si="1"/>
        <v>28</v>
      </c>
      <c r="R22" s="35" t="s">
        <v>146</v>
      </c>
      <c r="S22" s="33">
        <f>SUM(C58:C61)</f>
        <v>27</v>
      </c>
      <c r="T22" s="33">
        <f t="shared" ref="T22:AF22" si="14">SUM(D58:D61)</f>
        <v>2</v>
      </c>
      <c r="U22" s="33">
        <f t="shared" si="14"/>
        <v>1</v>
      </c>
      <c r="V22" s="33">
        <f t="shared" si="14"/>
        <v>5</v>
      </c>
      <c r="W22" s="33">
        <f t="shared" si="14"/>
        <v>0</v>
      </c>
      <c r="X22" s="33">
        <f t="shared" si="14"/>
        <v>0</v>
      </c>
      <c r="Y22" s="33">
        <f t="shared" si="14"/>
        <v>11</v>
      </c>
      <c r="Z22" s="33">
        <f t="shared" si="14"/>
        <v>0</v>
      </c>
      <c r="AA22" s="33">
        <f t="shared" si="14"/>
        <v>0</v>
      </c>
      <c r="AB22" s="33">
        <f t="shared" si="14"/>
        <v>0</v>
      </c>
      <c r="AC22" s="33">
        <f t="shared" si="14"/>
        <v>69</v>
      </c>
      <c r="AD22" s="33">
        <f t="shared" si="14"/>
        <v>0</v>
      </c>
      <c r="AE22" s="30">
        <f t="shared" si="14"/>
        <v>46</v>
      </c>
      <c r="AF22" s="30">
        <f t="shared" si="14"/>
        <v>115</v>
      </c>
    </row>
    <row r="23" spans="2:32" ht="23.1" customHeight="1" x14ac:dyDescent="0.25">
      <c r="B23" s="44" t="s">
        <v>50</v>
      </c>
      <c r="C23" s="49">
        <v>5</v>
      </c>
      <c r="D23" s="49">
        <v>1</v>
      </c>
      <c r="E23" s="49">
        <v>1</v>
      </c>
      <c r="F23" s="49">
        <v>0</v>
      </c>
      <c r="G23" s="49">
        <v>0</v>
      </c>
      <c r="H23" s="49">
        <v>0</v>
      </c>
      <c r="I23" s="49">
        <v>3</v>
      </c>
      <c r="J23" s="49">
        <v>0</v>
      </c>
      <c r="K23" s="49">
        <v>0</v>
      </c>
      <c r="L23" s="49">
        <v>0</v>
      </c>
      <c r="M23" s="49">
        <v>14</v>
      </c>
      <c r="N23" s="49">
        <v>0</v>
      </c>
      <c r="O23" s="15">
        <f t="shared" si="0"/>
        <v>10</v>
      </c>
      <c r="P23" s="15">
        <f t="shared" si="1"/>
        <v>24</v>
      </c>
      <c r="R23" s="35" t="s">
        <v>147</v>
      </c>
      <c r="S23" s="33">
        <f>SUM(C62:C65)</f>
        <v>19</v>
      </c>
      <c r="T23" s="33">
        <f t="shared" ref="T23:AF23" si="15">SUM(D62:D65)</f>
        <v>4</v>
      </c>
      <c r="U23" s="33">
        <f t="shared" si="15"/>
        <v>11</v>
      </c>
      <c r="V23" s="33">
        <f t="shared" si="15"/>
        <v>2</v>
      </c>
      <c r="W23" s="33">
        <f t="shared" si="15"/>
        <v>0</v>
      </c>
      <c r="X23" s="33">
        <f t="shared" si="15"/>
        <v>0</v>
      </c>
      <c r="Y23" s="33">
        <f t="shared" si="15"/>
        <v>6</v>
      </c>
      <c r="Z23" s="33">
        <f t="shared" si="15"/>
        <v>4</v>
      </c>
      <c r="AA23" s="33">
        <f t="shared" si="15"/>
        <v>0</v>
      </c>
      <c r="AB23" s="33">
        <f t="shared" si="15"/>
        <v>0</v>
      </c>
      <c r="AC23" s="33">
        <f t="shared" si="15"/>
        <v>39</v>
      </c>
      <c r="AD23" s="33">
        <f t="shared" si="15"/>
        <v>0</v>
      </c>
      <c r="AE23" s="30">
        <f t="shared" si="15"/>
        <v>46</v>
      </c>
      <c r="AF23" s="30">
        <f t="shared" si="15"/>
        <v>85</v>
      </c>
    </row>
    <row r="24" spans="2:32" ht="23.1" customHeight="1" x14ac:dyDescent="0.25">
      <c r="B24" s="44" t="s">
        <v>51</v>
      </c>
      <c r="C24" s="49">
        <v>4</v>
      </c>
      <c r="D24" s="49">
        <v>1</v>
      </c>
      <c r="E24" s="49">
        <v>1</v>
      </c>
      <c r="F24" s="49">
        <v>0</v>
      </c>
      <c r="G24" s="49">
        <v>0</v>
      </c>
      <c r="H24" s="49">
        <v>0</v>
      </c>
      <c r="I24" s="49">
        <v>4</v>
      </c>
      <c r="J24" s="49">
        <v>1</v>
      </c>
      <c r="K24" s="49">
        <v>0</v>
      </c>
      <c r="L24" s="49">
        <v>0</v>
      </c>
      <c r="M24" s="49">
        <v>17</v>
      </c>
      <c r="N24" s="49">
        <v>0</v>
      </c>
      <c r="O24" s="15">
        <f t="shared" si="0"/>
        <v>11</v>
      </c>
      <c r="P24" s="15">
        <f t="shared" si="1"/>
        <v>28</v>
      </c>
      <c r="R24" s="35" t="s">
        <v>148</v>
      </c>
      <c r="S24" s="33">
        <f>SUM(C66:C69)</f>
        <v>20</v>
      </c>
      <c r="T24" s="33">
        <f t="shared" ref="T24:AF24" si="16">SUM(D66:D69)</f>
        <v>1</v>
      </c>
      <c r="U24" s="33">
        <f t="shared" si="16"/>
        <v>8</v>
      </c>
      <c r="V24" s="33">
        <f t="shared" si="16"/>
        <v>1</v>
      </c>
      <c r="W24" s="33">
        <f t="shared" si="16"/>
        <v>0</v>
      </c>
      <c r="X24" s="33">
        <f t="shared" si="16"/>
        <v>0</v>
      </c>
      <c r="Y24" s="33">
        <f t="shared" si="16"/>
        <v>0</v>
      </c>
      <c r="Z24" s="33">
        <f t="shared" si="16"/>
        <v>1</v>
      </c>
      <c r="AA24" s="33">
        <f t="shared" si="16"/>
        <v>0</v>
      </c>
      <c r="AB24" s="33">
        <f t="shared" si="16"/>
        <v>0</v>
      </c>
      <c r="AC24" s="33">
        <f t="shared" si="16"/>
        <v>30</v>
      </c>
      <c r="AD24" s="33">
        <f t="shared" si="16"/>
        <v>0</v>
      </c>
      <c r="AE24" s="30">
        <f t="shared" si="16"/>
        <v>31</v>
      </c>
      <c r="AF24" s="30">
        <f t="shared" si="16"/>
        <v>61</v>
      </c>
    </row>
    <row r="25" spans="2:32" ht="23.1" customHeight="1" x14ac:dyDescent="0.25">
      <c r="B25" s="44" t="s">
        <v>52</v>
      </c>
      <c r="C25" s="49">
        <v>6</v>
      </c>
      <c r="D25" s="49">
        <v>2</v>
      </c>
      <c r="E25" s="49">
        <v>1</v>
      </c>
      <c r="F25" s="49">
        <v>1</v>
      </c>
      <c r="G25" s="49">
        <v>0</v>
      </c>
      <c r="H25" s="49">
        <v>0</v>
      </c>
      <c r="I25" s="49">
        <v>7</v>
      </c>
      <c r="J25" s="49">
        <v>0</v>
      </c>
      <c r="K25" s="49">
        <v>0</v>
      </c>
      <c r="L25" s="49">
        <v>0</v>
      </c>
      <c r="M25" s="49">
        <v>12</v>
      </c>
      <c r="N25" s="49">
        <v>0</v>
      </c>
      <c r="O25" s="15">
        <f t="shared" si="0"/>
        <v>17</v>
      </c>
      <c r="P25" s="15">
        <f t="shared" si="1"/>
        <v>29</v>
      </c>
      <c r="R25" s="35" t="s">
        <v>149</v>
      </c>
      <c r="S25" s="33">
        <f>SUM(C70:C73)</f>
        <v>7</v>
      </c>
      <c r="T25" s="33">
        <f t="shared" ref="T25:AF25" si="17">SUM(D70:D73)</f>
        <v>0</v>
      </c>
      <c r="U25" s="33">
        <f t="shared" si="17"/>
        <v>2</v>
      </c>
      <c r="V25" s="33">
        <f t="shared" si="17"/>
        <v>1</v>
      </c>
      <c r="W25" s="33">
        <f t="shared" si="17"/>
        <v>1</v>
      </c>
      <c r="X25" s="33">
        <f t="shared" si="17"/>
        <v>0</v>
      </c>
      <c r="Y25" s="33">
        <f t="shared" si="17"/>
        <v>2</v>
      </c>
      <c r="Z25" s="33">
        <f t="shared" si="17"/>
        <v>2</v>
      </c>
      <c r="AA25" s="33">
        <f t="shared" si="17"/>
        <v>1</v>
      </c>
      <c r="AB25" s="33">
        <f t="shared" si="17"/>
        <v>0</v>
      </c>
      <c r="AC25" s="33">
        <f t="shared" si="17"/>
        <v>23</v>
      </c>
      <c r="AD25" s="33">
        <f t="shared" si="17"/>
        <v>0</v>
      </c>
      <c r="AE25" s="30">
        <f t="shared" si="17"/>
        <v>16</v>
      </c>
      <c r="AF25" s="30">
        <f t="shared" si="17"/>
        <v>39</v>
      </c>
    </row>
    <row r="26" spans="2:32" ht="23.1" customHeight="1" x14ac:dyDescent="0.25">
      <c r="B26" s="44" t="s">
        <v>53</v>
      </c>
      <c r="C26" s="49">
        <v>4</v>
      </c>
      <c r="D26" s="49">
        <v>2</v>
      </c>
      <c r="E26" s="49">
        <v>2</v>
      </c>
      <c r="F26" s="49">
        <v>0</v>
      </c>
      <c r="G26" s="49">
        <v>0</v>
      </c>
      <c r="H26" s="49">
        <v>0</v>
      </c>
      <c r="I26" s="49">
        <v>0</v>
      </c>
      <c r="J26" s="49">
        <v>1</v>
      </c>
      <c r="K26" s="49">
        <v>0</v>
      </c>
      <c r="L26" s="49">
        <v>0</v>
      </c>
      <c r="M26" s="49">
        <v>9</v>
      </c>
      <c r="N26" s="49">
        <v>0</v>
      </c>
      <c r="O26" s="15">
        <f t="shared" si="0"/>
        <v>9</v>
      </c>
      <c r="P26" s="15">
        <f t="shared" si="1"/>
        <v>18</v>
      </c>
      <c r="R26" s="35" t="s">
        <v>150</v>
      </c>
      <c r="S26" s="33">
        <f>SUM(C74:C77)</f>
        <v>6</v>
      </c>
      <c r="T26" s="33">
        <f t="shared" ref="T26:AF26" si="18">SUM(D74:D77)</f>
        <v>0</v>
      </c>
      <c r="U26" s="33">
        <f t="shared" si="18"/>
        <v>1</v>
      </c>
      <c r="V26" s="33">
        <f t="shared" si="18"/>
        <v>0</v>
      </c>
      <c r="W26" s="33">
        <f t="shared" si="18"/>
        <v>0</v>
      </c>
      <c r="X26" s="33">
        <f t="shared" si="18"/>
        <v>0</v>
      </c>
      <c r="Y26" s="33">
        <f t="shared" si="18"/>
        <v>2</v>
      </c>
      <c r="Z26" s="33">
        <f t="shared" si="18"/>
        <v>0</v>
      </c>
      <c r="AA26" s="33">
        <f t="shared" si="18"/>
        <v>1</v>
      </c>
      <c r="AB26" s="33">
        <f t="shared" si="18"/>
        <v>0</v>
      </c>
      <c r="AC26" s="33">
        <f t="shared" si="18"/>
        <v>5</v>
      </c>
      <c r="AD26" s="33">
        <f t="shared" si="18"/>
        <v>0</v>
      </c>
      <c r="AE26" s="30">
        <f t="shared" si="18"/>
        <v>10</v>
      </c>
      <c r="AF26" s="30">
        <f t="shared" si="18"/>
        <v>15</v>
      </c>
    </row>
    <row r="27" spans="2:32" ht="23.1" customHeight="1" x14ac:dyDescent="0.25">
      <c r="B27" s="44" t="s">
        <v>54</v>
      </c>
      <c r="C27" s="49">
        <v>3</v>
      </c>
      <c r="D27" s="49">
        <v>1</v>
      </c>
      <c r="E27" s="49">
        <v>1</v>
      </c>
      <c r="F27" s="49">
        <v>1</v>
      </c>
      <c r="G27" s="49">
        <v>0</v>
      </c>
      <c r="H27" s="49">
        <v>0</v>
      </c>
      <c r="I27" s="49">
        <v>2</v>
      </c>
      <c r="J27" s="49">
        <v>0</v>
      </c>
      <c r="K27" s="49">
        <v>0</v>
      </c>
      <c r="L27" s="49">
        <v>0</v>
      </c>
      <c r="M27" s="49">
        <v>11</v>
      </c>
      <c r="N27" s="49">
        <v>0</v>
      </c>
      <c r="O27" s="15">
        <f t="shared" si="0"/>
        <v>8</v>
      </c>
      <c r="P27" s="15">
        <f t="shared" si="1"/>
        <v>19</v>
      </c>
      <c r="R27" s="35" t="s">
        <v>151</v>
      </c>
      <c r="S27" s="33">
        <f>SUM(C78:C81)</f>
        <v>1</v>
      </c>
      <c r="T27" s="33">
        <f t="shared" ref="T27:AF27" si="19">SUM(D78:D81)</f>
        <v>1</v>
      </c>
      <c r="U27" s="33">
        <f t="shared" si="19"/>
        <v>0</v>
      </c>
      <c r="V27" s="33">
        <f t="shared" si="19"/>
        <v>0</v>
      </c>
      <c r="W27" s="33">
        <f t="shared" si="19"/>
        <v>1</v>
      </c>
      <c r="X27" s="33">
        <f t="shared" si="19"/>
        <v>0</v>
      </c>
      <c r="Y27" s="33">
        <f t="shared" si="19"/>
        <v>2</v>
      </c>
      <c r="Z27" s="33">
        <f t="shared" si="19"/>
        <v>0</v>
      </c>
      <c r="AA27" s="33">
        <f t="shared" si="19"/>
        <v>0</v>
      </c>
      <c r="AB27" s="33">
        <f t="shared" si="19"/>
        <v>0</v>
      </c>
      <c r="AC27" s="33">
        <f t="shared" si="19"/>
        <v>4</v>
      </c>
      <c r="AD27" s="33">
        <f t="shared" si="19"/>
        <v>0</v>
      </c>
      <c r="AE27" s="30">
        <f t="shared" si="19"/>
        <v>5</v>
      </c>
      <c r="AF27" s="30">
        <f t="shared" si="19"/>
        <v>9</v>
      </c>
    </row>
    <row r="28" spans="2:32" ht="23.1" customHeight="1" x14ac:dyDescent="0.25">
      <c r="B28" s="44" t="s">
        <v>55</v>
      </c>
      <c r="C28" s="49">
        <v>5</v>
      </c>
      <c r="D28" s="49">
        <v>5</v>
      </c>
      <c r="E28" s="49">
        <v>1</v>
      </c>
      <c r="F28" s="49">
        <v>1</v>
      </c>
      <c r="G28" s="49">
        <v>0</v>
      </c>
      <c r="H28" s="49">
        <v>0</v>
      </c>
      <c r="I28" s="49">
        <v>2</v>
      </c>
      <c r="J28" s="49">
        <v>1</v>
      </c>
      <c r="K28" s="49">
        <v>0</v>
      </c>
      <c r="L28" s="49">
        <v>0</v>
      </c>
      <c r="M28" s="49">
        <v>18</v>
      </c>
      <c r="N28" s="49">
        <v>0</v>
      </c>
      <c r="O28" s="15">
        <f t="shared" si="0"/>
        <v>15</v>
      </c>
      <c r="P28" s="15">
        <f t="shared" si="1"/>
        <v>33</v>
      </c>
      <c r="R28" s="35" t="s">
        <v>152</v>
      </c>
      <c r="S28" s="33">
        <f>SUM(C82:C85)</f>
        <v>0</v>
      </c>
      <c r="T28" s="33">
        <f t="shared" ref="T28:AF28" si="20">SUM(D82:D85)</f>
        <v>0</v>
      </c>
      <c r="U28" s="33">
        <f t="shared" si="20"/>
        <v>0</v>
      </c>
      <c r="V28" s="33">
        <f t="shared" si="20"/>
        <v>0</v>
      </c>
      <c r="W28" s="33">
        <f t="shared" si="20"/>
        <v>0</v>
      </c>
      <c r="X28" s="33">
        <f t="shared" si="20"/>
        <v>0</v>
      </c>
      <c r="Y28" s="33">
        <f t="shared" si="20"/>
        <v>0</v>
      </c>
      <c r="Z28" s="33">
        <f t="shared" si="20"/>
        <v>1</v>
      </c>
      <c r="AA28" s="33">
        <f t="shared" si="20"/>
        <v>0</v>
      </c>
      <c r="AB28" s="33">
        <f t="shared" si="20"/>
        <v>0</v>
      </c>
      <c r="AC28" s="33">
        <f t="shared" si="20"/>
        <v>1</v>
      </c>
      <c r="AD28" s="33">
        <f t="shared" si="20"/>
        <v>0</v>
      </c>
      <c r="AE28" s="30">
        <f t="shared" si="20"/>
        <v>1</v>
      </c>
      <c r="AF28" s="30">
        <f t="shared" si="20"/>
        <v>2</v>
      </c>
    </row>
    <row r="29" spans="2:32" ht="23.1" customHeight="1" x14ac:dyDescent="0.25">
      <c r="B29" s="44" t="s">
        <v>56</v>
      </c>
      <c r="C29" s="49">
        <v>9</v>
      </c>
      <c r="D29" s="49">
        <v>2</v>
      </c>
      <c r="E29" s="49">
        <v>1</v>
      </c>
      <c r="F29" s="49">
        <v>0</v>
      </c>
      <c r="G29" s="49">
        <v>0</v>
      </c>
      <c r="H29" s="49">
        <v>0</v>
      </c>
      <c r="I29" s="49">
        <v>2</v>
      </c>
      <c r="J29" s="49">
        <v>0</v>
      </c>
      <c r="K29" s="49">
        <v>0</v>
      </c>
      <c r="L29" s="49">
        <v>0</v>
      </c>
      <c r="M29" s="49">
        <v>12</v>
      </c>
      <c r="N29" s="49">
        <v>0</v>
      </c>
      <c r="O29" s="15">
        <f t="shared" si="0"/>
        <v>14</v>
      </c>
      <c r="P29" s="15">
        <f t="shared" si="1"/>
        <v>26</v>
      </c>
      <c r="R29" s="35" t="s">
        <v>153</v>
      </c>
      <c r="S29" s="33">
        <f>SUM(C86:C89)</f>
        <v>0</v>
      </c>
      <c r="T29" s="33">
        <f t="shared" ref="T29:AF29" si="21">SUM(D86:D89)</f>
        <v>0</v>
      </c>
      <c r="U29" s="33">
        <f t="shared" si="21"/>
        <v>0</v>
      </c>
      <c r="V29" s="33">
        <f t="shared" si="21"/>
        <v>0</v>
      </c>
      <c r="W29" s="33">
        <f t="shared" si="21"/>
        <v>0</v>
      </c>
      <c r="X29" s="33">
        <f t="shared" si="21"/>
        <v>0</v>
      </c>
      <c r="Y29" s="33">
        <f t="shared" si="21"/>
        <v>0</v>
      </c>
      <c r="Z29" s="33">
        <f t="shared" si="21"/>
        <v>0</v>
      </c>
      <c r="AA29" s="33">
        <f t="shared" si="21"/>
        <v>0</v>
      </c>
      <c r="AB29" s="33">
        <f t="shared" si="21"/>
        <v>0</v>
      </c>
      <c r="AC29" s="33">
        <f t="shared" si="21"/>
        <v>1</v>
      </c>
      <c r="AD29" s="33">
        <f t="shared" si="21"/>
        <v>0</v>
      </c>
      <c r="AE29" s="30">
        <f t="shared" si="21"/>
        <v>0</v>
      </c>
      <c r="AF29" s="30">
        <f t="shared" si="21"/>
        <v>1</v>
      </c>
    </row>
    <row r="30" spans="2:32" ht="23.1" customHeight="1" x14ac:dyDescent="0.25">
      <c r="B30" s="44" t="s">
        <v>57</v>
      </c>
      <c r="C30" s="49">
        <v>3</v>
      </c>
      <c r="D30" s="49">
        <v>4</v>
      </c>
      <c r="E30" s="49">
        <v>0</v>
      </c>
      <c r="F30" s="49">
        <v>0</v>
      </c>
      <c r="G30" s="49">
        <v>0</v>
      </c>
      <c r="H30" s="49">
        <v>0</v>
      </c>
      <c r="I30" s="49">
        <v>2</v>
      </c>
      <c r="J30" s="49">
        <v>1</v>
      </c>
      <c r="K30" s="49">
        <v>0</v>
      </c>
      <c r="L30" s="49">
        <v>0</v>
      </c>
      <c r="M30" s="49">
        <v>10</v>
      </c>
      <c r="N30" s="49">
        <v>0</v>
      </c>
      <c r="O30" s="15">
        <f t="shared" si="0"/>
        <v>10</v>
      </c>
      <c r="P30" s="15">
        <f t="shared" si="1"/>
        <v>20</v>
      </c>
      <c r="R30" s="35" t="s">
        <v>154</v>
      </c>
      <c r="S30" s="33">
        <f>SUM(C90:C93)</f>
        <v>0</v>
      </c>
      <c r="T30" s="33">
        <f t="shared" ref="T30:AF30" si="22">SUM(D90:D93)</f>
        <v>0</v>
      </c>
      <c r="U30" s="33">
        <f t="shared" si="22"/>
        <v>0</v>
      </c>
      <c r="V30" s="33">
        <f t="shared" si="22"/>
        <v>0</v>
      </c>
      <c r="W30" s="33">
        <f t="shared" si="22"/>
        <v>0</v>
      </c>
      <c r="X30" s="33">
        <f t="shared" si="22"/>
        <v>0</v>
      </c>
      <c r="Y30" s="33">
        <f t="shared" si="22"/>
        <v>0</v>
      </c>
      <c r="Z30" s="33">
        <f t="shared" si="22"/>
        <v>0</v>
      </c>
      <c r="AA30" s="33">
        <f t="shared" si="22"/>
        <v>0</v>
      </c>
      <c r="AB30" s="33">
        <f t="shared" si="22"/>
        <v>0</v>
      </c>
      <c r="AC30" s="33">
        <f t="shared" si="22"/>
        <v>0</v>
      </c>
      <c r="AD30" s="33">
        <f t="shared" si="22"/>
        <v>0</v>
      </c>
      <c r="AE30" s="30">
        <f t="shared" si="22"/>
        <v>0</v>
      </c>
      <c r="AF30" s="30">
        <f t="shared" si="22"/>
        <v>0</v>
      </c>
    </row>
    <row r="31" spans="2:32" ht="23.1" customHeight="1" x14ac:dyDescent="0.25">
      <c r="B31" s="45" t="s">
        <v>58</v>
      </c>
      <c r="C31" s="49">
        <v>4</v>
      </c>
      <c r="D31" s="49">
        <v>1</v>
      </c>
      <c r="E31" s="49">
        <v>1</v>
      </c>
      <c r="F31" s="49">
        <v>0</v>
      </c>
      <c r="G31" s="49">
        <v>0</v>
      </c>
      <c r="H31" s="49">
        <v>0</v>
      </c>
      <c r="I31" s="49">
        <v>1</v>
      </c>
      <c r="J31" s="49">
        <v>0</v>
      </c>
      <c r="K31" s="49">
        <v>0</v>
      </c>
      <c r="L31" s="49">
        <v>0</v>
      </c>
      <c r="M31" s="49">
        <v>17</v>
      </c>
      <c r="N31" s="49">
        <v>0</v>
      </c>
      <c r="O31" s="15">
        <f t="shared" si="0"/>
        <v>7</v>
      </c>
      <c r="P31" s="15">
        <f t="shared" si="1"/>
        <v>24</v>
      </c>
      <c r="R31" s="35" t="s">
        <v>155</v>
      </c>
      <c r="S31" s="33">
        <f>SUM(C94:C97)</f>
        <v>1</v>
      </c>
      <c r="T31" s="33">
        <f t="shared" ref="T31:AF31" si="23">SUM(D94:D97)</f>
        <v>0</v>
      </c>
      <c r="U31" s="33">
        <f t="shared" si="23"/>
        <v>0</v>
      </c>
      <c r="V31" s="33">
        <f t="shared" si="23"/>
        <v>2</v>
      </c>
      <c r="W31" s="33">
        <f t="shared" si="23"/>
        <v>0</v>
      </c>
      <c r="X31" s="33">
        <f t="shared" si="23"/>
        <v>0</v>
      </c>
      <c r="Y31" s="33">
        <f t="shared" si="23"/>
        <v>0</v>
      </c>
      <c r="Z31" s="33">
        <f t="shared" si="23"/>
        <v>0</v>
      </c>
      <c r="AA31" s="33">
        <f t="shared" si="23"/>
        <v>0</v>
      </c>
      <c r="AB31" s="33">
        <f t="shared" si="23"/>
        <v>0</v>
      </c>
      <c r="AC31" s="33">
        <f t="shared" si="23"/>
        <v>1</v>
      </c>
      <c r="AD31" s="33">
        <f t="shared" si="23"/>
        <v>0</v>
      </c>
      <c r="AE31" s="30">
        <f t="shared" si="23"/>
        <v>3</v>
      </c>
      <c r="AF31" s="30">
        <f t="shared" si="23"/>
        <v>4</v>
      </c>
    </row>
    <row r="32" spans="2:32" ht="23.1" customHeight="1" x14ac:dyDescent="0.25">
      <c r="B32" s="45" t="s">
        <v>59</v>
      </c>
      <c r="C32" s="49">
        <v>1</v>
      </c>
      <c r="D32" s="49">
        <v>1</v>
      </c>
      <c r="E32" s="49">
        <v>1</v>
      </c>
      <c r="F32" s="49">
        <v>1</v>
      </c>
      <c r="G32" s="49">
        <v>0</v>
      </c>
      <c r="H32" s="49">
        <v>0</v>
      </c>
      <c r="I32" s="49">
        <v>2</v>
      </c>
      <c r="J32" s="49">
        <v>2</v>
      </c>
      <c r="K32" s="49">
        <v>1</v>
      </c>
      <c r="L32" s="49">
        <v>0</v>
      </c>
      <c r="M32" s="49">
        <v>13</v>
      </c>
      <c r="N32" s="49">
        <v>1</v>
      </c>
      <c r="O32" s="15">
        <f t="shared" si="0"/>
        <v>10</v>
      </c>
      <c r="P32" s="15">
        <f t="shared" si="1"/>
        <v>23</v>
      </c>
      <c r="R32" s="32" t="s">
        <v>156</v>
      </c>
      <c r="S32" s="33">
        <f>SUM(C98:C101)</f>
        <v>5</v>
      </c>
      <c r="T32" s="33">
        <f t="shared" ref="T32:AF32" si="24">SUM(D98:D101)</f>
        <v>0</v>
      </c>
      <c r="U32" s="33">
        <f t="shared" si="24"/>
        <v>1</v>
      </c>
      <c r="V32" s="33">
        <f t="shared" si="24"/>
        <v>10</v>
      </c>
      <c r="W32" s="33">
        <f t="shared" si="24"/>
        <v>1</v>
      </c>
      <c r="X32" s="33">
        <f t="shared" si="24"/>
        <v>0</v>
      </c>
      <c r="Y32" s="33">
        <f t="shared" si="24"/>
        <v>2</v>
      </c>
      <c r="Z32" s="33">
        <f t="shared" si="24"/>
        <v>1</v>
      </c>
      <c r="AA32" s="33">
        <f t="shared" si="24"/>
        <v>0</v>
      </c>
      <c r="AB32" s="33">
        <f t="shared" si="24"/>
        <v>0</v>
      </c>
      <c r="AC32" s="33">
        <f t="shared" si="24"/>
        <v>1</v>
      </c>
      <c r="AD32" s="33">
        <f t="shared" si="24"/>
        <v>0</v>
      </c>
      <c r="AE32" s="30">
        <f t="shared" si="24"/>
        <v>20</v>
      </c>
      <c r="AF32" s="30">
        <f t="shared" si="24"/>
        <v>21</v>
      </c>
    </row>
    <row r="33" spans="2:32" ht="23.1" customHeight="1" x14ac:dyDescent="0.25">
      <c r="B33" s="44" t="s">
        <v>60</v>
      </c>
      <c r="C33" s="49">
        <v>3</v>
      </c>
      <c r="D33" s="49">
        <v>1</v>
      </c>
      <c r="E33" s="49">
        <v>1</v>
      </c>
      <c r="F33" s="49">
        <v>1</v>
      </c>
      <c r="G33" s="49">
        <v>0</v>
      </c>
      <c r="H33" s="49">
        <v>0</v>
      </c>
      <c r="I33" s="49">
        <v>2</v>
      </c>
      <c r="J33" s="49">
        <v>0</v>
      </c>
      <c r="K33" s="49">
        <v>0</v>
      </c>
      <c r="L33" s="49">
        <v>0</v>
      </c>
      <c r="M33" s="49">
        <v>11</v>
      </c>
      <c r="N33" s="49">
        <v>0</v>
      </c>
      <c r="O33" s="15">
        <f t="shared" si="0"/>
        <v>8</v>
      </c>
      <c r="P33" s="15">
        <f t="shared" si="1"/>
        <v>19</v>
      </c>
      <c r="R33" s="32" t="s">
        <v>157</v>
      </c>
      <c r="S33" s="33">
        <f>SUM(C102:C105)</f>
        <v>18</v>
      </c>
      <c r="T33" s="33">
        <f t="shared" ref="T33:AF33" si="25">SUM(D102:D105)</f>
        <v>0</v>
      </c>
      <c r="U33" s="33">
        <f t="shared" si="25"/>
        <v>2</v>
      </c>
      <c r="V33" s="33">
        <f t="shared" si="25"/>
        <v>2</v>
      </c>
      <c r="W33" s="33">
        <f t="shared" si="25"/>
        <v>0</v>
      </c>
      <c r="X33" s="33">
        <f t="shared" si="25"/>
        <v>0</v>
      </c>
      <c r="Y33" s="33">
        <f t="shared" si="25"/>
        <v>0</v>
      </c>
      <c r="Z33" s="33">
        <f t="shared" si="25"/>
        <v>0</v>
      </c>
      <c r="AA33" s="33">
        <f t="shared" si="25"/>
        <v>0</v>
      </c>
      <c r="AB33" s="33">
        <f t="shared" si="25"/>
        <v>0</v>
      </c>
      <c r="AC33" s="33">
        <f t="shared" si="25"/>
        <v>27</v>
      </c>
      <c r="AD33" s="33">
        <f t="shared" si="25"/>
        <v>0</v>
      </c>
      <c r="AE33" s="30">
        <f t="shared" si="25"/>
        <v>22</v>
      </c>
      <c r="AF33" s="30">
        <f t="shared" si="25"/>
        <v>49</v>
      </c>
    </row>
    <row r="34" spans="2:32" ht="23.1" customHeight="1" x14ac:dyDescent="0.25">
      <c r="B34" s="45" t="s">
        <v>61</v>
      </c>
      <c r="C34" s="49">
        <v>3</v>
      </c>
      <c r="D34" s="49">
        <v>1</v>
      </c>
      <c r="E34" s="49">
        <v>0</v>
      </c>
      <c r="F34" s="49">
        <v>0</v>
      </c>
      <c r="G34" s="49">
        <v>0</v>
      </c>
      <c r="H34" s="49">
        <v>0</v>
      </c>
      <c r="I34" s="49">
        <v>1</v>
      </c>
      <c r="J34" s="49">
        <v>0</v>
      </c>
      <c r="K34" s="49">
        <v>0</v>
      </c>
      <c r="L34" s="49">
        <v>0</v>
      </c>
      <c r="M34" s="49">
        <v>8</v>
      </c>
      <c r="N34" s="49">
        <v>0</v>
      </c>
      <c r="O34" s="15">
        <f t="shared" si="0"/>
        <v>5</v>
      </c>
      <c r="P34" s="15">
        <f t="shared" si="1"/>
        <v>13</v>
      </c>
      <c r="R34" s="37" t="s">
        <v>90</v>
      </c>
      <c r="S34" s="38">
        <f t="shared" ref="S34:AF34" si="26">MAX(S10:S12)</f>
        <v>24</v>
      </c>
      <c r="T34" s="38">
        <f t="shared" si="26"/>
        <v>8</v>
      </c>
      <c r="U34" s="38">
        <f t="shared" si="26"/>
        <v>10</v>
      </c>
      <c r="V34" s="38">
        <f t="shared" si="26"/>
        <v>10</v>
      </c>
      <c r="W34" s="38">
        <f t="shared" si="26"/>
        <v>1</v>
      </c>
      <c r="X34" s="38">
        <f t="shared" si="26"/>
        <v>0</v>
      </c>
      <c r="Y34" s="38">
        <f t="shared" si="26"/>
        <v>11</v>
      </c>
      <c r="Z34" s="38">
        <f t="shared" si="26"/>
        <v>6</v>
      </c>
      <c r="AA34" s="38">
        <f t="shared" si="26"/>
        <v>0</v>
      </c>
      <c r="AB34" s="38">
        <f t="shared" si="26"/>
        <v>0</v>
      </c>
      <c r="AC34" s="38">
        <f t="shared" si="26"/>
        <v>63</v>
      </c>
      <c r="AD34" s="38">
        <f t="shared" si="26"/>
        <v>0</v>
      </c>
      <c r="AE34" s="39">
        <f t="shared" si="26"/>
        <v>57</v>
      </c>
      <c r="AF34" s="39">
        <f t="shared" si="26"/>
        <v>120</v>
      </c>
    </row>
    <row r="35" spans="2:32" ht="23.1" customHeight="1" x14ac:dyDescent="0.25">
      <c r="B35" s="45" t="s">
        <v>62</v>
      </c>
      <c r="C35" s="49">
        <v>5</v>
      </c>
      <c r="D35" s="49">
        <v>1</v>
      </c>
      <c r="E35" s="49">
        <v>2</v>
      </c>
      <c r="F35" s="49">
        <v>0</v>
      </c>
      <c r="G35" s="49">
        <v>0</v>
      </c>
      <c r="H35" s="49">
        <v>0</v>
      </c>
      <c r="I35" s="49">
        <v>2</v>
      </c>
      <c r="J35" s="49">
        <v>2</v>
      </c>
      <c r="K35" s="49">
        <v>0</v>
      </c>
      <c r="L35" s="49">
        <v>0</v>
      </c>
      <c r="M35" s="49">
        <v>18</v>
      </c>
      <c r="N35" s="49">
        <v>0</v>
      </c>
      <c r="O35" s="15">
        <f t="shared" si="0"/>
        <v>12</v>
      </c>
      <c r="P35" s="15">
        <f t="shared" si="1"/>
        <v>30</v>
      </c>
      <c r="R35" s="37" t="s">
        <v>91</v>
      </c>
      <c r="S35" s="38">
        <f t="shared" ref="S35:AF35" si="27">MAX(S13:S18)</f>
        <v>22</v>
      </c>
      <c r="T35" s="38">
        <f t="shared" si="27"/>
        <v>10</v>
      </c>
      <c r="U35" s="38">
        <f t="shared" si="27"/>
        <v>6</v>
      </c>
      <c r="V35" s="38">
        <f t="shared" si="27"/>
        <v>6</v>
      </c>
      <c r="W35" s="38">
        <f t="shared" si="27"/>
        <v>1</v>
      </c>
      <c r="X35" s="38">
        <f t="shared" si="27"/>
        <v>0</v>
      </c>
      <c r="Y35" s="38">
        <f t="shared" si="27"/>
        <v>15</v>
      </c>
      <c r="Z35" s="38">
        <f t="shared" si="27"/>
        <v>3</v>
      </c>
      <c r="AA35" s="38">
        <f t="shared" si="27"/>
        <v>1</v>
      </c>
      <c r="AB35" s="38">
        <f t="shared" si="27"/>
        <v>0</v>
      </c>
      <c r="AC35" s="38">
        <f t="shared" si="27"/>
        <v>61</v>
      </c>
      <c r="AD35" s="38">
        <f t="shared" si="27"/>
        <v>1</v>
      </c>
      <c r="AE35" s="39">
        <f t="shared" si="27"/>
        <v>48</v>
      </c>
      <c r="AF35" s="39">
        <f t="shared" si="27"/>
        <v>109</v>
      </c>
    </row>
    <row r="36" spans="2:32" ht="23.1" customHeight="1" x14ac:dyDescent="0.25">
      <c r="B36" s="45" t="s">
        <v>63</v>
      </c>
      <c r="C36" s="49">
        <v>6</v>
      </c>
      <c r="D36" s="49">
        <v>3</v>
      </c>
      <c r="E36" s="49">
        <v>1</v>
      </c>
      <c r="F36" s="49">
        <v>2</v>
      </c>
      <c r="G36" s="49">
        <v>0</v>
      </c>
      <c r="H36" s="49">
        <v>0</v>
      </c>
      <c r="I36" s="49">
        <v>1</v>
      </c>
      <c r="J36" s="49">
        <v>0</v>
      </c>
      <c r="K36" s="49">
        <v>0</v>
      </c>
      <c r="L36" s="49">
        <v>0</v>
      </c>
      <c r="M36" s="49">
        <v>9</v>
      </c>
      <c r="N36" s="49">
        <v>0</v>
      </c>
      <c r="O36" s="15">
        <f t="shared" si="0"/>
        <v>13</v>
      </c>
      <c r="P36" s="15">
        <f t="shared" si="1"/>
        <v>22</v>
      </c>
      <c r="R36" s="37" t="s">
        <v>92</v>
      </c>
      <c r="S36" s="38">
        <f t="shared" ref="S36:AF36" si="28">MAX(S19:S21)</f>
        <v>27</v>
      </c>
      <c r="T36" s="38">
        <f t="shared" si="28"/>
        <v>10</v>
      </c>
      <c r="U36" s="38">
        <f t="shared" si="28"/>
        <v>17</v>
      </c>
      <c r="V36" s="38">
        <f t="shared" si="28"/>
        <v>13</v>
      </c>
      <c r="W36" s="38">
        <f t="shared" si="28"/>
        <v>2</v>
      </c>
      <c r="X36" s="38">
        <f t="shared" si="28"/>
        <v>0</v>
      </c>
      <c r="Y36" s="38">
        <f t="shared" si="28"/>
        <v>13</v>
      </c>
      <c r="Z36" s="38">
        <f t="shared" si="28"/>
        <v>5</v>
      </c>
      <c r="AA36" s="38">
        <f t="shared" si="28"/>
        <v>1</v>
      </c>
      <c r="AB36" s="38">
        <f t="shared" si="28"/>
        <v>0</v>
      </c>
      <c r="AC36" s="38">
        <f t="shared" si="28"/>
        <v>69</v>
      </c>
      <c r="AD36" s="38">
        <f t="shared" si="28"/>
        <v>0</v>
      </c>
      <c r="AE36" s="39">
        <f t="shared" si="28"/>
        <v>66</v>
      </c>
      <c r="AF36" s="39">
        <f t="shared" si="28"/>
        <v>135</v>
      </c>
    </row>
    <row r="37" spans="2:32" ht="23.1" customHeight="1" x14ac:dyDescent="0.25">
      <c r="B37" s="44" t="s">
        <v>64</v>
      </c>
      <c r="C37" s="49">
        <v>3</v>
      </c>
      <c r="D37" s="49">
        <v>1</v>
      </c>
      <c r="E37" s="49">
        <v>1</v>
      </c>
      <c r="F37" s="49">
        <v>0</v>
      </c>
      <c r="G37" s="49">
        <v>0</v>
      </c>
      <c r="H37" s="49">
        <v>0</v>
      </c>
      <c r="I37" s="49">
        <v>3</v>
      </c>
      <c r="J37" s="49">
        <v>0</v>
      </c>
      <c r="K37" s="49">
        <v>0</v>
      </c>
      <c r="L37" s="49">
        <v>0</v>
      </c>
      <c r="M37" s="49">
        <v>11</v>
      </c>
      <c r="N37" s="49">
        <v>0</v>
      </c>
      <c r="O37" s="15">
        <f t="shared" si="0"/>
        <v>8</v>
      </c>
      <c r="P37" s="15">
        <f t="shared" si="1"/>
        <v>19</v>
      </c>
      <c r="R37" s="36" t="s">
        <v>85</v>
      </c>
      <c r="S37" s="34">
        <f t="shared" ref="S37:AF37" si="29">SUM(S10:S12)</f>
        <v>64</v>
      </c>
      <c r="T37" s="16">
        <f t="shared" si="29"/>
        <v>15</v>
      </c>
      <c r="U37" s="16">
        <f t="shared" si="29"/>
        <v>21</v>
      </c>
      <c r="V37" s="16">
        <f t="shared" si="29"/>
        <v>15</v>
      </c>
      <c r="W37" s="16">
        <f t="shared" si="29"/>
        <v>1</v>
      </c>
      <c r="X37" s="16">
        <f t="shared" si="29"/>
        <v>0</v>
      </c>
      <c r="Y37" s="16">
        <f t="shared" si="29"/>
        <v>24</v>
      </c>
      <c r="Z37" s="16">
        <f t="shared" si="29"/>
        <v>15</v>
      </c>
      <c r="AA37" s="16">
        <f t="shared" si="29"/>
        <v>0</v>
      </c>
      <c r="AB37" s="16">
        <f t="shared" si="29"/>
        <v>0</v>
      </c>
      <c r="AC37" s="16">
        <f t="shared" si="29"/>
        <v>169</v>
      </c>
      <c r="AD37" s="16">
        <f t="shared" si="29"/>
        <v>0</v>
      </c>
      <c r="AE37" s="31">
        <f t="shared" si="29"/>
        <v>155</v>
      </c>
      <c r="AF37" s="31">
        <f t="shared" si="29"/>
        <v>324</v>
      </c>
    </row>
    <row r="38" spans="2:32" ht="23.1" customHeight="1" x14ac:dyDescent="0.25">
      <c r="B38" s="45" t="s">
        <v>65</v>
      </c>
      <c r="C38" s="49">
        <v>2</v>
      </c>
      <c r="D38" s="49">
        <v>4</v>
      </c>
      <c r="E38" s="49">
        <v>1</v>
      </c>
      <c r="F38" s="49">
        <v>2</v>
      </c>
      <c r="G38" s="49">
        <v>1</v>
      </c>
      <c r="H38" s="49">
        <v>0</v>
      </c>
      <c r="I38" s="49">
        <v>1</v>
      </c>
      <c r="J38" s="49">
        <v>1</v>
      </c>
      <c r="K38" s="49">
        <v>0</v>
      </c>
      <c r="L38" s="49">
        <v>0</v>
      </c>
      <c r="M38" s="49">
        <v>10</v>
      </c>
      <c r="N38" s="49">
        <v>0</v>
      </c>
      <c r="O38" s="15">
        <f t="shared" si="0"/>
        <v>12</v>
      </c>
      <c r="P38" s="15">
        <f t="shared" si="1"/>
        <v>22</v>
      </c>
      <c r="R38" s="27" t="s">
        <v>86</v>
      </c>
      <c r="S38" s="16">
        <f t="shared" ref="S38:AF38" si="30">SUM(S13:S18)</f>
        <v>105</v>
      </c>
      <c r="T38" s="16">
        <f t="shared" si="30"/>
        <v>35</v>
      </c>
      <c r="U38" s="16">
        <f t="shared" si="30"/>
        <v>25</v>
      </c>
      <c r="V38" s="16">
        <f t="shared" si="30"/>
        <v>13</v>
      </c>
      <c r="W38" s="16">
        <f t="shared" si="30"/>
        <v>1</v>
      </c>
      <c r="X38" s="16">
        <f t="shared" si="30"/>
        <v>0</v>
      </c>
      <c r="Y38" s="16">
        <f t="shared" si="30"/>
        <v>52</v>
      </c>
      <c r="Z38" s="16">
        <f t="shared" si="30"/>
        <v>14</v>
      </c>
      <c r="AA38" s="16">
        <f t="shared" si="30"/>
        <v>1</v>
      </c>
      <c r="AB38" s="16">
        <f t="shared" si="30"/>
        <v>0</v>
      </c>
      <c r="AC38" s="16">
        <f t="shared" si="30"/>
        <v>305</v>
      </c>
      <c r="AD38" s="16">
        <f t="shared" si="30"/>
        <v>1</v>
      </c>
      <c r="AE38" s="31">
        <f t="shared" si="30"/>
        <v>247</v>
      </c>
      <c r="AF38" s="31">
        <f t="shared" si="30"/>
        <v>552</v>
      </c>
    </row>
    <row r="39" spans="2:32" ht="23.1" customHeight="1" x14ac:dyDescent="0.25">
      <c r="B39" s="45" t="s">
        <v>66</v>
      </c>
      <c r="C39" s="49">
        <v>4</v>
      </c>
      <c r="D39" s="49">
        <v>0</v>
      </c>
      <c r="E39" s="49">
        <v>3</v>
      </c>
      <c r="F39" s="49">
        <v>1</v>
      </c>
      <c r="G39" s="49">
        <v>0</v>
      </c>
      <c r="H39" s="49">
        <v>0</v>
      </c>
      <c r="I39" s="49">
        <v>2</v>
      </c>
      <c r="J39" s="49">
        <v>0</v>
      </c>
      <c r="K39" s="49">
        <v>0</v>
      </c>
      <c r="L39" s="49">
        <v>0</v>
      </c>
      <c r="M39" s="49">
        <v>12</v>
      </c>
      <c r="N39" s="49">
        <v>0</v>
      </c>
      <c r="O39" s="15">
        <f t="shared" si="0"/>
        <v>10</v>
      </c>
      <c r="P39" s="15">
        <f t="shared" si="1"/>
        <v>22</v>
      </c>
      <c r="R39" s="28" t="s">
        <v>87</v>
      </c>
      <c r="S39" s="16">
        <f t="shared" ref="S39:AF39" si="31">SUM(S19:S21)</f>
        <v>69</v>
      </c>
      <c r="T39" s="16">
        <f t="shared" si="31"/>
        <v>20</v>
      </c>
      <c r="U39" s="16">
        <f t="shared" si="31"/>
        <v>30</v>
      </c>
      <c r="V39" s="16">
        <f t="shared" si="31"/>
        <v>25</v>
      </c>
      <c r="W39" s="16">
        <f t="shared" si="31"/>
        <v>3</v>
      </c>
      <c r="X39" s="16">
        <f t="shared" si="31"/>
        <v>0</v>
      </c>
      <c r="Y39" s="16">
        <f t="shared" si="31"/>
        <v>27</v>
      </c>
      <c r="Z39" s="16">
        <f t="shared" si="31"/>
        <v>5</v>
      </c>
      <c r="AA39" s="16">
        <f t="shared" si="31"/>
        <v>1</v>
      </c>
      <c r="AB39" s="16">
        <f t="shared" si="31"/>
        <v>0</v>
      </c>
      <c r="AC39" s="16">
        <f t="shared" si="31"/>
        <v>176</v>
      </c>
      <c r="AD39" s="16">
        <f t="shared" si="31"/>
        <v>0</v>
      </c>
      <c r="AE39" s="31">
        <f t="shared" si="31"/>
        <v>180</v>
      </c>
      <c r="AF39" s="31">
        <f t="shared" si="31"/>
        <v>356</v>
      </c>
    </row>
    <row r="40" spans="2:32" ht="23.1" customHeight="1" x14ac:dyDescent="0.25">
      <c r="B40" s="45" t="s">
        <v>67</v>
      </c>
      <c r="C40" s="49">
        <v>2</v>
      </c>
      <c r="D40" s="49">
        <v>0</v>
      </c>
      <c r="E40" s="49">
        <v>1</v>
      </c>
      <c r="F40" s="49">
        <v>2</v>
      </c>
      <c r="G40" s="49">
        <v>0</v>
      </c>
      <c r="H40" s="49">
        <v>0</v>
      </c>
      <c r="I40" s="49">
        <v>0</v>
      </c>
      <c r="J40" s="49">
        <v>1</v>
      </c>
      <c r="K40" s="49">
        <v>0</v>
      </c>
      <c r="L40" s="49">
        <v>0</v>
      </c>
      <c r="M40" s="49">
        <v>14</v>
      </c>
      <c r="N40" s="49">
        <v>0</v>
      </c>
      <c r="O40" s="15">
        <f t="shared" si="0"/>
        <v>6</v>
      </c>
      <c r="P40" s="15">
        <f t="shared" si="1"/>
        <v>20</v>
      </c>
      <c r="R40" s="5" t="s">
        <v>17</v>
      </c>
      <c r="S40" s="16">
        <f t="shared" ref="S40:AF40" si="32">SUM(S10:S21)</f>
        <v>238</v>
      </c>
      <c r="T40" s="16">
        <f t="shared" si="32"/>
        <v>70</v>
      </c>
      <c r="U40" s="16">
        <f t="shared" si="32"/>
        <v>76</v>
      </c>
      <c r="V40" s="16">
        <f t="shared" si="32"/>
        <v>53</v>
      </c>
      <c r="W40" s="16">
        <f t="shared" si="32"/>
        <v>5</v>
      </c>
      <c r="X40" s="16">
        <f t="shared" si="32"/>
        <v>0</v>
      </c>
      <c r="Y40" s="16">
        <f t="shared" si="32"/>
        <v>103</v>
      </c>
      <c r="Z40" s="16">
        <f t="shared" si="32"/>
        <v>34</v>
      </c>
      <c r="AA40" s="16">
        <f t="shared" si="32"/>
        <v>2</v>
      </c>
      <c r="AB40" s="16">
        <f t="shared" si="32"/>
        <v>0</v>
      </c>
      <c r="AC40" s="16">
        <f t="shared" si="32"/>
        <v>650</v>
      </c>
      <c r="AD40" s="16">
        <f t="shared" si="32"/>
        <v>1</v>
      </c>
      <c r="AE40" s="31">
        <f t="shared" si="32"/>
        <v>582</v>
      </c>
      <c r="AF40" s="31">
        <f t="shared" si="32"/>
        <v>1232</v>
      </c>
    </row>
    <row r="41" spans="2:32" ht="23.1" customHeight="1" x14ac:dyDescent="0.25">
      <c r="B41" s="44" t="s">
        <v>68</v>
      </c>
      <c r="C41" s="49">
        <v>5</v>
      </c>
      <c r="D41" s="49">
        <v>1</v>
      </c>
      <c r="E41" s="49">
        <v>1</v>
      </c>
      <c r="F41" s="49">
        <v>1</v>
      </c>
      <c r="G41" s="49">
        <v>0</v>
      </c>
      <c r="H41" s="49">
        <v>0</v>
      </c>
      <c r="I41" s="49">
        <v>0</v>
      </c>
      <c r="J41" s="49">
        <v>1</v>
      </c>
      <c r="K41" s="49">
        <v>0</v>
      </c>
      <c r="L41" s="49">
        <v>0</v>
      </c>
      <c r="M41" s="49">
        <v>10</v>
      </c>
      <c r="N41" s="49">
        <v>0</v>
      </c>
      <c r="O41" s="15">
        <f t="shared" si="0"/>
        <v>9</v>
      </c>
      <c r="P41" s="15">
        <f t="shared" si="1"/>
        <v>19</v>
      </c>
      <c r="R41" s="5" t="s">
        <v>159</v>
      </c>
      <c r="S41" s="16">
        <f>SUM(S10:S33)</f>
        <v>342</v>
      </c>
      <c r="T41" s="16">
        <f t="shared" ref="T41:AF41" si="33">SUM(T10:T33)</f>
        <v>78</v>
      </c>
      <c r="U41" s="16">
        <f t="shared" si="33"/>
        <v>102</v>
      </c>
      <c r="V41" s="16">
        <f t="shared" si="33"/>
        <v>76</v>
      </c>
      <c r="W41" s="16">
        <f t="shared" si="33"/>
        <v>8</v>
      </c>
      <c r="X41" s="16">
        <f t="shared" si="33"/>
        <v>0</v>
      </c>
      <c r="Y41" s="16">
        <f t="shared" si="33"/>
        <v>128</v>
      </c>
      <c r="Z41" s="16">
        <f t="shared" si="33"/>
        <v>43</v>
      </c>
      <c r="AA41" s="16">
        <f t="shared" si="33"/>
        <v>4</v>
      </c>
      <c r="AB41" s="16">
        <f t="shared" si="33"/>
        <v>0</v>
      </c>
      <c r="AC41" s="16">
        <f t="shared" si="33"/>
        <v>851</v>
      </c>
      <c r="AD41" s="16">
        <f t="shared" si="33"/>
        <v>1</v>
      </c>
      <c r="AE41" s="31">
        <f t="shared" si="33"/>
        <v>782</v>
      </c>
      <c r="AF41" s="31">
        <f t="shared" si="33"/>
        <v>1633</v>
      </c>
    </row>
    <row r="42" spans="2:32" ht="23.1" customHeight="1" x14ac:dyDescent="0.25">
      <c r="B42" s="45" t="s">
        <v>69</v>
      </c>
      <c r="C42" s="49">
        <v>3</v>
      </c>
      <c r="D42" s="49">
        <v>0</v>
      </c>
      <c r="E42" s="49">
        <v>1</v>
      </c>
      <c r="F42" s="49">
        <v>0</v>
      </c>
      <c r="G42" s="49">
        <v>0</v>
      </c>
      <c r="H42" s="49">
        <v>0</v>
      </c>
      <c r="I42" s="49">
        <v>5</v>
      </c>
      <c r="J42" s="49">
        <v>1</v>
      </c>
      <c r="K42" s="49">
        <v>0</v>
      </c>
      <c r="L42" s="49">
        <v>0</v>
      </c>
      <c r="M42" s="49">
        <v>16</v>
      </c>
      <c r="N42" s="49">
        <v>0</v>
      </c>
      <c r="O42" s="15">
        <f t="shared" si="0"/>
        <v>10</v>
      </c>
      <c r="P42" s="15">
        <f t="shared" si="1"/>
        <v>26</v>
      </c>
      <c r="R42" s="5" t="s">
        <v>160</v>
      </c>
      <c r="S42" s="47">
        <f>S41/S40</f>
        <v>1.4369747899159664</v>
      </c>
      <c r="T42" s="47">
        <f t="shared" ref="T42:AF42" si="34">T41/T40</f>
        <v>1.1142857142857143</v>
      </c>
      <c r="U42" s="47">
        <f t="shared" si="34"/>
        <v>1.3421052631578947</v>
      </c>
      <c r="V42" s="47">
        <f t="shared" si="34"/>
        <v>1.4339622641509433</v>
      </c>
      <c r="W42" s="47">
        <f t="shared" si="34"/>
        <v>1.6</v>
      </c>
      <c r="X42" s="47" t="e">
        <f t="shared" si="34"/>
        <v>#DIV/0!</v>
      </c>
      <c r="Y42" s="47">
        <f t="shared" si="34"/>
        <v>1.2427184466019416</v>
      </c>
      <c r="Z42" s="47">
        <f t="shared" si="34"/>
        <v>1.2647058823529411</v>
      </c>
      <c r="AA42" s="47">
        <f t="shared" si="34"/>
        <v>2</v>
      </c>
      <c r="AB42" s="47" t="e">
        <f t="shared" si="34"/>
        <v>#DIV/0!</v>
      </c>
      <c r="AC42" s="47">
        <f t="shared" si="34"/>
        <v>1.3092307692307692</v>
      </c>
      <c r="AD42" s="47">
        <f t="shared" si="34"/>
        <v>1</v>
      </c>
      <c r="AE42" s="47">
        <f t="shared" si="34"/>
        <v>1.3436426116838487</v>
      </c>
      <c r="AF42" s="47">
        <f t="shared" si="34"/>
        <v>1.3254870129870129</v>
      </c>
    </row>
    <row r="43" spans="2:32" ht="23.1" customHeight="1" x14ac:dyDescent="0.25">
      <c r="B43" s="44" t="s">
        <v>70</v>
      </c>
      <c r="C43" s="49">
        <v>7</v>
      </c>
      <c r="D43" s="49">
        <v>0</v>
      </c>
      <c r="E43" s="49">
        <v>0</v>
      </c>
      <c r="F43" s="49">
        <v>0</v>
      </c>
      <c r="G43" s="49">
        <v>0</v>
      </c>
      <c r="H43" s="49">
        <v>0</v>
      </c>
      <c r="I43" s="49">
        <v>3</v>
      </c>
      <c r="J43" s="49">
        <v>0</v>
      </c>
      <c r="K43" s="49">
        <v>0</v>
      </c>
      <c r="L43" s="49">
        <v>0</v>
      </c>
      <c r="M43" s="49">
        <v>6</v>
      </c>
      <c r="N43" s="49">
        <v>0</v>
      </c>
      <c r="O43" s="15">
        <f t="shared" si="0"/>
        <v>10</v>
      </c>
      <c r="P43" s="15">
        <f t="shared" si="1"/>
        <v>16</v>
      </c>
    </row>
    <row r="44" spans="2:32" ht="23.1" customHeight="1" x14ac:dyDescent="0.25">
      <c r="B44" s="46" t="s">
        <v>71</v>
      </c>
      <c r="C44" s="49">
        <v>6</v>
      </c>
      <c r="D44" s="49">
        <v>1</v>
      </c>
      <c r="E44" s="49">
        <v>2</v>
      </c>
      <c r="F44" s="49">
        <v>0</v>
      </c>
      <c r="G44" s="49">
        <v>0</v>
      </c>
      <c r="H44" s="49">
        <v>0</v>
      </c>
      <c r="I44" s="49">
        <v>5</v>
      </c>
      <c r="J44" s="49">
        <v>0</v>
      </c>
      <c r="K44" s="49">
        <v>0</v>
      </c>
      <c r="L44" s="49">
        <v>0</v>
      </c>
      <c r="M44" s="49">
        <v>18</v>
      </c>
      <c r="N44" s="49">
        <v>0</v>
      </c>
      <c r="O44" s="15">
        <f t="shared" si="0"/>
        <v>14</v>
      </c>
      <c r="P44" s="15">
        <f t="shared" si="1"/>
        <v>32</v>
      </c>
    </row>
    <row r="45" spans="2:32" ht="23.1" customHeight="1" x14ac:dyDescent="0.25">
      <c r="B45" s="44" t="s">
        <v>72</v>
      </c>
      <c r="C45" s="49">
        <v>6</v>
      </c>
      <c r="D45" s="49">
        <v>0</v>
      </c>
      <c r="E45" s="49">
        <v>0</v>
      </c>
      <c r="F45" s="49">
        <v>0</v>
      </c>
      <c r="G45" s="49">
        <v>0</v>
      </c>
      <c r="H45" s="49">
        <v>0</v>
      </c>
      <c r="I45" s="49">
        <v>1</v>
      </c>
      <c r="J45" s="49">
        <v>2</v>
      </c>
      <c r="K45" s="49">
        <v>0</v>
      </c>
      <c r="L45" s="49">
        <v>0</v>
      </c>
      <c r="M45" s="49">
        <v>11</v>
      </c>
      <c r="N45" s="49">
        <v>0</v>
      </c>
      <c r="O45" s="15">
        <f t="shared" si="0"/>
        <v>9</v>
      </c>
      <c r="P45" s="15">
        <f t="shared" si="1"/>
        <v>20</v>
      </c>
    </row>
    <row r="46" spans="2:32" ht="23.1" customHeight="1" x14ac:dyDescent="0.25">
      <c r="B46" s="45" t="s">
        <v>73</v>
      </c>
      <c r="C46" s="49">
        <v>3</v>
      </c>
      <c r="D46" s="49">
        <v>0</v>
      </c>
      <c r="E46" s="49">
        <v>0</v>
      </c>
      <c r="F46" s="49">
        <v>1</v>
      </c>
      <c r="G46" s="49">
        <v>0</v>
      </c>
      <c r="H46" s="49">
        <v>0</v>
      </c>
      <c r="I46" s="49">
        <v>2</v>
      </c>
      <c r="J46" s="49">
        <v>0</v>
      </c>
      <c r="K46" s="49">
        <v>0</v>
      </c>
      <c r="L46" s="49">
        <v>0</v>
      </c>
      <c r="M46" s="49">
        <v>12</v>
      </c>
      <c r="N46" s="49">
        <v>0</v>
      </c>
      <c r="O46" s="15">
        <f t="shared" si="0"/>
        <v>6</v>
      </c>
      <c r="P46" s="15">
        <f t="shared" si="1"/>
        <v>18</v>
      </c>
      <c r="R46" s="8"/>
      <c r="T46"/>
    </row>
    <row r="47" spans="2:32" ht="23.1" customHeight="1" x14ac:dyDescent="0.25">
      <c r="B47" s="45" t="s">
        <v>74</v>
      </c>
      <c r="C47" s="49">
        <v>5</v>
      </c>
      <c r="D47" s="49">
        <v>0</v>
      </c>
      <c r="E47" s="49">
        <v>1</v>
      </c>
      <c r="F47" s="49">
        <v>0</v>
      </c>
      <c r="G47" s="49">
        <v>0</v>
      </c>
      <c r="H47" s="49">
        <v>0</v>
      </c>
      <c r="I47" s="49">
        <v>3</v>
      </c>
      <c r="J47" s="49">
        <v>0</v>
      </c>
      <c r="K47" s="49">
        <v>1</v>
      </c>
      <c r="L47" s="49">
        <v>0</v>
      </c>
      <c r="M47" s="49">
        <v>7</v>
      </c>
      <c r="N47" s="49">
        <v>0</v>
      </c>
      <c r="O47" s="15">
        <f t="shared" si="0"/>
        <v>10</v>
      </c>
      <c r="P47" s="15">
        <f t="shared" si="1"/>
        <v>17</v>
      </c>
      <c r="R47" s="8"/>
      <c r="T47"/>
    </row>
    <row r="48" spans="2:32" ht="23.1" customHeight="1" x14ac:dyDescent="0.25">
      <c r="B48" s="45" t="s">
        <v>75</v>
      </c>
      <c r="C48" s="49">
        <v>8</v>
      </c>
      <c r="D48" s="49">
        <v>0</v>
      </c>
      <c r="E48" s="49">
        <v>3</v>
      </c>
      <c r="F48" s="49">
        <v>2</v>
      </c>
      <c r="G48" s="49">
        <v>0</v>
      </c>
      <c r="H48" s="49">
        <v>0</v>
      </c>
      <c r="I48" s="49">
        <v>7</v>
      </c>
      <c r="J48" s="49">
        <v>0</v>
      </c>
      <c r="K48" s="49">
        <v>0</v>
      </c>
      <c r="L48" s="49">
        <v>0</v>
      </c>
      <c r="M48" s="49">
        <v>18</v>
      </c>
      <c r="N48" s="49">
        <v>0</v>
      </c>
      <c r="O48" s="15">
        <f t="shared" si="0"/>
        <v>20</v>
      </c>
      <c r="P48" s="15">
        <f t="shared" si="1"/>
        <v>38</v>
      </c>
      <c r="R48" s="8"/>
      <c r="T48"/>
    </row>
    <row r="49" spans="2:20" ht="23.1" customHeight="1" x14ac:dyDescent="0.25">
      <c r="B49" s="44" t="s">
        <v>76</v>
      </c>
      <c r="C49" s="49">
        <v>9</v>
      </c>
      <c r="D49" s="49">
        <v>3</v>
      </c>
      <c r="E49" s="49">
        <v>1</v>
      </c>
      <c r="F49" s="49">
        <v>3</v>
      </c>
      <c r="G49" s="49">
        <v>0</v>
      </c>
      <c r="H49" s="49">
        <v>0</v>
      </c>
      <c r="I49" s="49">
        <v>1</v>
      </c>
      <c r="J49" s="49">
        <v>0</v>
      </c>
      <c r="K49" s="49">
        <v>0</v>
      </c>
      <c r="L49" s="49">
        <v>0</v>
      </c>
      <c r="M49" s="49">
        <v>14</v>
      </c>
      <c r="N49" s="49">
        <v>0</v>
      </c>
      <c r="O49" s="15">
        <f t="shared" si="0"/>
        <v>17</v>
      </c>
      <c r="P49" s="15">
        <f t="shared" si="1"/>
        <v>31</v>
      </c>
      <c r="R49" s="8"/>
      <c r="T49"/>
    </row>
    <row r="50" spans="2:20" ht="23.1" customHeight="1" x14ac:dyDescent="0.25">
      <c r="B50" s="45" t="s">
        <v>77</v>
      </c>
      <c r="C50" s="49">
        <v>6</v>
      </c>
      <c r="D50" s="49">
        <v>2</v>
      </c>
      <c r="E50" s="49">
        <v>4</v>
      </c>
      <c r="F50" s="49">
        <v>5</v>
      </c>
      <c r="G50" s="49">
        <v>1</v>
      </c>
      <c r="H50" s="49">
        <v>0</v>
      </c>
      <c r="I50" s="49">
        <v>3</v>
      </c>
      <c r="J50" s="49">
        <v>0</v>
      </c>
      <c r="K50" s="49">
        <v>0</v>
      </c>
      <c r="L50" s="49">
        <v>0</v>
      </c>
      <c r="M50" s="49">
        <v>22</v>
      </c>
      <c r="N50" s="49">
        <v>0</v>
      </c>
      <c r="O50" s="15">
        <f t="shared" si="0"/>
        <v>21</v>
      </c>
      <c r="P50" s="15">
        <f t="shared" si="1"/>
        <v>43</v>
      </c>
      <c r="R50" s="8"/>
      <c r="T50"/>
    </row>
    <row r="51" spans="2:20" ht="23.1" customHeight="1" x14ac:dyDescent="0.25">
      <c r="B51" s="45" t="s">
        <v>78</v>
      </c>
      <c r="C51" s="49">
        <v>3</v>
      </c>
      <c r="D51" s="49">
        <v>1</v>
      </c>
      <c r="E51" s="49">
        <v>1</v>
      </c>
      <c r="F51" s="49">
        <v>4</v>
      </c>
      <c r="G51" s="49">
        <v>0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9</v>
      </c>
      <c r="N51" s="49">
        <v>0</v>
      </c>
      <c r="O51" s="15">
        <f t="shared" si="0"/>
        <v>12</v>
      </c>
      <c r="P51" s="15">
        <f t="shared" si="1"/>
        <v>21</v>
      </c>
      <c r="R51" s="8"/>
      <c r="T51"/>
    </row>
    <row r="52" spans="2:20" ht="23.1" customHeight="1" x14ac:dyDescent="0.25">
      <c r="B52" s="45" t="s">
        <v>79</v>
      </c>
      <c r="C52" s="49">
        <v>6</v>
      </c>
      <c r="D52" s="49">
        <v>4</v>
      </c>
      <c r="E52" s="49">
        <v>12</v>
      </c>
      <c r="F52" s="49">
        <v>1</v>
      </c>
      <c r="G52" s="49">
        <v>0</v>
      </c>
      <c r="H52" s="49">
        <v>0</v>
      </c>
      <c r="I52" s="49">
        <v>1</v>
      </c>
      <c r="J52" s="49">
        <v>0</v>
      </c>
      <c r="K52" s="49">
        <v>0</v>
      </c>
      <c r="L52" s="49">
        <v>0</v>
      </c>
      <c r="M52" s="49">
        <v>18</v>
      </c>
      <c r="N52" s="49">
        <v>0</v>
      </c>
      <c r="O52" s="15">
        <f t="shared" si="0"/>
        <v>24</v>
      </c>
      <c r="P52" s="15">
        <f t="shared" si="1"/>
        <v>42</v>
      </c>
      <c r="R52" s="8"/>
      <c r="T52"/>
    </row>
    <row r="53" spans="2:20" ht="23.1" customHeight="1" x14ac:dyDescent="0.25">
      <c r="B53" s="44" t="s">
        <v>80</v>
      </c>
      <c r="C53" s="49">
        <v>2</v>
      </c>
      <c r="D53" s="49">
        <v>3</v>
      </c>
      <c r="E53" s="49">
        <v>0</v>
      </c>
      <c r="F53" s="49">
        <v>3</v>
      </c>
      <c r="G53" s="49">
        <v>1</v>
      </c>
      <c r="H53" s="49">
        <v>0</v>
      </c>
      <c r="I53" s="49">
        <v>0</v>
      </c>
      <c r="J53" s="49">
        <v>0</v>
      </c>
      <c r="K53" s="49">
        <v>0</v>
      </c>
      <c r="L53" s="49">
        <v>0</v>
      </c>
      <c r="M53" s="49">
        <v>20</v>
      </c>
      <c r="N53" s="49">
        <v>0</v>
      </c>
      <c r="O53" s="15">
        <f t="shared" si="0"/>
        <v>9</v>
      </c>
      <c r="P53" s="15">
        <f t="shared" si="1"/>
        <v>29</v>
      </c>
      <c r="R53" s="8"/>
      <c r="T53"/>
    </row>
    <row r="54" spans="2:20" ht="23.1" customHeight="1" x14ac:dyDescent="0.25">
      <c r="B54" s="44" t="s">
        <v>81</v>
      </c>
      <c r="C54" s="49">
        <v>6</v>
      </c>
      <c r="D54" s="49">
        <v>1</v>
      </c>
      <c r="E54" s="49">
        <v>1</v>
      </c>
      <c r="F54" s="49">
        <v>1</v>
      </c>
      <c r="G54" s="49">
        <v>1</v>
      </c>
      <c r="H54" s="49">
        <v>0</v>
      </c>
      <c r="I54" s="49">
        <v>2</v>
      </c>
      <c r="J54" s="49">
        <v>2</v>
      </c>
      <c r="K54" s="49">
        <v>0</v>
      </c>
      <c r="L54" s="49">
        <v>0</v>
      </c>
      <c r="M54" s="49">
        <v>11</v>
      </c>
      <c r="N54" s="49">
        <v>0</v>
      </c>
      <c r="O54" s="15">
        <f t="shared" si="0"/>
        <v>14</v>
      </c>
      <c r="P54" s="15">
        <f t="shared" si="1"/>
        <v>25</v>
      </c>
      <c r="R54" s="8"/>
      <c r="T54"/>
    </row>
    <row r="55" spans="2:20" ht="23.1" customHeight="1" x14ac:dyDescent="0.25">
      <c r="B55" s="44" t="s">
        <v>82</v>
      </c>
      <c r="C55" s="49">
        <v>6</v>
      </c>
      <c r="D55" s="49">
        <v>1</v>
      </c>
      <c r="E55" s="49">
        <v>3</v>
      </c>
      <c r="F55" s="49">
        <v>2</v>
      </c>
      <c r="G55" s="49">
        <v>0</v>
      </c>
      <c r="H55" s="49">
        <v>0</v>
      </c>
      <c r="I55" s="49">
        <v>0</v>
      </c>
      <c r="J55" s="49">
        <v>1</v>
      </c>
      <c r="K55" s="49">
        <v>0</v>
      </c>
      <c r="L55" s="49">
        <v>0</v>
      </c>
      <c r="M55" s="49">
        <v>9</v>
      </c>
      <c r="N55" s="49">
        <v>0</v>
      </c>
      <c r="O55" s="15">
        <f t="shared" si="0"/>
        <v>13</v>
      </c>
      <c r="P55" s="15">
        <f t="shared" si="1"/>
        <v>22</v>
      </c>
      <c r="R55" s="8"/>
      <c r="T55"/>
    </row>
    <row r="56" spans="2:20" ht="23.1" customHeight="1" x14ac:dyDescent="0.25">
      <c r="B56" s="44" t="s">
        <v>83</v>
      </c>
      <c r="C56" s="49">
        <v>9</v>
      </c>
      <c r="D56" s="49">
        <v>2</v>
      </c>
      <c r="E56" s="49">
        <v>1</v>
      </c>
      <c r="F56" s="49">
        <v>2</v>
      </c>
      <c r="G56" s="49">
        <v>0</v>
      </c>
      <c r="H56" s="49">
        <v>0</v>
      </c>
      <c r="I56" s="49">
        <v>4</v>
      </c>
      <c r="J56" s="49">
        <v>0</v>
      </c>
      <c r="K56" s="49">
        <v>0</v>
      </c>
      <c r="L56" s="49">
        <v>0</v>
      </c>
      <c r="M56" s="49">
        <v>20</v>
      </c>
      <c r="N56" s="49">
        <v>0</v>
      </c>
      <c r="O56" s="15">
        <f t="shared" si="0"/>
        <v>18</v>
      </c>
      <c r="P56" s="15">
        <f t="shared" si="1"/>
        <v>38</v>
      </c>
      <c r="R56" s="8"/>
      <c r="T56"/>
    </row>
    <row r="57" spans="2:20" ht="23.1" customHeight="1" x14ac:dyDescent="0.25">
      <c r="B57" s="44" t="s">
        <v>84</v>
      </c>
      <c r="C57" s="49">
        <v>6</v>
      </c>
      <c r="D57" s="49">
        <v>3</v>
      </c>
      <c r="E57" s="49">
        <v>3</v>
      </c>
      <c r="F57" s="49">
        <v>1</v>
      </c>
      <c r="G57" s="49">
        <v>0</v>
      </c>
      <c r="H57" s="49">
        <v>0</v>
      </c>
      <c r="I57" s="49">
        <v>1</v>
      </c>
      <c r="J57" s="49">
        <v>2</v>
      </c>
      <c r="K57" s="49">
        <v>0</v>
      </c>
      <c r="L57" s="49">
        <v>0</v>
      </c>
      <c r="M57" s="49">
        <v>16</v>
      </c>
      <c r="N57" s="49">
        <v>0</v>
      </c>
      <c r="O57" s="15">
        <f t="shared" si="0"/>
        <v>16</v>
      </c>
      <c r="P57" s="15">
        <f t="shared" si="1"/>
        <v>32</v>
      </c>
      <c r="R57" s="8"/>
      <c r="T57"/>
    </row>
    <row r="58" spans="2:20" ht="23.1" customHeight="1" x14ac:dyDescent="0.25">
      <c r="B58" s="44" t="s">
        <v>99</v>
      </c>
      <c r="C58" s="49">
        <v>8</v>
      </c>
      <c r="D58" s="49">
        <v>1</v>
      </c>
      <c r="E58" s="49">
        <v>1</v>
      </c>
      <c r="F58" s="49">
        <v>3</v>
      </c>
      <c r="G58" s="49">
        <v>0</v>
      </c>
      <c r="H58" s="49">
        <v>0</v>
      </c>
      <c r="I58" s="49">
        <v>3</v>
      </c>
      <c r="J58" s="49">
        <v>0</v>
      </c>
      <c r="K58" s="49">
        <v>0</v>
      </c>
      <c r="L58" s="49">
        <v>0</v>
      </c>
      <c r="M58" s="49">
        <v>18</v>
      </c>
      <c r="N58" s="49">
        <v>0</v>
      </c>
      <c r="O58" s="15">
        <f t="shared" si="0"/>
        <v>16</v>
      </c>
      <c r="P58" s="15">
        <f t="shared" si="1"/>
        <v>34</v>
      </c>
      <c r="R58" s="8"/>
      <c r="T58"/>
    </row>
    <row r="59" spans="2:20" ht="23.1" customHeight="1" x14ac:dyDescent="0.25">
      <c r="B59" s="44" t="s">
        <v>100</v>
      </c>
      <c r="C59" s="49">
        <v>9</v>
      </c>
      <c r="D59" s="49">
        <v>0</v>
      </c>
      <c r="E59" s="49">
        <v>0</v>
      </c>
      <c r="F59" s="49">
        <v>1</v>
      </c>
      <c r="G59" s="49">
        <v>0</v>
      </c>
      <c r="H59" s="49">
        <v>0</v>
      </c>
      <c r="I59" s="49">
        <v>3</v>
      </c>
      <c r="J59" s="49">
        <v>0</v>
      </c>
      <c r="K59" s="49">
        <v>0</v>
      </c>
      <c r="L59" s="49">
        <v>0</v>
      </c>
      <c r="M59" s="49">
        <v>26</v>
      </c>
      <c r="N59" s="49">
        <v>0</v>
      </c>
      <c r="O59" s="15">
        <f t="shared" si="0"/>
        <v>13</v>
      </c>
      <c r="P59" s="15">
        <f t="shared" si="1"/>
        <v>39</v>
      </c>
      <c r="R59" s="8"/>
      <c r="T59"/>
    </row>
    <row r="60" spans="2:20" ht="23.1" customHeight="1" x14ac:dyDescent="0.25">
      <c r="B60" s="44" t="s">
        <v>101</v>
      </c>
      <c r="C60" s="49">
        <v>3</v>
      </c>
      <c r="D60" s="49">
        <v>0</v>
      </c>
      <c r="E60" s="49">
        <v>0</v>
      </c>
      <c r="F60" s="49">
        <v>0</v>
      </c>
      <c r="G60" s="49">
        <v>0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15</v>
      </c>
      <c r="N60" s="49">
        <v>0</v>
      </c>
      <c r="O60" s="15">
        <f t="shared" si="0"/>
        <v>5</v>
      </c>
      <c r="P60" s="15">
        <f t="shared" si="1"/>
        <v>20</v>
      </c>
      <c r="R60" s="8"/>
      <c r="T60"/>
    </row>
    <row r="61" spans="2:20" ht="23.1" customHeight="1" x14ac:dyDescent="0.25">
      <c r="B61" s="44" t="s">
        <v>102</v>
      </c>
      <c r="C61" s="49">
        <v>7</v>
      </c>
      <c r="D61" s="49">
        <v>1</v>
      </c>
      <c r="E61" s="49">
        <v>0</v>
      </c>
      <c r="F61" s="49">
        <v>1</v>
      </c>
      <c r="G61" s="49">
        <v>0</v>
      </c>
      <c r="H61" s="49">
        <v>0</v>
      </c>
      <c r="I61" s="49">
        <v>3</v>
      </c>
      <c r="J61" s="49">
        <v>0</v>
      </c>
      <c r="K61" s="49">
        <v>0</v>
      </c>
      <c r="L61" s="49">
        <v>0</v>
      </c>
      <c r="M61" s="49">
        <v>10</v>
      </c>
      <c r="N61" s="49">
        <v>0</v>
      </c>
      <c r="O61" s="15">
        <f t="shared" si="0"/>
        <v>12</v>
      </c>
      <c r="P61" s="15">
        <f t="shared" si="1"/>
        <v>22</v>
      </c>
      <c r="R61" s="8"/>
      <c r="T61"/>
    </row>
    <row r="62" spans="2:20" ht="23.1" customHeight="1" x14ac:dyDescent="0.25">
      <c r="B62" s="44" t="s">
        <v>107</v>
      </c>
      <c r="C62" s="49">
        <v>4</v>
      </c>
      <c r="D62" s="49">
        <v>1</v>
      </c>
      <c r="E62" s="49">
        <v>3</v>
      </c>
      <c r="F62" s="49">
        <v>1</v>
      </c>
      <c r="G62" s="49">
        <v>0</v>
      </c>
      <c r="H62" s="49">
        <v>0</v>
      </c>
      <c r="I62" s="49">
        <v>3</v>
      </c>
      <c r="J62" s="49">
        <v>1</v>
      </c>
      <c r="K62" s="49">
        <v>0</v>
      </c>
      <c r="L62" s="49">
        <v>0</v>
      </c>
      <c r="M62" s="49">
        <v>12</v>
      </c>
      <c r="N62" s="49">
        <v>0</v>
      </c>
      <c r="O62" s="15">
        <f t="shared" si="0"/>
        <v>13</v>
      </c>
      <c r="P62" s="15">
        <f t="shared" si="1"/>
        <v>25</v>
      </c>
      <c r="R62" s="8"/>
      <c r="T62"/>
    </row>
    <row r="63" spans="2:20" ht="23.1" customHeight="1" x14ac:dyDescent="0.25">
      <c r="B63" s="44" t="s">
        <v>108</v>
      </c>
      <c r="C63" s="49">
        <v>6</v>
      </c>
      <c r="D63" s="49">
        <v>2</v>
      </c>
      <c r="E63" s="49">
        <v>1</v>
      </c>
      <c r="F63" s="49">
        <v>1</v>
      </c>
      <c r="G63" s="49">
        <v>0</v>
      </c>
      <c r="H63" s="49">
        <v>0</v>
      </c>
      <c r="I63" s="49">
        <v>1</v>
      </c>
      <c r="J63" s="49">
        <v>2</v>
      </c>
      <c r="K63" s="49">
        <v>0</v>
      </c>
      <c r="L63" s="49">
        <v>0</v>
      </c>
      <c r="M63" s="49">
        <v>12</v>
      </c>
      <c r="N63" s="49">
        <v>0</v>
      </c>
      <c r="O63" s="15">
        <f t="shared" si="0"/>
        <v>13</v>
      </c>
      <c r="P63" s="15">
        <f t="shared" si="1"/>
        <v>25</v>
      </c>
      <c r="R63" s="8"/>
      <c r="T63"/>
    </row>
    <row r="64" spans="2:20" ht="23.1" customHeight="1" x14ac:dyDescent="0.25">
      <c r="B64" s="44" t="s">
        <v>109</v>
      </c>
      <c r="C64" s="49">
        <v>4</v>
      </c>
      <c r="D64" s="49">
        <v>1</v>
      </c>
      <c r="E64" s="49">
        <v>2</v>
      </c>
      <c r="F64" s="49">
        <v>0</v>
      </c>
      <c r="G64" s="49">
        <v>0</v>
      </c>
      <c r="H64" s="49">
        <v>0</v>
      </c>
      <c r="I64" s="49">
        <v>2</v>
      </c>
      <c r="J64" s="49">
        <v>1</v>
      </c>
      <c r="K64" s="49">
        <v>0</v>
      </c>
      <c r="L64" s="49">
        <v>0</v>
      </c>
      <c r="M64" s="49">
        <v>9</v>
      </c>
      <c r="N64" s="49">
        <v>0</v>
      </c>
      <c r="O64" s="15">
        <f t="shared" si="0"/>
        <v>10</v>
      </c>
      <c r="P64" s="15">
        <f t="shared" si="1"/>
        <v>19</v>
      </c>
      <c r="R64" s="8"/>
      <c r="T64"/>
    </row>
    <row r="65" spans="2:20" ht="23.1" customHeight="1" x14ac:dyDescent="0.25">
      <c r="B65" s="44" t="s">
        <v>158</v>
      </c>
      <c r="C65" s="49">
        <v>5</v>
      </c>
      <c r="D65" s="49">
        <v>0</v>
      </c>
      <c r="E65" s="49">
        <v>5</v>
      </c>
      <c r="F65" s="49">
        <v>0</v>
      </c>
      <c r="G65" s="49">
        <v>0</v>
      </c>
      <c r="H65" s="49">
        <v>0</v>
      </c>
      <c r="I65" s="49">
        <v>0</v>
      </c>
      <c r="J65" s="49">
        <v>0</v>
      </c>
      <c r="K65" s="49">
        <v>0</v>
      </c>
      <c r="L65" s="49">
        <v>0</v>
      </c>
      <c r="M65" s="49">
        <v>6</v>
      </c>
      <c r="N65" s="49">
        <v>0</v>
      </c>
      <c r="O65" s="15">
        <f t="shared" si="0"/>
        <v>10</v>
      </c>
      <c r="P65" s="15">
        <f t="shared" si="1"/>
        <v>16</v>
      </c>
      <c r="R65" s="8"/>
      <c r="T65"/>
    </row>
    <row r="66" spans="2:20" ht="23.1" customHeight="1" x14ac:dyDescent="0.25">
      <c r="B66" s="44" t="s">
        <v>103</v>
      </c>
      <c r="C66" s="49">
        <v>6</v>
      </c>
      <c r="D66" s="49">
        <v>1</v>
      </c>
      <c r="E66" s="49">
        <v>5</v>
      </c>
      <c r="F66" s="49">
        <v>0</v>
      </c>
      <c r="G66" s="49">
        <v>0</v>
      </c>
      <c r="H66" s="49">
        <v>0</v>
      </c>
      <c r="I66" s="49">
        <v>0</v>
      </c>
      <c r="J66" s="49">
        <v>0</v>
      </c>
      <c r="K66" s="49">
        <v>0</v>
      </c>
      <c r="L66" s="49">
        <v>0</v>
      </c>
      <c r="M66" s="49">
        <v>6</v>
      </c>
      <c r="N66" s="49">
        <v>0</v>
      </c>
      <c r="O66" s="15">
        <f t="shared" si="0"/>
        <v>12</v>
      </c>
      <c r="P66" s="15">
        <f t="shared" si="1"/>
        <v>18</v>
      </c>
      <c r="R66" s="8"/>
      <c r="T66"/>
    </row>
    <row r="67" spans="2:20" ht="23.1" customHeight="1" x14ac:dyDescent="0.25">
      <c r="B67" s="44" t="s">
        <v>104</v>
      </c>
      <c r="C67" s="49">
        <v>3</v>
      </c>
      <c r="D67" s="49">
        <v>0</v>
      </c>
      <c r="E67" s="49">
        <v>1</v>
      </c>
      <c r="F67" s="49">
        <v>0</v>
      </c>
      <c r="G67" s="49">
        <v>0</v>
      </c>
      <c r="H67" s="49">
        <v>0</v>
      </c>
      <c r="I67" s="49">
        <v>0</v>
      </c>
      <c r="J67" s="49">
        <v>0</v>
      </c>
      <c r="K67" s="49">
        <v>0</v>
      </c>
      <c r="L67" s="49">
        <v>0</v>
      </c>
      <c r="M67" s="49">
        <v>11</v>
      </c>
      <c r="N67" s="49">
        <v>0</v>
      </c>
      <c r="O67" s="15">
        <f t="shared" si="0"/>
        <v>4</v>
      </c>
      <c r="P67" s="15">
        <f t="shared" si="1"/>
        <v>15</v>
      </c>
      <c r="R67" s="8"/>
      <c r="T67"/>
    </row>
    <row r="68" spans="2:20" ht="23.1" customHeight="1" x14ac:dyDescent="0.25">
      <c r="B68" s="44" t="s">
        <v>105</v>
      </c>
      <c r="C68" s="49">
        <v>9</v>
      </c>
      <c r="D68" s="49">
        <v>0</v>
      </c>
      <c r="E68" s="49">
        <v>1</v>
      </c>
      <c r="F68" s="49">
        <v>0</v>
      </c>
      <c r="G68" s="49">
        <v>0</v>
      </c>
      <c r="H68" s="49">
        <v>0</v>
      </c>
      <c r="I68" s="49">
        <v>0</v>
      </c>
      <c r="J68" s="49">
        <v>1</v>
      </c>
      <c r="K68" s="49">
        <v>0</v>
      </c>
      <c r="L68" s="49">
        <v>0</v>
      </c>
      <c r="M68" s="49">
        <v>7</v>
      </c>
      <c r="N68" s="49">
        <v>0</v>
      </c>
      <c r="O68" s="15">
        <f t="shared" si="0"/>
        <v>11</v>
      </c>
      <c r="P68" s="15">
        <f t="shared" si="1"/>
        <v>18</v>
      </c>
      <c r="R68" s="8"/>
      <c r="T68"/>
    </row>
    <row r="69" spans="2:20" ht="23.1" customHeight="1" x14ac:dyDescent="0.25">
      <c r="B69" s="44" t="s">
        <v>106</v>
      </c>
      <c r="C69" s="49">
        <v>2</v>
      </c>
      <c r="D69" s="49">
        <v>0</v>
      </c>
      <c r="E69" s="49">
        <v>1</v>
      </c>
      <c r="F69" s="49">
        <v>1</v>
      </c>
      <c r="G69" s="49">
        <v>0</v>
      </c>
      <c r="H69" s="49">
        <v>0</v>
      </c>
      <c r="I69" s="49">
        <v>0</v>
      </c>
      <c r="J69" s="49">
        <v>0</v>
      </c>
      <c r="K69" s="49">
        <v>0</v>
      </c>
      <c r="L69" s="49">
        <v>0</v>
      </c>
      <c r="M69" s="49">
        <v>6</v>
      </c>
      <c r="N69" s="49">
        <v>0</v>
      </c>
      <c r="O69" s="15">
        <f t="shared" si="0"/>
        <v>4</v>
      </c>
      <c r="P69" s="15">
        <f t="shared" si="1"/>
        <v>10</v>
      </c>
      <c r="R69" s="8"/>
      <c r="T69"/>
    </row>
    <row r="70" spans="2:20" ht="23.1" customHeight="1" x14ac:dyDescent="0.25">
      <c r="B70" s="44" t="s">
        <v>110</v>
      </c>
      <c r="C70" s="49">
        <v>1</v>
      </c>
      <c r="D70" s="49">
        <v>0</v>
      </c>
      <c r="E70" s="49">
        <v>0</v>
      </c>
      <c r="F70" s="49">
        <v>0</v>
      </c>
      <c r="G70" s="49">
        <v>0</v>
      </c>
      <c r="H70" s="49">
        <v>0</v>
      </c>
      <c r="I70" s="49">
        <v>0</v>
      </c>
      <c r="J70" s="49">
        <v>2</v>
      </c>
      <c r="K70" s="49">
        <v>0</v>
      </c>
      <c r="L70" s="49">
        <v>0</v>
      </c>
      <c r="M70" s="49">
        <v>7</v>
      </c>
      <c r="N70" s="49">
        <v>0</v>
      </c>
      <c r="O70" s="15">
        <f t="shared" si="0"/>
        <v>3</v>
      </c>
      <c r="P70" s="15">
        <f t="shared" si="1"/>
        <v>10</v>
      </c>
      <c r="R70" s="8"/>
      <c r="T70"/>
    </row>
    <row r="71" spans="2:20" ht="23.1" customHeight="1" x14ac:dyDescent="0.25">
      <c r="B71" s="44" t="s">
        <v>111</v>
      </c>
      <c r="C71" s="49">
        <v>1</v>
      </c>
      <c r="D71" s="49">
        <v>0</v>
      </c>
      <c r="E71" s="49">
        <v>1</v>
      </c>
      <c r="F71" s="49">
        <v>0</v>
      </c>
      <c r="G71" s="49">
        <v>0</v>
      </c>
      <c r="H71" s="49">
        <v>0</v>
      </c>
      <c r="I71" s="49">
        <v>0</v>
      </c>
      <c r="J71" s="49">
        <v>0</v>
      </c>
      <c r="K71" s="49">
        <v>0</v>
      </c>
      <c r="L71" s="49">
        <v>0</v>
      </c>
      <c r="M71" s="49">
        <v>4</v>
      </c>
      <c r="N71" s="49">
        <v>0</v>
      </c>
      <c r="O71" s="15">
        <f t="shared" si="0"/>
        <v>2</v>
      </c>
      <c r="P71" s="15">
        <f t="shared" si="1"/>
        <v>6</v>
      </c>
      <c r="R71" s="8"/>
      <c r="T71"/>
    </row>
    <row r="72" spans="2:20" ht="23.1" customHeight="1" x14ac:dyDescent="0.25">
      <c r="B72" s="44" t="s">
        <v>112</v>
      </c>
      <c r="C72" s="49">
        <v>3</v>
      </c>
      <c r="D72" s="49">
        <v>0</v>
      </c>
      <c r="E72" s="49">
        <v>0</v>
      </c>
      <c r="F72" s="49">
        <v>1</v>
      </c>
      <c r="G72" s="49">
        <v>1</v>
      </c>
      <c r="H72" s="49">
        <v>0</v>
      </c>
      <c r="I72" s="49">
        <v>2</v>
      </c>
      <c r="J72" s="49">
        <v>0</v>
      </c>
      <c r="K72" s="49">
        <v>1</v>
      </c>
      <c r="L72" s="49">
        <v>0</v>
      </c>
      <c r="M72" s="49">
        <v>7</v>
      </c>
      <c r="N72" s="49">
        <v>0</v>
      </c>
      <c r="O72" s="15">
        <f t="shared" si="0"/>
        <v>8</v>
      </c>
      <c r="P72" s="15">
        <f t="shared" si="1"/>
        <v>15</v>
      </c>
      <c r="R72" s="8"/>
      <c r="T72"/>
    </row>
    <row r="73" spans="2:20" ht="23.1" customHeight="1" x14ac:dyDescent="0.25">
      <c r="B73" s="44" t="s">
        <v>113</v>
      </c>
      <c r="C73" s="49">
        <v>2</v>
      </c>
      <c r="D73" s="49">
        <v>0</v>
      </c>
      <c r="E73" s="49">
        <v>1</v>
      </c>
      <c r="F73" s="49">
        <v>0</v>
      </c>
      <c r="G73" s="49">
        <v>0</v>
      </c>
      <c r="H73" s="49">
        <v>0</v>
      </c>
      <c r="I73" s="49">
        <v>0</v>
      </c>
      <c r="J73" s="49">
        <v>0</v>
      </c>
      <c r="K73" s="49">
        <v>0</v>
      </c>
      <c r="L73" s="49">
        <v>0</v>
      </c>
      <c r="M73" s="49">
        <v>5</v>
      </c>
      <c r="N73" s="49">
        <v>0</v>
      </c>
      <c r="O73" s="15">
        <f t="shared" si="0"/>
        <v>3</v>
      </c>
      <c r="P73" s="15">
        <f t="shared" si="1"/>
        <v>8</v>
      </c>
      <c r="R73" s="8"/>
      <c r="T73"/>
    </row>
    <row r="74" spans="2:20" ht="23.1" customHeight="1" x14ac:dyDescent="0.25">
      <c r="B74" s="44" t="s">
        <v>114</v>
      </c>
      <c r="C74" s="49">
        <v>2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1</v>
      </c>
      <c r="J74" s="49">
        <v>0</v>
      </c>
      <c r="K74" s="49">
        <v>0</v>
      </c>
      <c r="L74" s="49">
        <v>0</v>
      </c>
      <c r="M74" s="49">
        <v>2</v>
      </c>
      <c r="N74" s="49">
        <v>0</v>
      </c>
      <c r="O74" s="15">
        <f t="shared" ref="O74:O105" si="35">SUM(C74:L74,N74)</f>
        <v>4</v>
      </c>
      <c r="P74" s="15">
        <f t="shared" ref="P74:P105" si="36">SUM(C74:N74)</f>
        <v>6</v>
      </c>
      <c r="R74" s="8"/>
      <c r="T74"/>
    </row>
    <row r="75" spans="2:20" ht="23.1" customHeight="1" x14ac:dyDescent="0.25">
      <c r="B75" s="44" t="s">
        <v>115</v>
      </c>
      <c r="C75" s="49">
        <v>3</v>
      </c>
      <c r="D75" s="49">
        <v>0</v>
      </c>
      <c r="E75" s="49">
        <v>0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0</v>
      </c>
      <c r="L75" s="49">
        <v>0</v>
      </c>
      <c r="M75" s="49">
        <v>1</v>
      </c>
      <c r="N75" s="49">
        <v>0</v>
      </c>
      <c r="O75" s="15">
        <f t="shared" si="35"/>
        <v>3</v>
      </c>
      <c r="P75" s="15">
        <f t="shared" si="36"/>
        <v>4</v>
      </c>
      <c r="R75" s="8"/>
      <c r="T75"/>
    </row>
    <row r="76" spans="2:20" ht="23.1" customHeight="1" x14ac:dyDescent="0.25">
      <c r="B76" s="44" t="s">
        <v>116</v>
      </c>
      <c r="C76" s="49">
        <v>1</v>
      </c>
      <c r="D76" s="49">
        <v>0</v>
      </c>
      <c r="E76" s="49">
        <v>0</v>
      </c>
      <c r="F76" s="49">
        <v>0</v>
      </c>
      <c r="G76" s="49">
        <v>0</v>
      </c>
      <c r="H76" s="49">
        <v>0</v>
      </c>
      <c r="I76" s="49">
        <v>1</v>
      </c>
      <c r="J76" s="49">
        <v>0</v>
      </c>
      <c r="K76" s="49">
        <v>1</v>
      </c>
      <c r="L76" s="49">
        <v>0</v>
      </c>
      <c r="M76" s="49">
        <v>1</v>
      </c>
      <c r="N76" s="49">
        <v>0</v>
      </c>
      <c r="O76" s="15">
        <f t="shared" si="35"/>
        <v>3</v>
      </c>
      <c r="P76" s="15">
        <f t="shared" si="36"/>
        <v>4</v>
      </c>
      <c r="R76" s="8"/>
      <c r="T76"/>
    </row>
    <row r="77" spans="2:20" ht="23.1" customHeight="1" x14ac:dyDescent="0.25">
      <c r="B77" s="44" t="s">
        <v>117</v>
      </c>
      <c r="C77" s="49">
        <v>0</v>
      </c>
      <c r="D77" s="49">
        <v>0</v>
      </c>
      <c r="E77" s="49">
        <v>0</v>
      </c>
      <c r="F77" s="49">
        <v>0</v>
      </c>
      <c r="G77" s="49">
        <v>0</v>
      </c>
      <c r="H77" s="49">
        <v>0</v>
      </c>
      <c r="I77" s="49">
        <v>0</v>
      </c>
      <c r="J77" s="49">
        <v>0</v>
      </c>
      <c r="K77" s="49">
        <v>0</v>
      </c>
      <c r="L77" s="49">
        <v>0</v>
      </c>
      <c r="M77" s="49">
        <v>1</v>
      </c>
      <c r="N77" s="49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5" t="s">
        <v>118</v>
      </c>
      <c r="C78" s="49">
        <v>1</v>
      </c>
      <c r="D78" s="49">
        <v>0</v>
      </c>
      <c r="E78" s="49">
        <v>0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2</v>
      </c>
      <c r="N78" s="49">
        <v>0</v>
      </c>
      <c r="O78" s="15">
        <f t="shared" si="35"/>
        <v>3</v>
      </c>
      <c r="P78" s="15">
        <f t="shared" si="36"/>
        <v>5</v>
      </c>
      <c r="R78" s="8"/>
      <c r="T78"/>
    </row>
    <row r="79" spans="2:20" ht="23.1" customHeight="1" x14ac:dyDescent="0.25">
      <c r="B79" s="44" t="s">
        <v>119</v>
      </c>
      <c r="C79" s="49">
        <v>0</v>
      </c>
      <c r="D79" s="49">
        <v>1</v>
      </c>
      <c r="E79" s="49">
        <v>0</v>
      </c>
      <c r="F79" s="49">
        <v>0</v>
      </c>
      <c r="G79" s="49">
        <v>0</v>
      </c>
      <c r="H79" s="49">
        <v>0</v>
      </c>
      <c r="I79" s="49">
        <v>0</v>
      </c>
      <c r="J79" s="49">
        <v>0</v>
      </c>
      <c r="K79" s="49">
        <v>0</v>
      </c>
      <c r="L79" s="49">
        <v>0</v>
      </c>
      <c r="M79" s="49">
        <v>1</v>
      </c>
      <c r="N79" s="49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6" t="s">
        <v>120</v>
      </c>
      <c r="C80" s="49">
        <v>0</v>
      </c>
      <c r="D80" s="49">
        <v>0</v>
      </c>
      <c r="E80" s="49">
        <v>0</v>
      </c>
      <c r="F80" s="49">
        <v>0</v>
      </c>
      <c r="G80" s="49">
        <v>0</v>
      </c>
      <c r="H80" s="49">
        <v>0</v>
      </c>
      <c r="I80" s="49">
        <v>1</v>
      </c>
      <c r="J80" s="49">
        <v>0</v>
      </c>
      <c r="K80" s="49">
        <v>0</v>
      </c>
      <c r="L80" s="49">
        <v>0</v>
      </c>
      <c r="M80" s="49">
        <v>1</v>
      </c>
      <c r="N80" s="49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4" t="s">
        <v>121</v>
      </c>
      <c r="C81" s="49">
        <v>0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5" t="s">
        <v>122</v>
      </c>
      <c r="C82" s="49">
        <v>0</v>
      </c>
      <c r="D82" s="49">
        <v>0</v>
      </c>
      <c r="E82" s="49">
        <v>0</v>
      </c>
      <c r="F82" s="49">
        <v>0</v>
      </c>
      <c r="G82" s="49">
        <v>0</v>
      </c>
      <c r="H82" s="49">
        <v>0</v>
      </c>
      <c r="I82" s="49">
        <v>0</v>
      </c>
      <c r="J82" s="49">
        <v>0</v>
      </c>
      <c r="K82" s="49">
        <v>0</v>
      </c>
      <c r="L82" s="49">
        <v>0</v>
      </c>
      <c r="M82" s="49">
        <v>1</v>
      </c>
      <c r="N82" s="49">
        <v>0</v>
      </c>
      <c r="O82" s="15">
        <f t="shared" si="35"/>
        <v>0</v>
      </c>
      <c r="P82" s="15">
        <f t="shared" si="36"/>
        <v>1</v>
      </c>
      <c r="R82" s="8"/>
      <c r="T82"/>
    </row>
    <row r="83" spans="2:20" ht="23.1" customHeight="1" x14ac:dyDescent="0.25">
      <c r="B83" s="44" t="s">
        <v>123</v>
      </c>
      <c r="C83" s="49">
        <v>0</v>
      </c>
      <c r="D83" s="49">
        <v>0</v>
      </c>
      <c r="E83" s="49">
        <v>0</v>
      </c>
      <c r="F83" s="49">
        <v>0</v>
      </c>
      <c r="G83" s="49">
        <v>0</v>
      </c>
      <c r="H83" s="49">
        <v>0</v>
      </c>
      <c r="I83" s="49">
        <v>0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6" t="s">
        <v>124</v>
      </c>
      <c r="C84" s="49">
        <v>0</v>
      </c>
      <c r="D84" s="49">
        <v>0</v>
      </c>
      <c r="E84" s="49">
        <v>0</v>
      </c>
      <c r="F84" s="49">
        <v>0</v>
      </c>
      <c r="G84" s="49">
        <v>0</v>
      </c>
      <c r="H84" s="49">
        <v>0</v>
      </c>
      <c r="I84" s="49">
        <v>0</v>
      </c>
      <c r="J84" s="49">
        <v>1</v>
      </c>
      <c r="K84" s="49">
        <v>0</v>
      </c>
      <c r="L84" s="49">
        <v>0</v>
      </c>
      <c r="M84" s="49">
        <v>0</v>
      </c>
      <c r="N84" s="49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4" t="s">
        <v>125</v>
      </c>
      <c r="C85" s="49">
        <v>0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0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5" t="s">
        <v>126</v>
      </c>
      <c r="C86" s="49">
        <v>0</v>
      </c>
      <c r="D86" s="49">
        <v>0</v>
      </c>
      <c r="E86" s="49">
        <v>0</v>
      </c>
      <c r="F86" s="49">
        <v>0</v>
      </c>
      <c r="G86" s="49">
        <v>0</v>
      </c>
      <c r="H86" s="49">
        <v>0</v>
      </c>
      <c r="I86" s="49">
        <v>0</v>
      </c>
      <c r="J86" s="49">
        <v>0</v>
      </c>
      <c r="K86" s="49">
        <v>0</v>
      </c>
      <c r="L86" s="49">
        <v>0</v>
      </c>
      <c r="M86" s="49">
        <v>1</v>
      </c>
      <c r="N86" s="49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4" t="s">
        <v>127</v>
      </c>
      <c r="C87" s="49">
        <v>0</v>
      </c>
      <c r="D87" s="49">
        <v>0</v>
      </c>
      <c r="E87" s="49">
        <v>0</v>
      </c>
      <c r="F87" s="49">
        <v>0</v>
      </c>
      <c r="G87" s="49">
        <v>0</v>
      </c>
      <c r="H87" s="49">
        <v>0</v>
      </c>
      <c r="I87" s="49">
        <v>0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6" t="s">
        <v>128</v>
      </c>
      <c r="C88" s="49">
        <v>0</v>
      </c>
      <c r="D88" s="49">
        <v>0</v>
      </c>
      <c r="E88" s="49">
        <v>0</v>
      </c>
      <c r="F88" s="49">
        <v>0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4" t="s">
        <v>129</v>
      </c>
      <c r="C89" s="49">
        <v>0</v>
      </c>
      <c r="D89" s="49">
        <v>0</v>
      </c>
      <c r="E89" s="49">
        <v>0</v>
      </c>
      <c r="F89" s="49">
        <v>0</v>
      </c>
      <c r="G89" s="49">
        <v>0</v>
      </c>
      <c r="H89" s="49">
        <v>0</v>
      </c>
      <c r="I89" s="49">
        <v>0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5" t="s">
        <v>130</v>
      </c>
      <c r="C90" s="49">
        <v>0</v>
      </c>
      <c r="D90" s="49">
        <v>0</v>
      </c>
      <c r="E90" s="49">
        <v>0</v>
      </c>
      <c r="F90" s="49">
        <v>0</v>
      </c>
      <c r="G90" s="49">
        <v>0</v>
      </c>
      <c r="H90" s="49">
        <v>0</v>
      </c>
      <c r="I90" s="49">
        <v>0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4" t="s">
        <v>131</v>
      </c>
      <c r="C91" s="49">
        <v>0</v>
      </c>
      <c r="D91" s="49">
        <v>0</v>
      </c>
      <c r="E91" s="49">
        <v>0</v>
      </c>
      <c r="F91" s="49">
        <v>0</v>
      </c>
      <c r="G91" s="49">
        <v>0</v>
      </c>
      <c r="H91" s="49">
        <v>0</v>
      </c>
      <c r="I91" s="49">
        <v>0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6" t="s">
        <v>132</v>
      </c>
      <c r="C92" s="49">
        <v>0</v>
      </c>
      <c r="D92" s="49">
        <v>0</v>
      </c>
      <c r="E92" s="49">
        <v>0</v>
      </c>
      <c r="F92" s="49">
        <v>0</v>
      </c>
      <c r="G92" s="49">
        <v>0</v>
      </c>
      <c r="H92" s="49">
        <v>0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4" t="s">
        <v>133</v>
      </c>
      <c r="C93" s="49">
        <v>0</v>
      </c>
      <c r="D93" s="49">
        <v>0</v>
      </c>
      <c r="E93" s="49">
        <v>0</v>
      </c>
      <c r="F93" s="49">
        <v>0</v>
      </c>
      <c r="G93" s="49">
        <v>0</v>
      </c>
      <c r="H93" s="49">
        <v>0</v>
      </c>
      <c r="I93" s="49">
        <v>0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5" t="s">
        <v>134</v>
      </c>
      <c r="C94" s="49">
        <v>0</v>
      </c>
      <c r="D94" s="49">
        <v>0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0</v>
      </c>
      <c r="L94" s="49">
        <v>0</v>
      </c>
      <c r="M94" s="49">
        <v>0</v>
      </c>
      <c r="N94" s="49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4" t="s">
        <v>135</v>
      </c>
      <c r="C95" s="49">
        <v>1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6" t="s">
        <v>136</v>
      </c>
      <c r="C96" s="49">
        <v>0</v>
      </c>
      <c r="D96" s="49">
        <v>0</v>
      </c>
      <c r="E96" s="49">
        <v>0</v>
      </c>
      <c r="F96" s="49">
        <v>2</v>
      </c>
      <c r="G96" s="49">
        <v>0</v>
      </c>
      <c r="H96" s="49">
        <v>0</v>
      </c>
      <c r="I96" s="49">
        <v>0</v>
      </c>
      <c r="J96" s="49">
        <v>0</v>
      </c>
      <c r="K96" s="49">
        <v>0</v>
      </c>
      <c r="L96" s="49">
        <v>0</v>
      </c>
      <c r="M96" s="49">
        <v>1</v>
      </c>
      <c r="N96" s="49">
        <v>0</v>
      </c>
      <c r="O96" s="15">
        <f t="shared" si="35"/>
        <v>2</v>
      </c>
      <c r="P96" s="15">
        <f t="shared" si="36"/>
        <v>3</v>
      </c>
      <c r="R96" s="8"/>
      <c r="T96"/>
    </row>
    <row r="97" spans="2:20" ht="23.1" customHeight="1" x14ac:dyDescent="0.25">
      <c r="B97" s="44" t="s">
        <v>137</v>
      </c>
      <c r="C97" s="49">
        <v>0</v>
      </c>
      <c r="D97" s="49">
        <v>0</v>
      </c>
      <c r="E97" s="49">
        <v>0</v>
      </c>
      <c r="F97" s="49">
        <v>0</v>
      </c>
      <c r="G97" s="49">
        <v>0</v>
      </c>
      <c r="H97" s="49">
        <v>0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5" t="s">
        <v>138</v>
      </c>
      <c r="C98" s="49">
        <v>1</v>
      </c>
      <c r="D98" s="49">
        <v>0</v>
      </c>
      <c r="E98" s="49">
        <v>1</v>
      </c>
      <c r="F98" s="49">
        <v>4</v>
      </c>
      <c r="G98" s="49">
        <v>0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15">
        <f t="shared" si="35"/>
        <v>7</v>
      </c>
      <c r="P98" s="15">
        <f t="shared" si="36"/>
        <v>7</v>
      </c>
      <c r="R98" s="8"/>
      <c r="T98"/>
    </row>
    <row r="99" spans="2:20" ht="23.1" customHeight="1" x14ac:dyDescent="0.25">
      <c r="B99" s="44" t="s">
        <v>139</v>
      </c>
      <c r="C99" s="49">
        <v>1</v>
      </c>
      <c r="D99" s="49">
        <v>0</v>
      </c>
      <c r="E99" s="49">
        <v>0</v>
      </c>
      <c r="F99" s="49">
        <v>1</v>
      </c>
      <c r="G99" s="49">
        <v>0</v>
      </c>
      <c r="H99" s="49">
        <v>0</v>
      </c>
      <c r="I99" s="49">
        <v>0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6" t="s">
        <v>140</v>
      </c>
      <c r="C100" s="49">
        <v>0</v>
      </c>
      <c r="D100" s="49">
        <v>0</v>
      </c>
      <c r="E100" s="49">
        <v>0</v>
      </c>
      <c r="F100" s="49">
        <v>4</v>
      </c>
      <c r="G100" s="49">
        <v>0</v>
      </c>
      <c r="H100" s="49">
        <v>0</v>
      </c>
      <c r="I100" s="49">
        <v>1</v>
      </c>
      <c r="J100" s="49">
        <v>0</v>
      </c>
      <c r="K100" s="49">
        <v>0</v>
      </c>
      <c r="L100" s="49">
        <v>0</v>
      </c>
      <c r="M100" s="49">
        <v>1</v>
      </c>
      <c r="N100" s="49">
        <v>0</v>
      </c>
      <c r="O100" s="15">
        <f t="shared" si="35"/>
        <v>5</v>
      </c>
      <c r="P100" s="15">
        <f t="shared" si="36"/>
        <v>6</v>
      </c>
      <c r="R100" s="8"/>
      <c r="T100"/>
    </row>
    <row r="101" spans="2:20" ht="23.1" customHeight="1" x14ac:dyDescent="0.25">
      <c r="B101" s="44" t="s">
        <v>141</v>
      </c>
      <c r="C101" s="49">
        <v>3</v>
      </c>
      <c r="D101" s="49">
        <v>0</v>
      </c>
      <c r="E101" s="49">
        <v>0</v>
      </c>
      <c r="F101" s="49">
        <v>1</v>
      </c>
      <c r="G101" s="49">
        <v>1</v>
      </c>
      <c r="H101" s="49">
        <v>0</v>
      </c>
      <c r="I101" s="49">
        <v>0</v>
      </c>
      <c r="J101" s="49">
        <v>1</v>
      </c>
      <c r="K101" s="49">
        <v>0</v>
      </c>
      <c r="L101" s="49">
        <v>0</v>
      </c>
      <c r="M101" s="49">
        <v>0</v>
      </c>
      <c r="N101" s="49">
        <v>0</v>
      </c>
      <c r="O101" s="15">
        <f t="shared" si="35"/>
        <v>6</v>
      </c>
      <c r="P101" s="15">
        <f t="shared" si="36"/>
        <v>6</v>
      </c>
      <c r="R101" s="8"/>
      <c r="T101"/>
    </row>
    <row r="102" spans="2:20" ht="23.1" customHeight="1" x14ac:dyDescent="0.25">
      <c r="B102" s="45" t="s">
        <v>142</v>
      </c>
      <c r="C102" s="49">
        <v>2</v>
      </c>
      <c r="D102" s="49">
        <v>0</v>
      </c>
      <c r="E102" s="49">
        <v>0</v>
      </c>
      <c r="F102" s="49">
        <v>1</v>
      </c>
      <c r="G102" s="49">
        <v>0</v>
      </c>
      <c r="H102" s="49">
        <v>0</v>
      </c>
      <c r="I102" s="49">
        <v>0</v>
      </c>
      <c r="J102" s="49">
        <v>0</v>
      </c>
      <c r="K102" s="49">
        <v>0</v>
      </c>
      <c r="L102" s="49">
        <v>0</v>
      </c>
      <c r="M102" s="49">
        <v>2</v>
      </c>
      <c r="N102" s="49">
        <v>0</v>
      </c>
      <c r="O102" s="15">
        <f t="shared" si="35"/>
        <v>3</v>
      </c>
      <c r="P102" s="15">
        <f t="shared" si="36"/>
        <v>5</v>
      </c>
      <c r="R102" s="8"/>
      <c r="T102"/>
    </row>
    <row r="103" spans="2:20" ht="23.1" customHeight="1" x14ac:dyDescent="0.25">
      <c r="B103" s="44" t="s">
        <v>143</v>
      </c>
      <c r="C103" s="49">
        <v>0</v>
      </c>
      <c r="D103" s="49">
        <v>0</v>
      </c>
      <c r="E103" s="49">
        <v>0</v>
      </c>
      <c r="F103" s="49">
        <v>1</v>
      </c>
      <c r="G103" s="49">
        <v>0</v>
      </c>
      <c r="H103" s="49">
        <v>0</v>
      </c>
      <c r="I103" s="49">
        <v>0</v>
      </c>
      <c r="J103" s="49">
        <v>0</v>
      </c>
      <c r="K103" s="49">
        <v>0</v>
      </c>
      <c r="L103" s="49">
        <v>0</v>
      </c>
      <c r="M103" s="49">
        <v>2</v>
      </c>
      <c r="N103" s="49">
        <v>0</v>
      </c>
      <c r="O103" s="15">
        <f t="shared" si="35"/>
        <v>1</v>
      </c>
      <c r="P103" s="15">
        <f t="shared" si="36"/>
        <v>3</v>
      </c>
      <c r="R103" s="8"/>
      <c r="T103"/>
    </row>
    <row r="104" spans="2:20" ht="23.1" customHeight="1" x14ac:dyDescent="0.25">
      <c r="B104" s="46" t="s">
        <v>144</v>
      </c>
      <c r="C104" s="49">
        <v>2</v>
      </c>
      <c r="D104" s="49">
        <v>0</v>
      </c>
      <c r="E104" s="49">
        <v>2</v>
      </c>
      <c r="F104" s="49">
        <v>0</v>
      </c>
      <c r="G104" s="49">
        <v>0</v>
      </c>
      <c r="H104" s="49">
        <v>0</v>
      </c>
      <c r="I104" s="49">
        <v>0</v>
      </c>
      <c r="J104" s="49">
        <v>0</v>
      </c>
      <c r="K104" s="49">
        <v>0</v>
      </c>
      <c r="L104" s="49">
        <v>0</v>
      </c>
      <c r="M104" s="49">
        <v>8</v>
      </c>
      <c r="N104" s="49">
        <v>0</v>
      </c>
      <c r="O104" s="15">
        <f t="shared" si="35"/>
        <v>4</v>
      </c>
      <c r="P104" s="15">
        <f t="shared" si="36"/>
        <v>12</v>
      </c>
      <c r="R104" s="8"/>
      <c r="T104"/>
    </row>
    <row r="105" spans="2:20" ht="23.1" customHeight="1" x14ac:dyDescent="0.25">
      <c r="B105" s="44" t="s">
        <v>145</v>
      </c>
      <c r="C105" s="49">
        <v>14</v>
      </c>
      <c r="D105" s="49">
        <v>0</v>
      </c>
      <c r="E105" s="49">
        <v>0</v>
      </c>
      <c r="F105" s="49">
        <v>0</v>
      </c>
      <c r="G105" s="49">
        <v>0</v>
      </c>
      <c r="H105" s="49">
        <v>0</v>
      </c>
      <c r="I105" s="49">
        <v>0</v>
      </c>
      <c r="J105" s="49">
        <v>0</v>
      </c>
      <c r="K105" s="49">
        <v>0</v>
      </c>
      <c r="L105" s="49">
        <v>0</v>
      </c>
      <c r="M105" s="49">
        <v>15</v>
      </c>
      <c r="N105" s="49">
        <v>0</v>
      </c>
      <c r="O105" s="15">
        <f t="shared" si="35"/>
        <v>14</v>
      </c>
      <c r="P105" s="15">
        <f t="shared" si="36"/>
        <v>29</v>
      </c>
      <c r="R105" s="8"/>
      <c r="T105"/>
    </row>
    <row r="106" spans="2:20" ht="23.1" customHeight="1" x14ac:dyDescent="0.25">
      <c r="B106" s="25" t="s">
        <v>18</v>
      </c>
      <c r="C106" s="16">
        <f>SUM(C10:C105)</f>
        <v>342</v>
      </c>
      <c r="D106" s="16">
        <f t="shared" ref="D106:P106" si="37">SUM(D10:D105)</f>
        <v>78</v>
      </c>
      <c r="E106" s="16">
        <f t="shared" si="37"/>
        <v>102</v>
      </c>
      <c r="F106" s="16">
        <f t="shared" si="37"/>
        <v>76</v>
      </c>
      <c r="G106" s="16">
        <f t="shared" si="37"/>
        <v>8</v>
      </c>
      <c r="H106" s="16">
        <f t="shared" si="37"/>
        <v>0</v>
      </c>
      <c r="I106" s="16">
        <f t="shared" si="37"/>
        <v>128</v>
      </c>
      <c r="J106" s="16">
        <f t="shared" si="37"/>
        <v>43</v>
      </c>
      <c r="K106" s="16">
        <f t="shared" si="37"/>
        <v>4</v>
      </c>
      <c r="L106" s="16">
        <f t="shared" si="37"/>
        <v>0</v>
      </c>
      <c r="M106" s="16">
        <f t="shared" si="37"/>
        <v>851</v>
      </c>
      <c r="N106" s="16">
        <f t="shared" si="37"/>
        <v>1</v>
      </c>
      <c r="O106" s="16">
        <f t="shared" si="37"/>
        <v>782</v>
      </c>
      <c r="P106" s="16">
        <f t="shared" si="37"/>
        <v>1633</v>
      </c>
      <c r="R106" s="8"/>
      <c r="T106"/>
    </row>
    <row r="107" spans="2:20" ht="23.1" customHeight="1" x14ac:dyDescent="0.25">
      <c r="B107" s="25" t="s">
        <v>93</v>
      </c>
      <c r="C107" s="42">
        <f t="shared" ref="C107:N107" si="38">C106/$P$106</f>
        <v>0.20943049601959585</v>
      </c>
      <c r="D107" s="42">
        <f t="shared" si="38"/>
        <v>4.7764849969381504E-2</v>
      </c>
      <c r="E107" s="42">
        <f t="shared" si="38"/>
        <v>6.2461726883037354E-2</v>
      </c>
      <c r="F107" s="42">
        <f t="shared" si="38"/>
        <v>4.654011022657685E-2</v>
      </c>
      <c r="G107" s="42">
        <f t="shared" si="38"/>
        <v>4.8989589712186161E-3</v>
      </c>
      <c r="H107" s="42">
        <f t="shared" si="38"/>
        <v>0</v>
      </c>
      <c r="I107" s="42">
        <f t="shared" si="38"/>
        <v>7.8383343539497857E-2</v>
      </c>
      <c r="J107" s="42">
        <f t="shared" si="38"/>
        <v>2.6331904470300063E-2</v>
      </c>
      <c r="K107" s="42">
        <f t="shared" si="38"/>
        <v>2.449479485609308E-3</v>
      </c>
      <c r="L107" s="42">
        <f t="shared" si="38"/>
        <v>0</v>
      </c>
      <c r="M107" s="42">
        <f t="shared" si="38"/>
        <v>0.52112676056338025</v>
      </c>
      <c r="N107" s="42">
        <f t="shared" si="38"/>
        <v>6.1236987140232701E-4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0.4373401534526854</v>
      </c>
      <c r="D108" s="43">
        <f t="shared" ref="D108:N108" si="39">D106/$O$106</f>
        <v>9.9744245524296671E-2</v>
      </c>
      <c r="E108" s="43">
        <f t="shared" si="39"/>
        <v>0.13043478260869565</v>
      </c>
      <c r="F108" s="43">
        <f t="shared" si="39"/>
        <v>9.718670076726342E-2</v>
      </c>
      <c r="G108" s="43">
        <f t="shared" si="39"/>
        <v>1.0230179028132993E-2</v>
      </c>
      <c r="H108" s="43">
        <f t="shared" si="39"/>
        <v>0</v>
      </c>
      <c r="I108" s="43">
        <f t="shared" si="39"/>
        <v>0.16368286445012789</v>
      </c>
      <c r="J108" s="43">
        <f t="shared" si="39"/>
        <v>5.4987212276214836E-2</v>
      </c>
      <c r="K108" s="43">
        <f t="shared" si="39"/>
        <v>5.1150895140664966E-3</v>
      </c>
      <c r="L108" s="43">
        <f t="shared" si="39"/>
        <v>0</v>
      </c>
      <c r="M108" s="43"/>
      <c r="N108" s="43">
        <f t="shared" si="39"/>
        <v>1.2787723785166241E-3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'23.09 Bukasa-Buloba'!C3:G3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">
        <v>181</v>
      </c>
      <c r="E5" s="3"/>
      <c r="F5" s="40" t="s">
        <v>1</v>
      </c>
      <c r="G5" s="71" t="str">
        <f>'25.09 Buloba-Bukasa'!G5:H5</f>
        <v>Bukasa Trading Centre</v>
      </c>
      <c r="H5" s="72"/>
      <c r="I5" s="14"/>
      <c r="J5" s="2" t="s">
        <v>5</v>
      </c>
      <c r="K5" s="71" t="s">
        <v>167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Bukasa-Buloba'!D6:E6</f>
        <v>Bukasa</v>
      </c>
      <c r="E6" s="72"/>
      <c r="F6" s="2" t="s">
        <v>2</v>
      </c>
      <c r="G6" s="71" t="str">
        <f>'23.09 Bukasa-Buloba'!G6:H6</f>
        <v>Wakiso</v>
      </c>
      <c r="H6" s="72"/>
      <c r="J6" s="2" t="s">
        <v>21</v>
      </c>
      <c r="K6" s="71" t="str">
        <f>'25.09 Buloba-Bukasa'!K6:L6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3</v>
      </c>
      <c r="D10" s="49">
        <v>2</v>
      </c>
      <c r="E10" s="49">
        <v>1</v>
      </c>
      <c r="F10" s="49">
        <v>1</v>
      </c>
      <c r="G10" s="49">
        <v>0</v>
      </c>
      <c r="H10" s="49">
        <v>0</v>
      </c>
      <c r="I10" s="49">
        <v>3</v>
      </c>
      <c r="J10" s="49">
        <v>1</v>
      </c>
      <c r="K10" s="49">
        <v>0</v>
      </c>
      <c r="L10" s="49">
        <v>0</v>
      </c>
      <c r="M10" s="49">
        <v>12</v>
      </c>
      <c r="N10" s="49">
        <v>0</v>
      </c>
      <c r="O10" s="15">
        <f t="shared" ref="O10:O57" si="0">SUM(C10:L10,N10)</f>
        <v>11</v>
      </c>
      <c r="P10" s="15">
        <f t="shared" ref="P10:P57" si="1">SUM(C10:N10)</f>
        <v>23</v>
      </c>
      <c r="R10" s="1" t="s">
        <v>6</v>
      </c>
      <c r="S10" s="17">
        <f t="shared" ref="S10:AF10" si="2">SUM(C10:C13)</f>
        <v>16</v>
      </c>
      <c r="T10" s="17">
        <f t="shared" si="2"/>
        <v>9</v>
      </c>
      <c r="U10" s="17">
        <f t="shared" si="2"/>
        <v>7</v>
      </c>
      <c r="V10" s="17">
        <f t="shared" si="2"/>
        <v>3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50</v>
      </c>
      <c r="AD10" s="17">
        <f t="shared" si="2"/>
        <v>0</v>
      </c>
      <c r="AE10" s="30">
        <f t="shared" si="2"/>
        <v>44</v>
      </c>
      <c r="AF10" s="30">
        <f t="shared" si="2"/>
        <v>94</v>
      </c>
    </row>
    <row r="11" spans="2:32" s="6" customFormat="1" ht="23.1" customHeight="1" x14ac:dyDescent="0.25">
      <c r="B11" s="22" t="s">
        <v>38</v>
      </c>
      <c r="C11" s="49">
        <v>7</v>
      </c>
      <c r="D11" s="49">
        <v>1</v>
      </c>
      <c r="E11" s="49">
        <v>3</v>
      </c>
      <c r="F11" s="49">
        <v>1</v>
      </c>
      <c r="G11" s="49">
        <v>1</v>
      </c>
      <c r="H11" s="49">
        <v>0</v>
      </c>
      <c r="I11" s="49">
        <v>1</v>
      </c>
      <c r="J11" s="49">
        <v>0</v>
      </c>
      <c r="K11" s="49">
        <v>0</v>
      </c>
      <c r="L11" s="49">
        <v>0</v>
      </c>
      <c r="M11" s="49">
        <v>8</v>
      </c>
      <c r="N11" s="49">
        <v>0</v>
      </c>
      <c r="O11" s="15">
        <f t="shared" si="0"/>
        <v>14</v>
      </c>
      <c r="P11" s="15">
        <f t="shared" si="1"/>
        <v>22</v>
      </c>
      <c r="R11" s="1" t="s">
        <v>7</v>
      </c>
      <c r="S11" s="17">
        <f t="shared" ref="S11:AF11" si="3">SUM(C14:C17)</f>
        <v>18</v>
      </c>
      <c r="T11" s="17">
        <f t="shared" si="3"/>
        <v>7</v>
      </c>
      <c r="U11" s="17">
        <f t="shared" si="3"/>
        <v>3</v>
      </c>
      <c r="V11" s="17">
        <f t="shared" si="3"/>
        <v>0</v>
      </c>
      <c r="W11" s="17">
        <f t="shared" si="3"/>
        <v>1</v>
      </c>
      <c r="X11" s="17">
        <f t="shared" si="3"/>
        <v>0</v>
      </c>
      <c r="Y11" s="17">
        <f t="shared" si="3"/>
        <v>5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40</v>
      </c>
      <c r="AD11" s="17">
        <f t="shared" si="3"/>
        <v>0</v>
      </c>
      <c r="AE11" s="30">
        <f t="shared" si="3"/>
        <v>36</v>
      </c>
      <c r="AF11" s="30">
        <f t="shared" si="3"/>
        <v>76</v>
      </c>
    </row>
    <row r="12" spans="2:32" ht="23.1" customHeight="1" x14ac:dyDescent="0.25">
      <c r="B12" s="22" t="s">
        <v>39</v>
      </c>
      <c r="C12" s="49">
        <v>2</v>
      </c>
      <c r="D12" s="49">
        <v>3</v>
      </c>
      <c r="E12" s="49">
        <v>1</v>
      </c>
      <c r="F12" s="49">
        <v>0</v>
      </c>
      <c r="G12" s="49">
        <v>0</v>
      </c>
      <c r="H12" s="49">
        <v>0</v>
      </c>
      <c r="I12" s="49">
        <v>1</v>
      </c>
      <c r="J12" s="49">
        <v>0</v>
      </c>
      <c r="K12" s="49">
        <v>0</v>
      </c>
      <c r="L12" s="49">
        <v>0</v>
      </c>
      <c r="M12" s="49">
        <v>16</v>
      </c>
      <c r="N12" s="49">
        <v>0</v>
      </c>
      <c r="O12" s="15">
        <f t="shared" si="0"/>
        <v>7</v>
      </c>
      <c r="P12" s="15">
        <f t="shared" si="1"/>
        <v>23</v>
      </c>
      <c r="R12" s="1" t="s">
        <v>8</v>
      </c>
      <c r="S12" s="17">
        <f t="shared" ref="S12:AF12" si="4">SUM(C18:C21)</f>
        <v>15</v>
      </c>
      <c r="T12" s="17">
        <f t="shared" si="4"/>
        <v>8</v>
      </c>
      <c r="U12" s="17">
        <f t="shared" si="4"/>
        <v>2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4</v>
      </c>
      <c r="Z12" s="17">
        <f t="shared" si="4"/>
        <v>7</v>
      </c>
      <c r="AA12" s="17">
        <f t="shared" si="4"/>
        <v>0</v>
      </c>
      <c r="AB12" s="17">
        <f t="shared" si="4"/>
        <v>0</v>
      </c>
      <c r="AC12" s="17">
        <f t="shared" si="4"/>
        <v>42</v>
      </c>
      <c r="AD12" s="17">
        <f t="shared" si="4"/>
        <v>0</v>
      </c>
      <c r="AE12" s="30">
        <f t="shared" si="4"/>
        <v>37</v>
      </c>
      <c r="AF12" s="30">
        <f t="shared" si="4"/>
        <v>79</v>
      </c>
    </row>
    <row r="13" spans="2:32" ht="23.1" customHeight="1" x14ac:dyDescent="0.25">
      <c r="B13" s="22" t="s">
        <v>40</v>
      </c>
      <c r="C13" s="49">
        <v>4</v>
      </c>
      <c r="D13" s="49">
        <v>3</v>
      </c>
      <c r="E13" s="49">
        <v>2</v>
      </c>
      <c r="F13" s="49">
        <v>1</v>
      </c>
      <c r="G13" s="49">
        <v>0</v>
      </c>
      <c r="H13" s="49">
        <v>0</v>
      </c>
      <c r="I13" s="49">
        <v>2</v>
      </c>
      <c r="J13" s="49">
        <v>0</v>
      </c>
      <c r="K13" s="49">
        <v>0</v>
      </c>
      <c r="L13" s="49">
        <v>0</v>
      </c>
      <c r="M13" s="49">
        <v>14</v>
      </c>
      <c r="N13" s="49">
        <v>0</v>
      </c>
      <c r="O13" s="15">
        <f t="shared" si="0"/>
        <v>12</v>
      </c>
      <c r="P13" s="15">
        <f t="shared" si="1"/>
        <v>26</v>
      </c>
      <c r="R13" s="1" t="s">
        <v>9</v>
      </c>
      <c r="S13" s="17">
        <f t="shared" ref="S13:AF13" si="5">SUM(C22:C25)</f>
        <v>14</v>
      </c>
      <c r="T13" s="17">
        <f t="shared" si="5"/>
        <v>8</v>
      </c>
      <c r="U13" s="17">
        <f t="shared" si="5"/>
        <v>2</v>
      </c>
      <c r="V13" s="17">
        <f t="shared" si="5"/>
        <v>0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28</v>
      </c>
      <c r="AD13" s="17">
        <f t="shared" si="5"/>
        <v>0</v>
      </c>
      <c r="AE13" s="30">
        <f t="shared" si="5"/>
        <v>37</v>
      </c>
      <c r="AF13" s="30">
        <f t="shared" si="5"/>
        <v>65</v>
      </c>
    </row>
    <row r="14" spans="2:32" ht="23.1" customHeight="1" x14ac:dyDescent="0.25">
      <c r="B14" s="22" t="s">
        <v>41</v>
      </c>
      <c r="C14" s="49">
        <v>4</v>
      </c>
      <c r="D14" s="49">
        <v>1</v>
      </c>
      <c r="E14" s="49">
        <v>1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6</v>
      </c>
      <c r="N14" s="49">
        <v>0</v>
      </c>
      <c r="O14" s="15">
        <f t="shared" si="0"/>
        <v>7</v>
      </c>
      <c r="P14" s="15">
        <f t="shared" si="1"/>
        <v>13</v>
      </c>
      <c r="R14" s="1" t="s">
        <v>10</v>
      </c>
      <c r="S14" s="17">
        <f t="shared" ref="S14:AF14" si="6">SUM(C26:C29)</f>
        <v>13</v>
      </c>
      <c r="T14" s="17">
        <f t="shared" si="6"/>
        <v>7</v>
      </c>
      <c r="U14" s="17">
        <f t="shared" si="6"/>
        <v>4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31</v>
      </c>
      <c r="AD14" s="17">
        <f t="shared" si="6"/>
        <v>0</v>
      </c>
      <c r="AE14" s="30">
        <f t="shared" si="6"/>
        <v>35</v>
      </c>
      <c r="AF14" s="30">
        <f t="shared" si="6"/>
        <v>66</v>
      </c>
    </row>
    <row r="15" spans="2:32" ht="23.1" customHeight="1" x14ac:dyDescent="0.25">
      <c r="B15" s="22" t="s">
        <v>42</v>
      </c>
      <c r="C15" s="49">
        <v>4</v>
      </c>
      <c r="D15" s="49">
        <v>1</v>
      </c>
      <c r="E15" s="49">
        <v>0</v>
      </c>
      <c r="F15" s="49">
        <v>0</v>
      </c>
      <c r="G15" s="49">
        <v>1</v>
      </c>
      <c r="H15" s="49">
        <v>0</v>
      </c>
      <c r="I15" s="49">
        <v>3</v>
      </c>
      <c r="J15" s="49">
        <v>1</v>
      </c>
      <c r="K15" s="49">
        <v>0</v>
      </c>
      <c r="L15" s="49">
        <v>0</v>
      </c>
      <c r="M15" s="49">
        <v>10</v>
      </c>
      <c r="N15" s="49">
        <v>0</v>
      </c>
      <c r="O15" s="15">
        <f t="shared" si="0"/>
        <v>10</v>
      </c>
      <c r="P15" s="15">
        <f t="shared" si="1"/>
        <v>20</v>
      </c>
      <c r="R15" s="1" t="s">
        <v>11</v>
      </c>
      <c r="S15" s="17">
        <f t="shared" ref="S15:AF15" si="7">SUM(C30:C33)</f>
        <v>11</v>
      </c>
      <c r="T15" s="17">
        <f t="shared" si="7"/>
        <v>5</v>
      </c>
      <c r="U15" s="17">
        <f t="shared" si="7"/>
        <v>4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49</v>
      </c>
      <c r="AD15" s="17">
        <f t="shared" si="7"/>
        <v>0</v>
      </c>
      <c r="AE15" s="30">
        <f t="shared" si="7"/>
        <v>29</v>
      </c>
      <c r="AF15" s="30">
        <f t="shared" si="7"/>
        <v>78</v>
      </c>
    </row>
    <row r="16" spans="2:32" ht="23.1" customHeight="1" x14ac:dyDescent="0.25">
      <c r="B16" s="22" t="s">
        <v>43</v>
      </c>
      <c r="C16" s="49">
        <v>7</v>
      </c>
      <c r="D16" s="49">
        <v>4</v>
      </c>
      <c r="E16" s="49">
        <v>2</v>
      </c>
      <c r="F16" s="49">
        <v>0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11</v>
      </c>
      <c r="N16" s="49">
        <v>0</v>
      </c>
      <c r="O16" s="15">
        <f t="shared" si="0"/>
        <v>13</v>
      </c>
      <c r="P16" s="15">
        <f t="shared" si="1"/>
        <v>24</v>
      </c>
      <c r="R16" s="1" t="s">
        <v>12</v>
      </c>
      <c r="S16" s="17">
        <f t="shared" ref="S16:AF16" si="8">SUM(C34:C37)</f>
        <v>14</v>
      </c>
      <c r="T16" s="17">
        <f t="shared" si="8"/>
        <v>3</v>
      </c>
      <c r="U16" s="17">
        <f t="shared" si="8"/>
        <v>2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8</v>
      </c>
      <c r="AD16" s="17">
        <f t="shared" si="8"/>
        <v>0</v>
      </c>
      <c r="AE16" s="30">
        <f t="shared" si="8"/>
        <v>26</v>
      </c>
      <c r="AF16" s="30">
        <f t="shared" si="8"/>
        <v>34</v>
      </c>
    </row>
    <row r="17" spans="2:32" ht="23.1" customHeight="1" x14ac:dyDescent="0.25">
      <c r="B17" s="22" t="s">
        <v>44</v>
      </c>
      <c r="C17" s="49">
        <v>3</v>
      </c>
      <c r="D17" s="49">
        <v>1</v>
      </c>
      <c r="E17" s="49">
        <v>0</v>
      </c>
      <c r="F17" s="49">
        <v>0</v>
      </c>
      <c r="G17" s="49">
        <v>0</v>
      </c>
      <c r="H17" s="49">
        <v>0</v>
      </c>
      <c r="I17" s="49">
        <v>1</v>
      </c>
      <c r="J17" s="49">
        <v>1</v>
      </c>
      <c r="K17" s="49">
        <v>0</v>
      </c>
      <c r="L17" s="49">
        <v>0</v>
      </c>
      <c r="M17" s="49">
        <v>13</v>
      </c>
      <c r="N17" s="49">
        <v>0</v>
      </c>
      <c r="O17" s="15">
        <f t="shared" si="0"/>
        <v>6</v>
      </c>
      <c r="P17" s="15">
        <f t="shared" si="1"/>
        <v>19</v>
      </c>
      <c r="R17" s="1" t="s">
        <v>13</v>
      </c>
      <c r="S17" s="17">
        <f t="shared" ref="S17:AF17" si="9">SUM(C38:C41)</f>
        <v>19</v>
      </c>
      <c r="T17" s="17">
        <f t="shared" si="9"/>
        <v>9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29</v>
      </c>
      <c r="AD17" s="17">
        <f t="shared" si="9"/>
        <v>0</v>
      </c>
      <c r="AE17" s="30">
        <f t="shared" si="9"/>
        <v>41</v>
      </c>
      <c r="AF17" s="30">
        <f t="shared" si="9"/>
        <v>70</v>
      </c>
    </row>
    <row r="18" spans="2:32" ht="23.1" customHeight="1" x14ac:dyDescent="0.25">
      <c r="B18" s="22" t="s">
        <v>45</v>
      </c>
      <c r="C18" s="49">
        <v>5</v>
      </c>
      <c r="D18" s="49">
        <v>3</v>
      </c>
      <c r="E18" s="49">
        <v>1</v>
      </c>
      <c r="F18" s="49">
        <v>0</v>
      </c>
      <c r="G18" s="49">
        <v>0</v>
      </c>
      <c r="H18" s="49">
        <v>0</v>
      </c>
      <c r="I18" s="49">
        <v>0</v>
      </c>
      <c r="J18" s="49">
        <v>1</v>
      </c>
      <c r="K18" s="49">
        <v>0</v>
      </c>
      <c r="L18" s="49">
        <v>0</v>
      </c>
      <c r="M18" s="49">
        <v>14</v>
      </c>
      <c r="N18" s="49">
        <v>0</v>
      </c>
      <c r="O18" s="15">
        <f t="shared" si="0"/>
        <v>10</v>
      </c>
      <c r="P18" s="15">
        <f t="shared" si="1"/>
        <v>24</v>
      </c>
      <c r="R18" s="1" t="s">
        <v>14</v>
      </c>
      <c r="S18" s="17">
        <f t="shared" ref="S18:AF18" si="10">SUM(C42:C45)</f>
        <v>26</v>
      </c>
      <c r="T18" s="17">
        <f t="shared" si="10"/>
        <v>11</v>
      </c>
      <c r="U18" s="17">
        <f t="shared" si="10"/>
        <v>8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30</v>
      </c>
      <c r="AD18" s="17">
        <f t="shared" si="10"/>
        <v>0</v>
      </c>
      <c r="AE18" s="30">
        <f t="shared" si="10"/>
        <v>56</v>
      </c>
      <c r="AF18" s="30">
        <f t="shared" si="10"/>
        <v>86</v>
      </c>
    </row>
    <row r="19" spans="2:32" ht="23.1" customHeight="1" x14ac:dyDescent="0.25">
      <c r="B19" s="22" t="s">
        <v>46</v>
      </c>
      <c r="C19" s="49">
        <v>4</v>
      </c>
      <c r="D19" s="49">
        <v>2</v>
      </c>
      <c r="E19" s="49">
        <v>1</v>
      </c>
      <c r="F19" s="49">
        <v>0</v>
      </c>
      <c r="G19" s="49">
        <v>1</v>
      </c>
      <c r="H19" s="49">
        <v>0</v>
      </c>
      <c r="I19" s="49">
        <v>2</v>
      </c>
      <c r="J19" s="49">
        <v>1</v>
      </c>
      <c r="K19" s="49">
        <v>0</v>
      </c>
      <c r="L19" s="49">
        <v>0</v>
      </c>
      <c r="M19" s="49">
        <v>13</v>
      </c>
      <c r="N19" s="49">
        <v>0</v>
      </c>
      <c r="O19" s="15">
        <f t="shared" si="0"/>
        <v>11</v>
      </c>
      <c r="P19" s="15">
        <f t="shared" si="1"/>
        <v>24</v>
      </c>
      <c r="R19" s="1" t="s">
        <v>15</v>
      </c>
      <c r="S19" s="17">
        <f t="shared" ref="S19:AF19" si="11">SUM(C46:C49)</f>
        <v>16</v>
      </c>
      <c r="T19" s="17">
        <f t="shared" si="11"/>
        <v>6</v>
      </c>
      <c r="U19" s="17">
        <f t="shared" si="11"/>
        <v>5</v>
      </c>
      <c r="V19" s="17">
        <f t="shared" si="11"/>
        <v>5</v>
      </c>
      <c r="W19" s="17">
        <f t="shared" si="11"/>
        <v>1</v>
      </c>
      <c r="X19" s="17">
        <f t="shared" si="11"/>
        <v>0</v>
      </c>
      <c r="Y19" s="17">
        <f t="shared" si="11"/>
        <v>9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44</v>
      </c>
      <c r="AD19" s="17">
        <f t="shared" si="11"/>
        <v>0</v>
      </c>
      <c r="AE19" s="30">
        <f t="shared" si="11"/>
        <v>43</v>
      </c>
      <c r="AF19" s="30">
        <f t="shared" si="11"/>
        <v>87</v>
      </c>
    </row>
    <row r="20" spans="2:32" ht="23.1" customHeight="1" x14ac:dyDescent="0.25">
      <c r="B20" s="22" t="s">
        <v>47</v>
      </c>
      <c r="C20" s="49">
        <v>2</v>
      </c>
      <c r="D20" s="49">
        <v>1</v>
      </c>
      <c r="E20" s="49">
        <v>0</v>
      </c>
      <c r="F20" s="49">
        <v>0</v>
      </c>
      <c r="G20" s="49">
        <v>0</v>
      </c>
      <c r="H20" s="49">
        <v>0</v>
      </c>
      <c r="I20" s="49">
        <v>0</v>
      </c>
      <c r="J20" s="49">
        <v>3</v>
      </c>
      <c r="K20" s="49">
        <v>0</v>
      </c>
      <c r="L20" s="49">
        <v>0</v>
      </c>
      <c r="M20" s="49">
        <v>8</v>
      </c>
      <c r="N20" s="49">
        <v>0</v>
      </c>
      <c r="O20" s="15">
        <f t="shared" si="0"/>
        <v>6</v>
      </c>
      <c r="P20" s="15">
        <f t="shared" si="1"/>
        <v>14</v>
      </c>
      <c r="R20" s="1" t="s">
        <v>16</v>
      </c>
      <c r="S20" s="17">
        <f t="shared" ref="S20:AF20" si="12">SUM(C50:C53)</f>
        <v>38</v>
      </c>
      <c r="T20" s="17">
        <f t="shared" si="12"/>
        <v>14</v>
      </c>
      <c r="U20" s="17">
        <f t="shared" si="12"/>
        <v>8</v>
      </c>
      <c r="V20" s="17">
        <f t="shared" si="12"/>
        <v>10</v>
      </c>
      <c r="W20" s="17">
        <f t="shared" si="12"/>
        <v>4</v>
      </c>
      <c r="X20" s="17">
        <f t="shared" si="12"/>
        <v>0</v>
      </c>
      <c r="Y20" s="17">
        <f t="shared" si="12"/>
        <v>7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54</v>
      </c>
      <c r="AD20" s="17">
        <f t="shared" si="12"/>
        <v>0</v>
      </c>
      <c r="AE20" s="30">
        <f t="shared" si="12"/>
        <v>83</v>
      </c>
      <c r="AF20" s="30">
        <f t="shared" si="12"/>
        <v>137</v>
      </c>
    </row>
    <row r="21" spans="2:32" ht="23.1" customHeight="1" x14ac:dyDescent="0.25">
      <c r="B21" s="22" t="s">
        <v>48</v>
      </c>
      <c r="C21" s="49">
        <v>4</v>
      </c>
      <c r="D21" s="49">
        <v>2</v>
      </c>
      <c r="E21" s="49">
        <v>0</v>
      </c>
      <c r="F21" s="49">
        <v>0</v>
      </c>
      <c r="G21" s="49">
        <v>0</v>
      </c>
      <c r="H21" s="49">
        <v>0</v>
      </c>
      <c r="I21" s="49">
        <v>2</v>
      </c>
      <c r="J21" s="49">
        <v>2</v>
      </c>
      <c r="K21" s="49">
        <v>0</v>
      </c>
      <c r="L21" s="49">
        <v>0</v>
      </c>
      <c r="M21" s="49">
        <v>7</v>
      </c>
      <c r="N21" s="49">
        <v>0</v>
      </c>
      <c r="O21" s="15">
        <f t="shared" si="0"/>
        <v>10</v>
      </c>
      <c r="P21" s="15">
        <f t="shared" si="1"/>
        <v>17</v>
      </c>
      <c r="R21" s="35" t="s">
        <v>20</v>
      </c>
      <c r="S21" s="33">
        <f t="shared" ref="S21:AF21" si="13">SUM(C54:C57)</f>
        <v>27</v>
      </c>
      <c r="T21" s="17">
        <f t="shared" si="13"/>
        <v>11</v>
      </c>
      <c r="U21" s="17">
        <f t="shared" si="13"/>
        <v>8</v>
      </c>
      <c r="V21" s="17">
        <f t="shared" si="13"/>
        <v>26</v>
      </c>
      <c r="W21" s="17">
        <f t="shared" si="13"/>
        <v>3</v>
      </c>
      <c r="X21" s="17">
        <f t="shared" si="13"/>
        <v>0</v>
      </c>
      <c r="Y21" s="17">
        <f t="shared" si="13"/>
        <v>8</v>
      </c>
      <c r="Z21" s="17">
        <f t="shared" si="13"/>
        <v>2</v>
      </c>
      <c r="AA21" s="17">
        <f t="shared" si="13"/>
        <v>1</v>
      </c>
      <c r="AB21" s="17">
        <f t="shared" si="13"/>
        <v>0</v>
      </c>
      <c r="AC21" s="17">
        <f t="shared" si="13"/>
        <v>52</v>
      </c>
      <c r="AD21" s="17">
        <f t="shared" si="13"/>
        <v>0</v>
      </c>
      <c r="AE21" s="30">
        <f t="shared" si="13"/>
        <v>86</v>
      </c>
      <c r="AF21" s="30">
        <f t="shared" si="13"/>
        <v>138</v>
      </c>
    </row>
    <row r="22" spans="2:32" ht="23.1" customHeight="1" x14ac:dyDescent="0.25">
      <c r="B22" s="22" t="s">
        <v>49</v>
      </c>
      <c r="C22" s="49">
        <v>5</v>
      </c>
      <c r="D22" s="49">
        <v>0</v>
      </c>
      <c r="E22" s="49">
        <v>0</v>
      </c>
      <c r="F22" s="49">
        <v>0</v>
      </c>
      <c r="G22" s="49">
        <v>1</v>
      </c>
      <c r="H22" s="49">
        <v>0</v>
      </c>
      <c r="I22" s="49">
        <v>3</v>
      </c>
      <c r="J22" s="49">
        <v>2</v>
      </c>
      <c r="K22" s="49">
        <v>0</v>
      </c>
      <c r="L22" s="49">
        <v>0</v>
      </c>
      <c r="M22" s="49">
        <v>9</v>
      </c>
      <c r="N22" s="49">
        <v>0</v>
      </c>
      <c r="O22" s="15">
        <f t="shared" si="0"/>
        <v>11</v>
      </c>
      <c r="P22" s="15">
        <f t="shared" si="1"/>
        <v>20</v>
      </c>
      <c r="R22" s="37" t="s">
        <v>90</v>
      </c>
      <c r="S22" s="38">
        <f>MAX(S10:S12)</f>
        <v>18</v>
      </c>
      <c r="T22" s="38">
        <f t="shared" ref="T22:AF22" si="14">MAX(T10:T12)</f>
        <v>9</v>
      </c>
      <c r="U22" s="38">
        <f t="shared" si="14"/>
        <v>7</v>
      </c>
      <c r="V22" s="38">
        <f t="shared" si="14"/>
        <v>3</v>
      </c>
      <c r="W22" s="38">
        <f t="shared" si="14"/>
        <v>1</v>
      </c>
      <c r="X22" s="38">
        <f t="shared" si="14"/>
        <v>0</v>
      </c>
      <c r="Y22" s="38">
        <f t="shared" si="14"/>
        <v>7</v>
      </c>
      <c r="Z22" s="38">
        <f t="shared" si="14"/>
        <v>7</v>
      </c>
      <c r="AA22" s="38">
        <f t="shared" si="14"/>
        <v>0</v>
      </c>
      <c r="AB22" s="38">
        <f t="shared" si="14"/>
        <v>0</v>
      </c>
      <c r="AC22" s="38">
        <f t="shared" si="14"/>
        <v>50</v>
      </c>
      <c r="AD22" s="38">
        <f t="shared" si="14"/>
        <v>0</v>
      </c>
      <c r="AE22" s="39">
        <f t="shared" si="14"/>
        <v>44</v>
      </c>
      <c r="AF22" s="39">
        <f t="shared" si="14"/>
        <v>94</v>
      </c>
    </row>
    <row r="23" spans="2:32" ht="23.1" customHeight="1" x14ac:dyDescent="0.25">
      <c r="B23" s="22" t="s">
        <v>50</v>
      </c>
      <c r="C23" s="49">
        <v>3</v>
      </c>
      <c r="D23" s="49">
        <v>5</v>
      </c>
      <c r="E23" s="49">
        <v>1</v>
      </c>
      <c r="F23" s="49">
        <v>0</v>
      </c>
      <c r="G23" s="49">
        <v>0</v>
      </c>
      <c r="H23" s="49">
        <v>0</v>
      </c>
      <c r="I23" s="49">
        <v>3</v>
      </c>
      <c r="J23" s="49">
        <v>0</v>
      </c>
      <c r="K23" s="49">
        <v>0</v>
      </c>
      <c r="L23" s="49">
        <v>0</v>
      </c>
      <c r="M23" s="49">
        <v>6</v>
      </c>
      <c r="N23" s="49">
        <v>0</v>
      </c>
      <c r="O23" s="15">
        <f t="shared" si="0"/>
        <v>12</v>
      </c>
      <c r="P23" s="15">
        <f t="shared" si="1"/>
        <v>18</v>
      </c>
      <c r="R23" s="37" t="s">
        <v>91</v>
      </c>
      <c r="S23" s="38">
        <f>MAX(S13:S18)</f>
        <v>26</v>
      </c>
      <c r="T23" s="38">
        <f t="shared" ref="T23:AF23" si="15">MAX(T13:T18)</f>
        <v>11</v>
      </c>
      <c r="U23" s="38">
        <f t="shared" si="15"/>
        <v>8</v>
      </c>
      <c r="V23" s="38">
        <f t="shared" si="15"/>
        <v>3</v>
      </c>
      <c r="W23" s="38">
        <f t="shared" si="15"/>
        <v>1</v>
      </c>
      <c r="X23" s="38">
        <f t="shared" si="15"/>
        <v>0</v>
      </c>
      <c r="Y23" s="38">
        <f t="shared" si="15"/>
        <v>9</v>
      </c>
      <c r="Z23" s="38">
        <f t="shared" si="15"/>
        <v>4</v>
      </c>
      <c r="AA23" s="38">
        <f t="shared" si="15"/>
        <v>0</v>
      </c>
      <c r="AB23" s="38">
        <f t="shared" si="15"/>
        <v>0</v>
      </c>
      <c r="AC23" s="38">
        <f t="shared" si="15"/>
        <v>49</v>
      </c>
      <c r="AD23" s="38">
        <f t="shared" si="15"/>
        <v>0</v>
      </c>
      <c r="AE23" s="39">
        <f t="shared" si="15"/>
        <v>56</v>
      </c>
      <c r="AF23" s="39">
        <f t="shared" si="15"/>
        <v>86</v>
      </c>
    </row>
    <row r="24" spans="2:32" ht="23.1" customHeight="1" x14ac:dyDescent="0.25">
      <c r="B24" s="22" t="s">
        <v>51</v>
      </c>
      <c r="C24" s="49">
        <v>4</v>
      </c>
      <c r="D24" s="49">
        <v>1</v>
      </c>
      <c r="E24" s="49">
        <v>0</v>
      </c>
      <c r="F24" s="49">
        <v>0</v>
      </c>
      <c r="G24" s="49">
        <v>0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8</v>
      </c>
      <c r="N24" s="49">
        <v>0</v>
      </c>
      <c r="O24" s="15">
        <f t="shared" si="0"/>
        <v>5</v>
      </c>
      <c r="P24" s="15">
        <f t="shared" si="1"/>
        <v>13</v>
      </c>
      <c r="R24" s="37" t="s">
        <v>92</v>
      </c>
      <c r="S24" s="38">
        <f>MAX(S19:S21)</f>
        <v>38</v>
      </c>
      <c r="T24" s="38">
        <f t="shared" ref="T24:AF24" si="16">MAX(T19:T21)</f>
        <v>14</v>
      </c>
      <c r="U24" s="38">
        <f t="shared" si="16"/>
        <v>8</v>
      </c>
      <c r="V24" s="38">
        <f t="shared" si="16"/>
        <v>26</v>
      </c>
      <c r="W24" s="38">
        <f t="shared" si="16"/>
        <v>4</v>
      </c>
      <c r="X24" s="38">
        <f t="shared" si="16"/>
        <v>0</v>
      </c>
      <c r="Y24" s="38">
        <f t="shared" si="16"/>
        <v>9</v>
      </c>
      <c r="Z24" s="38">
        <f t="shared" si="16"/>
        <v>2</v>
      </c>
      <c r="AA24" s="38">
        <f t="shared" si="16"/>
        <v>1</v>
      </c>
      <c r="AB24" s="38">
        <f t="shared" si="16"/>
        <v>0</v>
      </c>
      <c r="AC24" s="38">
        <f t="shared" si="16"/>
        <v>54</v>
      </c>
      <c r="AD24" s="38">
        <f t="shared" si="16"/>
        <v>0</v>
      </c>
      <c r="AE24" s="39">
        <f t="shared" si="16"/>
        <v>86</v>
      </c>
      <c r="AF24" s="39">
        <f t="shared" si="16"/>
        <v>138</v>
      </c>
    </row>
    <row r="25" spans="2:32" ht="23.1" customHeight="1" x14ac:dyDescent="0.25">
      <c r="B25" s="22" t="s">
        <v>52</v>
      </c>
      <c r="C25" s="49">
        <v>2</v>
      </c>
      <c r="D25" s="49">
        <v>2</v>
      </c>
      <c r="E25" s="49">
        <v>1</v>
      </c>
      <c r="F25" s="49">
        <v>0</v>
      </c>
      <c r="G25" s="49">
        <v>0</v>
      </c>
      <c r="H25" s="49">
        <v>0</v>
      </c>
      <c r="I25" s="49">
        <v>3</v>
      </c>
      <c r="J25" s="49">
        <v>1</v>
      </c>
      <c r="K25" s="49">
        <v>0</v>
      </c>
      <c r="L25" s="49">
        <v>0</v>
      </c>
      <c r="M25" s="49">
        <v>5</v>
      </c>
      <c r="N25" s="49">
        <v>0</v>
      </c>
      <c r="O25" s="15">
        <f t="shared" si="0"/>
        <v>9</v>
      </c>
      <c r="P25" s="15">
        <f t="shared" si="1"/>
        <v>14</v>
      </c>
      <c r="R25" s="36" t="s">
        <v>85</v>
      </c>
      <c r="S25" s="34">
        <f t="shared" ref="S25:AF25" si="17">SUM(S10:S12)</f>
        <v>49</v>
      </c>
      <c r="T25" s="16">
        <f t="shared" si="17"/>
        <v>24</v>
      </c>
      <c r="U25" s="16">
        <f t="shared" si="17"/>
        <v>12</v>
      </c>
      <c r="V25" s="16">
        <f t="shared" si="17"/>
        <v>3</v>
      </c>
      <c r="W25" s="16">
        <f t="shared" si="17"/>
        <v>3</v>
      </c>
      <c r="X25" s="16">
        <f t="shared" si="17"/>
        <v>0</v>
      </c>
      <c r="Y25" s="16">
        <f t="shared" si="17"/>
        <v>16</v>
      </c>
      <c r="Z25" s="16">
        <f t="shared" si="17"/>
        <v>10</v>
      </c>
      <c r="AA25" s="16">
        <f t="shared" si="17"/>
        <v>0</v>
      </c>
      <c r="AB25" s="16">
        <f t="shared" si="17"/>
        <v>0</v>
      </c>
      <c r="AC25" s="16">
        <f t="shared" si="17"/>
        <v>132</v>
      </c>
      <c r="AD25" s="16">
        <f t="shared" si="17"/>
        <v>0</v>
      </c>
      <c r="AE25" s="31">
        <f t="shared" si="17"/>
        <v>117</v>
      </c>
      <c r="AF25" s="31">
        <f t="shared" si="17"/>
        <v>249</v>
      </c>
    </row>
    <row r="26" spans="2:32" ht="23.1" customHeight="1" x14ac:dyDescent="0.25">
      <c r="B26" s="22" t="s">
        <v>53</v>
      </c>
      <c r="C26" s="49">
        <v>2</v>
      </c>
      <c r="D26" s="49">
        <v>0</v>
      </c>
      <c r="E26" s="49">
        <v>3</v>
      </c>
      <c r="F26" s="49">
        <v>0</v>
      </c>
      <c r="G26" s="49">
        <v>0</v>
      </c>
      <c r="H26" s="49">
        <v>0</v>
      </c>
      <c r="I26" s="49">
        <v>4</v>
      </c>
      <c r="J26" s="49">
        <v>0</v>
      </c>
      <c r="K26" s="49">
        <v>0</v>
      </c>
      <c r="L26" s="49">
        <v>0</v>
      </c>
      <c r="M26" s="49">
        <v>9</v>
      </c>
      <c r="N26" s="49">
        <v>0</v>
      </c>
      <c r="O26" s="15">
        <f t="shared" si="0"/>
        <v>9</v>
      </c>
      <c r="P26" s="15">
        <f t="shared" si="1"/>
        <v>18</v>
      </c>
      <c r="R26" s="27" t="s">
        <v>86</v>
      </c>
      <c r="S26" s="16">
        <f t="shared" ref="S26:AF26" si="18">SUM(S13:S18)</f>
        <v>97</v>
      </c>
      <c r="T26" s="16">
        <f t="shared" si="18"/>
        <v>43</v>
      </c>
      <c r="U26" s="16">
        <f t="shared" si="18"/>
        <v>24</v>
      </c>
      <c r="V26" s="16">
        <f t="shared" si="18"/>
        <v>5</v>
      </c>
      <c r="W26" s="16">
        <f t="shared" si="18"/>
        <v>1</v>
      </c>
      <c r="X26" s="16">
        <f t="shared" si="18"/>
        <v>0</v>
      </c>
      <c r="Y26" s="16">
        <f t="shared" si="18"/>
        <v>42</v>
      </c>
      <c r="Z26" s="16">
        <f t="shared" si="18"/>
        <v>12</v>
      </c>
      <c r="AA26" s="16">
        <f t="shared" si="18"/>
        <v>0</v>
      </c>
      <c r="AB26" s="16">
        <f t="shared" si="18"/>
        <v>0</v>
      </c>
      <c r="AC26" s="16">
        <f t="shared" si="18"/>
        <v>175</v>
      </c>
      <c r="AD26" s="16">
        <f t="shared" si="18"/>
        <v>0</v>
      </c>
      <c r="AE26" s="31">
        <f t="shared" si="18"/>
        <v>224</v>
      </c>
      <c r="AF26" s="31">
        <f t="shared" si="18"/>
        <v>399</v>
      </c>
    </row>
    <row r="27" spans="2:32" ht="23.1" customHeight="1" x14ac:dyDescent="0.25">
      <c r="B27" s="22" t="s">
        <v>54</v>
      </c>
      <c r="C27" s="49">
        <v>3</v>
      </c>
      <c r="D27" s="49">
        <v>2</v>
      </c>
      <c r="E27" s="49">
        <v>0</v>
      </c>
      <c r="F27" s="49">
        <v>0</v>
      </c>
      <c r="G27" s="49">
        <v>0</v>
      </c>
      <c r="H27" s="49">
        <v>0</v>
      </c>
      <c r="I27" s="49">
        <v>1</v>
      </c>
      <c r="J27" s="49">
        <v>1</v>
      </c>
      <c r="K27" s="49">
        <v>0</v>
      </c>
      <c r="L27" s="49">
        <v>0</v>
      </c>
      <c r="M27" s="49">
        <v>9</v>
      </c>
      <c r="N27" s="49">
        <v>0</v>
      </c>
      <c r="O27" s="15">
        <f t="shared" si="0"/>
        <v>7</v>
      </c>
      <c r="P27" s="15">
        <f t="shared" si="1"/>
        <v>16</v>
      </c>
      <c r="R27" s="28" t="s">
        <v>87</v>
      </c>
      <c r="S27" s="16">
        <f t="shared" ref="S27:AF27" si="19">SUM(S19:S21)</f>
        <v>81</v>
      </c>
      <c r="T27" s="16">
        <f t="shared" si="19"/>
        <v>31</v>
      </c>
      <c r="U27" s="16">
        <f t="shared" si="19"/>
        <v>21</v>
      </c>
      <c r="V27" s="16">
        <f t="shared" si="19"/>
        <v>41</v>
      </c>
      <c r="W27" s="16">
        <f t="shared" si="19"/>
        <v>8</v>
      </c>
      <c r="X27" s="16">
        <f t="shared" si="19"/>
        <v>0</v>
      </c>
      <c r="Y27" s="16">
        <f t="shared" si="19"/>
        <v>24</v>
      </c>
      <c r="Z27" s="16">
        <f t="shared" si="19"/>
        <v>5</v>
      </c>
      <c r="AA27" s="16">
        <f t="shared" si="19"/>
        <v>1</v>
      </c>
      <c r="AB27" s="16">
        <f t="shared" si="19"/>
        <v>0</v>
      </c>
      <c r="AC27" s="16">
        <f t="shared" si="19"/>
        <v>150</v>
      </c>
      <c r="AD27" s="16">
        <f t="shared" si="19"/>
        <v>0</v>
      </c>
      <c r="AE27" s="31">
        <f t="shared" si="19"/>
        <v>212</v>
      </c>
      <c r="AF27" s="31">
        <f t="shared" si="19"/>
        <v>362</v>
      </c>
    </row>
    <row r="28" spans="2:32" ht="23.1" customHeight="1" x14ac:dyDescent="0.25">
      <c r="B28" s="22" t="s">
        <v>55</v>
      </c>
      <c r="C28" s="49">
        <v>4</v>
      </c>
      <c r="D28" s="49">
        <v>5</v>
      </c>
      <c r="E28" s="49">
        <v>0</v>
      </c>
      <c r="F28" s="49">
        <v>0</v>
      </c>
      <c r="G28" s="49">
        <v>0</v>
      </c>
      <c r="H28" s="49">
        <v>0</v>
      </c>
      <c r="I28" s="49">
        <v>3</v>
      </c>
      <c r="J28" s="49">
        <v>1</v>
      </c>
      <c r="K28" s="49">
        <v>0</v>
      </c>
      <c r="L28" s="49">
        <v>0</v>
      </c>
      <c r="M28" s="49">
        <v>7</v>
      </c>
      <c r="N28" s="49">
        <v>0</v>
      </c>
      <c r="O28" s="15">
        <f t="shared" si="0"/>
        <v>13</v>
      </c>
      <c r="P28" s="15">
        <f t="shared" si="1"/>
        <v>20</v>
      </c>
      <c r="R28" s="5" t="s">
        <v>17</v>
      </c>
      <c r="S28" s="16">
        <f t="shared" ref="S28:AF28" si="20">SUM(S10:S21)</f>
        <v>227</v>
      </c>
      <c r="T28" s="16">
        <f t="shared" si="20"/>
        <v>98</v>
      </c>
      <c r="U28" s="16">
        <f t="shared" si="20"/>
        <v>57</v>
      </c>
      <c r="V28" s="16">
        <f t="shared" si="20"/>
        <v>49</v>
      </c>
      <c r="W28" s="16">
        <f t="shared" si="20"/>
        <v>12</v>
      </c>
      <c r="X28" s="16">
        <f t="shared" si="20"/>
        <v>0</v>
      </c>
      <c r="Y28" s="16">
        <f t="shared" si="20"/>
        <v>82</v>
      </c>
      <c r="Z28" s="16">
        <f t="shared" si="20"/>
        <v>27</v>
      </c>
      <c r="AA28" s="16">
        <f t="shared" si="20"/>
        <v>1</v>
      </c>
      <c r="AB28" s="16">
        <f t="shared" si="20"/>
        <v>0</v>
      </c>
      <c r="AC28" s="16">
        <f t="shared" si="20"/>
        <v>457</v>
      </c>
      <c r="AD28" s="16">
        <f t="shared" si="20"/>
        <v>0</v>
      </c>
      <c r="AE28" s="31">
        <f t="shared" si="20"/>
        <v>553</v>
      </c>
      <c r="AF28" s="31">
        <f t="shared" si="20"/>
        <v>1010</v>
      </c>
    </row>
    <row r="29" spans="2:32" ht="23.1" customHeight="1" x14ac:dyDescent="0.25">
      <c r="B29" s="22" t="s">
        <v>56</v>
      </c>
      <c r="C29" s="49">
        <v>4</v>
      </c>
      <c r="D29" s="49">
        <v>0</v>
      </c>
      <c r="E29" s="49">
        <v>1</v>
      </c>
      <c r="F29" s="49">
        <v>0</v>
      </c>
      <c r="G29" s="49">
        <v>0</v>
      </c>
      <c r="H29" s="49">
        <v>0</v>
      </c>
      <c r="I29" s="49">
        <v>1</v>
      </c>
      <c r="J29" s="49">
        <v>0</v>
      </c>
      <c r="K29" s="49">
        <v>0</v>
      </c>
      <c r="L29" s="49">
        <v>0</v>
      </c>
      <c r="M29" s="49">
        <v>6</v>
      </c>
      <c r="N29" s="49">
        <v>0</v>
      </c>
      <c r="O29" s="15">
        <f t="shared" si="0"/>
        <v>6</v>
      </c>
      <c r="P29" s="15">
        <f t="shared" si="1"/>
        <v>12</v>
      </c>
      <c r="R29"/>
      <c r="S29" s="20"/>
      <c r="T29" s="19"/>
    </row>
    <row r="30" spans="2:32" ht="23.1" customHeight="1" x14ac:dyDescent="0.25">
      <c r="B30" s="22" t="s">
        <v>57</v>
      </c>
      <c r="C30" s="49">
        <v>3</v>
      </c>
      <c r="D30" s="49">
        <v>1</v>
      </c>
      <c r="E30" s="49">
        <v>2</v>
      </c>
      <c r="F30" s="49">
        <v>1</v>
      </c>
      <c r="G30" s="49">
        <v>0</v>
      </c>
      <c r="H30" s="49">
        <v>0</v>
      </c>
      <c r="I30" s="49">
        <v>1</v>
      </c>
      <c r="J30" s="49">
        <v>0</v>
      </c>
      <c r="K30" s="49">
        <v>0</v>
      </c>
      <c r="L30" s="49">
        <v>0</v>
      </c>
      <c r="M30" s="49">
        <v>15</v>
      </c>
      <c r="N30" s="49">
        <v>0</v>
      </c>
      <c r="O30" s="15">
        <f t="shared" si="0"/>
        <v>8</v>
      </c>
      <c r="P30" s="15">
        <f t="shared" si="1"/>
        <v>23</v>
      </c>
    </row>
    <row r="31" spans="2:32" ht="23.1" customHeight="1" x14ac:dyDescent="0.25">
      <c r="B31" s="23" t="s">
        <v>58</v>
      </c>
      <c r="C31" s="49">
        <v>5</v>
      </c>
      <c r="D31" s="49">
        <v>1</v>
      </c>
      <c r="E31" s="49">
        <v>1</v>
      </c>
      <c r="F31" s="49">
        <v>0</v>
      </c>
      <c r="G31" s="49">
        <v>0</v>
      </c>
      <c r="H31" s="49">
        <v>0</v>
      </c>
      <c r="I31" s="49">
        <v>1</v>
      </c>
      <c r="J31" s="49">
        <v>0</v>
      </c>
      <c r="K31" s="49">
        <v>0</v>
      </c>
      <c r="L31" s="49">
        <v>0</v>
      </c>
      <c r="M31" s="49">
        <v>15</v>
      </c>
      <c r="N31" s="49">
        <v>0</v>
      </c>
      <c r="O31" s="15">
        <f t="shared" si="0"/>
        <v>8</v>
      </c>
      <c r="P31" s="15">
        <f t="shared" si="1"/>
        <v>23</v>
      </c>
    </row>
    <row r="32" spans="2:32" ht="23.1" customHeight="1" x14ac:dyDescent="0.25">
      <c r="B32" s="23" t="s">
        <v>59</v>
      </c>
      <c r="C32" s="49">
        <v>1</v>
      </c>
      <c r="D32" s="49">
        <v>2</v>
      </c>
      <c r="E32" s="49">
        <v>0</v>
      </c>
      <c r="F32" s="49">
        <v>1</v>
      </c>
      <c r="G32" s="49">
        <v>0</v>
      </c>
      <c r="H32" s="49">
        <v>0</v>
      </c>
      <c r="I32" s="49">
        <v>3</v>
      </c>
      <c r="J32" s="49">
        <v>0</v>
      </c>
      <c r="K32" s="49">
        <v>0</v>
      </c>
      <c r="L32" s="49">
        <v>0</v>
      </c>
      <c r="M32" s="49">
        <v>8</v>
      </c>
      <c r="N32" s="49">
        <v>0</v>
      </c>
      <c r="O32" s="15">
        <f t="shared" si="0"/>
        <v>7</v>
      </c>
      <c r="P32" s="15">
        <f t="shared" si="1"/>
        <v>15</v>
      </c>
    </row>
    <row r="33" spans="2:20" ht="23.1" customHeight="1" x14ac:dyDescent="0.25">
      <c r="B33" s="22" t="s">
        <v>60</v>
      </c>
      <c r="C33" s="49">
        <v>2</v>
      </c>
      <c r="D33" s="49">
        <v>1</v>
      </c>
      <c r="E33" s="49">
        <v>1</v>
      </c>
      <c r="F33" s="49">
        <v>0</v>
      </c>
      <c r="G33" s="49">
        <v>0</v>
      </c>
      <c r="H33" s="49">
        <v>0</v>
      </c>
      <c r="I33" s="49">
        <v>1</v>
      </c>
      <c r="J33" s="49">
        <v>1</v>
      </c>
      <c r="K33" s="49">
        <v>0</v>
      </c>
      <c r="L33" s="49">
        <v>0</v>
      </c>
      <c r="M33" s="49">
        <v>11</v>
      </c>
      <c r="N33" s="49">
        <v>0</v>
      </c>
      <c r="O33" s="15">
        <f t="shared" si="0"/>
        <v>6</v>
      </c>
      <c r="P33" s="15">
        <f t="shared" si="1"/>
        <v>17</v>
      </c>
    </row>
    <row r="34" spans="2:20" ht="23.1" customHeight="1" x14ac:dyDescent="0.25">
      <c r="B34" s="23" t="s">
        <v>61</v>
      </c>
      <c r="C34" s="49">
        <v>2</v>
      </c>
      <c r="D34" s="49">
        <v>1</v>
      </c>
      <c r="E34" s="49">
        <v>1</v>
      </c>
      <c r="F34" s="49">
        <v>0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3</v>
      </c>
      <c r="N34" s="49">
        <v>0</v>
      </c>
      <c r="O34" s="15">
        <f t="shared" si="0"/>
        <v>4</v>
      </c>
      <c r="P34" s="15">
        <f t="shared" si="1"/>
        <v>7</v>
      </c>
    </row>
    <row r="35" spans="2:20" ht="23.1" customHeight="1" x14ac:dyDescent="0.25">
      <c r="B35" s="23" t="s">
        <v>62</v>
      </c>
      <c r="C35" s="49">
        <v>1</v>
      </c>
      <c r="D35" s="49">
        <v>1</v>
      </c>
      <c r="E35" s="49">
        <v>0</v>
      </c>
      <c r="F35" s="49">
        <v>0</v>
      </c>
      <c r="G35" s="49">
        <v>0</v>
      </c>
      <c r="H35" s="49">
        <v>0</v>
      </c>
      <c r="I35" s="49">
        <v>0</v>
      </c>
      <c r="J35" s="49">
        <v>0</v>
      </c>
      <c r="K35" s="49">
        <v>0</v>
      </c>
      <c r="L35" s="49">
        <v>0</v>
      </c>
      <c r="M35" s="49">
        <v>0</v>
      </c>
      <c r="N35" s="49">
        <v>0</v>
      </c>
      <c r="O35" s="15">
        <f t="shared" si="0"/>
        <v>2</v>
      </c>
      <c r="P35" s="15">
        <f t="shared" si="1"/>
        <v>2</v>
      </c>
    </row>
    <row r="36" spans="2:20" ht="23.1" customHeight="1" x14ac:dyDescent="0.25">
      <c r="B36" s="23" t="s">
        <v>63</v>
      </c>
      <c r="C36" s="49">
        <v>4</v>
      </c>
      <c r="D36" s="49">
        <v>1</v>
      </c>
      <c r="E36" s="49">
        <v>0</v>
      </c>
      <c r="F36" s="49">
        <v>0</v>
      </c>
      <c r="G36" s="49">
        <v>0</v>
      </c>
      <c r="H36" s="49">
        <v>0</v>
      </c>
      <c r="I36" s="49">
        <v>0</v>
      </c>
      <c r="J36" s="49">
        <v>1</v>
      </c>
      <c r="K36" s="49">
        <v>0</v>
      </c>
      <c r="L36" s="49">
        <v>0</v>
      </c>
      <c r="M36" s="49">
        <v>0</v>
      </c>
      <c r="N36" s="49">
        <v>0</v>
      </c>
      <c r="O36" s="15">
        <f t="shared" si="0"/>
        <v>6</v>
      </c>
      <c r="P36" s="15">
        <f t="shared" si="1"/>
        <v>6</v>
      </c>
    </row>
    <row r="37" spans="2:20" ht="23.1" customHeight="1" x14ac:dyDescent="0.25">
      <c r="B37" s="22" t="s">
        <v>64</v>
      </c>
      <c r="C37" s="49">
        <v>7</v>
      </c>
      <c r="D37" s="49">
        <v>0</v>
      </c>
      <c r="E37" s="49">
        <v>1</v>
      </c>
      <c r="F37" s="49">
        <v>0</v>
      </c>
      <c r="G37" s="49">
        <v>0</v>
      </c>
      <c r="H37" s="49">
        <v>0</v>
      </c>
      <c r="I37" s="49">
        <v>6</v>
      </c>
      <c r="J37" s="49">
        <v>0</v>
      </c>
      <c r="K37" s="49">
        <v>0</v>
      </c>
      <c r="L37" s="49">
        <v>0</v>
      </c>
      <c r="M37" s="49">
        <v>5</v>
      </c>
      <c r="N37" s="49">
        <v>0</v>
      </c>
      <c r="O37" s="15">
        <f t="shared" si="0"/>
        <v>14</v>
      </c>
      <c r="P37" s="15">
        <f t="shared" si="1"/>
        <v>19</v>
      </c>
    </row>
    <row r="38" spans="2:20" ht="23.1" customHeight="1" x14ac:dyDescent="0.25">
      <c r="B38" s="23" t="s">
        <v>65</v>
      </c>
      <c r="C38" s="49">
        <v>2</v>
      </c>
      <c r="D38" s="49">
        <v>1</v>
      </c>
      <c r="E38" s="49">
        <v>0</v>
      </c>
      <c r="F38" s="49">
        <v>0</v>
      </c>
      <c r="G38" s="49">
        <v>0</v>
      </c>
      <c r="H38" s="49">
        <v>0</v>
      </c>
      <c r="I38" s="49">
        <v>0</v>
      </c>
      <c r="J38" s="49">
        <v>0</v>
      </c>
      <c r="K38" s="49">
        <v>0</v>
      </c>
      <c r="L38" s="49">
        <v>0</v>
      </c>
      <c r="M38" s="49">
        <v>5</v>
      </c>
      <c r="N38" s="49">
        <v>0</v>
      </c>
      <c r="O38" s="15">
        <f t="shared" si="0"/>
        <v>3</v>
      </c>
      <c r="P38" s="15">
        <f t="shared" si="1"/>
        <v>8</v>
      </c>
    </row>
    <row r="39" spans="2:20" ht="23.1" customHeight="1" x14ac:dyDescent="0.25">
      <c r="B39" s="23" t="s">
        <v>66</v>
      </c>
      <c r="C39" s="49">
        <v>2</v>
      </c>
      <c r="D39" s="49">
        <v>3</v>
      </c>
      <c r="E39" s="49">
        <v>2</v>
      </c>
      <c r="F39" s="49">
        <v>0</v>
      </c>
      <c r="G39" s="49">
        <v>0</v>
      </c>
      <c r="H39" s="49">
        <v>0</v>
      </c>
      <c r="I39" s="49">
        <v>2</v>
      </c>
      <c r="J39" s="49">
        <v>0</v>
      </c>
      <c r="K39" s="49">
        <v>0</v>
      </c>
      <c r="L39" s="49">
        <v>0</v>
      </c>
      <c r="M39" s="49">
        <v>11</v>
      </c>
      <c r="N39" s="49">
        <v>0</v>
      </c>
      <c r="O39" s="15">
        <f t="shared" si="0"/>
        <v>9</v>
      </c>
      <c r="P39" s="15">
        <f t="shared" si="1"/>
        <v>20</v>
      </c>
    </row>
    <row r="40" spans="2:20" ht="23.1" customHeight="1" x14ac:dyDescent="0.25">
      <c r="B40" s="23" t="s">
        <v>67</v>
      </c>
      <c r="C40" s="49">
        <v>7</v>
      </c>
      <c r="D40" s="49">
        <v>4</v>
      </c>
      <c r="E40" s="49">
        <v>2</v>
      </c>
      <c r="F40" s="49">
        <v>0</v>
      </c>
      <c r="G40" s="49">
        <v>0</v>
      </c>
      <c r="H40" s="49">
        <v>0</v>
      </c>
      <c r="I40" s="49">
        <v>3</v>
      </c>
      <c r="J40" s="49">
        <v>2</v>
      </c>
      <c r="K40" s="49">
        <v>0</v>
      </c>
      <c r="L40" s="49">
        <v>0</v>
      </c>
      <c r="M40" s="49">
        <v>6</v>
      </c>
      <c r="N40" s="49">
        <v>0</v>
      </c>
      <c r="O40" s="15">
        <f t="shared" si="0"/>
        <v>18</v>
      </c>
      <c r="P40" s="15">
        <f t="shared" si="1"/>
        <v>24</v>
      </c>
    </row>
    <row r="41" spans="2:20" ht="23.1" customHeight="1" x14ac:dyDescent="0.25">
      <c r="B41" s="22" t="s">
        <v>68</v>
      </c>
      <c r="C41" s="49">
        <v>8</v>
      </c>
      <c r="D41" s="49">
        <v>1</v>
      </c>
      <c r="E41" s="49">
        <v>0</v>
      </c>
      <c r="F41" s="49">
        <v>0</v>
      </c>
      <c r="G41" s="49">
        <v>0</v>
      </c>
      <c r="H41" s="49">
        <v>0</v>
      </c>
      <c r="I41" s="49">
        <v>0</v>
      </c>
      <c r="J41" s="49">
        <v>2</v>
      </c>
      <c r="K41" s="49">
        <v>0</v>
      </c>
      <c r="L41" s="49">
        <v>0</v>
      </c>
      <c r="M41" s="49">
        <v>7</v>
      </c>
      <c r="N41" s="49">
        <v>0</v>
      </c>
      <c r="O41" s="15">
        <f t="shared" si="0"/>
        <v>11</v>
      </c>
      <c r="P41" s="15">
        <f t="shared" si="1"/>
        <v>18</v>
      </c>
    </row>
    <row r="42" spans="2:20" ht="23.1" customHeight="1" x14ac:dyDescent="0.25">
      <c r="B42" s="23" t="s">
        <v>69</v>
      </c>
      <c r="C42" s="49">
        <v>6</v>
      </c>
      <c r="D42" s="49">
        <v>4</v>
      </c>
      <c r="E42" s="49">
        <v>3</v>
      </c>
      <c r="F42" s="49">
        <v>1</v>
      </c>
      <c r="G42" s="49">
        <v>0</v>
      </c>
      <c r="H42" s="49">
        <v>0</v>
      </c>
      <c r="I42" s="49">
        <v>0</v>
      </c>
      <c r="J42" s="49">
        <v>0</v>
      </c>
      <c r="K42" s="49">
        <v>0</v>
      </c>
      <c r="L42" s="49">
        <v>0</v>
      </c>
      <c r="M42" s="49">
        <v>5</v>
      </c>
      <c r="N42" s="49">
        <v>0</v>
      </c>
      <c r="O42" s="15">
        <f t="shared" si="0"/>
        <v>14</v>
      </c>
      <c r="P42" s="15">
        <f t="shared" si="1"/>
        <v>19</v>
      </c>
    </row>
    <row r="43" spans="2:20" ht="23.1" customHeight="1" x14ac:dyDescent="0.25">
      <c r="B43" s="22" t="s">
        <v>70</v>
      </c>
      <c r="C43" s="49">
        <v>5</v>
      </c>
      <c r="D43" s="49">
        <v>2</v>
      </c>
      <c r="E43" s="49">
        <v>1</v>
      </c>
      <c r="F43" s="49">
        <v>2</v>
      </c>
      <c r="G43" s="49">
        <v>0</v>
      </c>
      <c r="H43" s="49">
        <v>0</v>
      </c>
      <c r="I43" s="49">
        <v>0</v>
      </c>
      <c r="J43" s="49">
        <v>0</v>
      </c>
      <c r="K43" s="49">
        <v>0</v>
      </c>
      <c r="L43" s="49">
        <v>0</v>
      </c>
      <c r="M43" s="49">
        <v>6</v>
      </c>
      <c r="N43" s="49">
        <v>0</v>
      </c>
      <c r="O43" s="15">
        <f t="shared" si="0"/>
        <v>10</v>
      </c>
      <c r="P43" s="15">
        <f t="shared" si="1"/>
        <v>16</v>
      </c>
    </row>
    <row r="44" spans="2:20" ht="23.1" customHeight="1" x14ac:dyDescent="0.25">
      <c r="B44" s="24" t="s">
        <v>71</v>
      </c>
      <c r="C44" s="49">
        <v>8</v>
      </c>
      <c r="D44" s="49">
        <v>1</v>
      </c>
      <c r="E44" s="49">
        <v>2</v>
      </c>
      <c r="F44" s="49">
        <v>0</v>
      </c>
      <c r="G44" s="49">
        <v>0</v>
      </c>
      <c r="H44" s="49">
        <v>0</v>
      </c>
      <c r="I44" s="49">
        <v>5</v>
      </c>
      <c r="J44" s="49">
        <v>1</v>
      </c>
      <c r="K44" s="49">
        <v>0</v>
      </c>
      <c r="L44" s="49">
        <v>0</v>
      </c>
      <c r="M44" s="49">
        <v>9</v>
      </c>
      <c r="N44" s="49">
        <v>0</v>
      </c>
      <c r="O44" s="15">
        <f t="shared" si="0"/>
        <v>17</v>
      </c>
      <c r="P44" s="15">
        <f t="shared" si="1"/>
        <v>26</v>
      </c>
    </row>
    <row r="45" spans="2:20" ht="23.1" customHeight="1" x14ac:dyDescent="0.25">
      <c r="B45" s="22" t="s">
        <v>72</v>
      </c>
      <c r="C45" s="49">
        <v>7</v>
      </c>
      <c r="D45" s="49">
        <v>4</v>
      </c>
      <c r="E45" s="49">
        <v>2</v>
      </c>
      <c r="F45" s="49">
        <v>0</v>
      </c>
      <c r="G45" s="49">
        <v>0</v>
      </c>
      <c r="H45" s="49">
        <v>0</v>
      </c>
      <c r="I45" s="49">
        <v>2</v>
      </c>
      <c r="J45" s="49">
        <v>0</v>
      </c>
      <c r="K45" s="49">
        <v>0</v>
      </c>
      <c r="L45" s="49">
        <v>0</v>
      </c>
      <c r="M45" s="49">
        <v>10</v>
      </c>
      <c r="N45" s="49">
        <v>0</v>
      </c>
      <c r="O45" s="15">
        <f t="shared" si="0"/>
        <v>15</v>
      </c>
      <c r="P45" s="15">
        <f t="shared" si="1"/>
        <v>25</v>
      </c>
    </row>
    <row r="46" spans="2:20" ht="23.1" customHeight="1" x14ac:dyDescent="0.25">
      <c r="B46" s="23" t="s">
        <v>73</v>
      </c>
      <c r="C46" s="49">
        <v>4</v>
      </c>
      <c r="D46" s="49">
        <v>1</v>
      </c>
      <c r="E46" s="49">
        <v>2</v>
      </c>
      <c r="F46" s="49">
        <v>0</v>
      </c>
      <c r="G46" s="49">
        <v>0</v>
      </c>
      <c r="H46" s="49">
        <v>0</v>
      </c>
      <c r="I46" s="49">
        <v>2</v>
      </c>
      <c r="J46" s="49">
        <v>0</v>
      </c>
      <c r="K46" s="49">
        <v>0</v>
      </c>
      <c r="L46" s="49">
        <v>0</v>
      </c>
      <c r="M46" s="49">
        <v>14</v>
      </c>
      <c r="N46" s="49">
        <v>0</v>
      </c>
      <c r="O46" s="15">
        <f t="shared" si="0"/>
        <v>9</v>
      </c>
      <c r="P46" s="15">
        <f t="shared" si="1"/>
        <v>23</v>
      </c>
      <c r="R46" s="8"/>
      <c r="T46"/>
    </row>
    <row r="47" spans="2:20" ht="23.1" customHeight="1" x14ac:dyDescent="0.25">
      <c r="B47" s="23" t="s">
        <v>74</v>
      </c>
      <c r="C47" s="49">
        <v>2</v>
      </c>
      <c r="D47" s="49">
        <v>3</v>
      </c>
      <c r="E47" s="49">
        <v>1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0</v>
      </c>
      <c r="M47" s="49">
        <v>12</v>
      </c>
      <c r="N47" s="49">
        <v>0</v>
      </c>
      <c r="O47" s="15">
        <f t="shared" si="0"/>
        <v>6</v>
      </c>
      <c r="P47" s="15">
        <f t="shared" si="1"/>
        <v>18</v>
      </c>
      <c r="R47" s="8"/>
      <c r="T47"/>
    </row>
    <row r="48" spans="2:20" ht="23.1" customHeight="1" x14ac:dyDescent="0.25">
      <c r="B48" s="23" t="s">
        <v>75</v>
      </c>
      <c r="C48" s="49">
        <v>6</v>
      </c>
      <c r="D48" s="49">
        <v>1</v>
      </c>
      <c r="E48" s="49">
        <v>2</v>
      </c>
      <c r="F48" s="49">
        <v>4</v>
      </c>
      <c r="G48" s="49">
        <v>0</v>
      </c>
      <c r="H48" s="49">
        <v>0</v>
      </c>
      <c r="I48" s="49">
        <v>6</v>
      </c>
      <c r="J48" s="49">
        <v>0</v>
      </c>
      <c r="K48" s="49">
        <v>0</v>
      </c>
      <c r="L48" s="49">
        <v>0</v>
      </c>
      <c r="M48" s="49">
        <v>8</v>
      </c>
      <c r="N48" s="49">
        <v>0</v>
      </c>
      <c r="O48" s="15">
        <f t="shared" si="0"/>
        <v>19</v>
      </c>
      <c r="P48" s="15">
        <f t="shared" si="1"/>
        <v>27</v>
      </c>
      <c r="R48" s="8"/>
      <c r="T48"/>
    </row>
    <row r="49" spans="2:20" ht="23.1" customHeight="1" x14ac:dyDescent="0.25">
      <c r="B49" s="22" t="s">
        <v>76</v>
      </c>
      <c r="C49" s="49">
        <v>4</v>
      </c>
      <c r="D49" s="49">
        <v>1</v>
      </c>
      <c r="E49" s="49">
        <v>0</v>
      </c>
      <c r="F49" s="49">
        <v>1</v>
      </c>
      <c r="G49" s="49">
        <v>1</v>
      </c>
      <c r="H49" s="49">
        <v>0</v>
      </c>
      <c r="I49" s="49">
        <v>1</v>
      </c>
      <c r="J49" s="49">
        <v>1</v>
      </c>
      <c r="K49" s="49">
        <v>0</v>
      </c>
      <c r="L49" s="49">
        <v>0</v>
      </c>
      <c r="M49" s="49">
        <v>10</v>
      </c>
      <c r="N49" s="49">
        <v>0</v>
      </c>
      <c r="O49" s="15">
        <f t="shared" si="0"/>
        <v>9</v>
      </c>
      <c r="P49" s="15">
        <f t="shared" si="1"/>
        <v>19</v>
      </c>
      <c r="R49" s="8"/>
      <c r="T49"/>
    </row>
    <row r="50" spans="2:20" ht="23.1" customHeight="1" x14ac:dyDescent="0.25">
      <c r="B50" s="23" t="s">
        <v>77</v>
      </c>
      <c r="C50" s="49">
        <v>2</v>
      </c>
      <c r="D50" s="49">
        <v>2</v>
      </c>
      <c r="E50" s="49">
        <v>2</v>
      </c>
      <c r="F50" s="49">
        <v>2</v>
      </c>
      <c r="G50" s="49">
        <v>0</v>
      </c>
      <c r="H50" s="49">
        <v>0</v>
      </c>
      <c r="I50" s="49">
        <v>2</v>
      </c>
      <c r="J50" s="49">
        <v>1</v>
      </c>
      <c r="K50" s="49">
        <v>0</v>
      </c>
      <c r="L50" s="49">
        <v>0</v>
      </c>
      <c r="M50" s="49">
        <v>10</v>
      </c>
      <c r="N50" s="49">
        <v>0</v>
      </c>
      <c r="O50" s="15">
        <f t="shared" si="0"/>
        <v>11</v>
      </c>
      <c r="P50" s="15">
        <f t="shared" si="1"/>
        <v>21</v>
      </c>
      <c r="R50" s="8"/>
      <c r="T50"/>
    </row>
    <row r="51" spans="2:20" ht="23.1" customHeight="1" x14ac:dyDescent="0.25">
      <c r="B51" s="23" t="s">
        <v>78</v>
      </c>
      <c r="C51" s="49">
        <v>12</v>
      </c>
      <c r="D51" s="49">
        <v>5</v>
      </c>
      <c r="E51" s="49">
        <v>3</v>
      </c>
      <c r="F51" s="49">
        <v>1</v>
      </c>
      <c r="G51" s="49">
        <v>1</v>
      </c>
      <c r="H51" s="49">
        <v>0</v>
      </c>
      <c r="I51" s="49">
        <v>0</v>
      </c>
      <c r="J51" s="49">
        <v>0</v>
      </c>
      <c r="K51" s="49">
        <v>0</v>
      </c>
      <c r="L51" s="49">
        <v>0</v>
      </c>
      <c r="M51" s="49">
        <v>13</v>
      </c>
      <c r="N51" s="49">
        <v>0</v>
      </c>
      <c r="O51" s="15">
        <f t="shared" si="0"/>
        <v>22</v>
      </c>
      <c r="P51" s="15">
        <f t="shared" si="1"/>
        <v>35</v>
      </c>
      <c r="R51" s="8"/>
      <c r="T51"/>
    </row>
    <row r="52" spans="2:20" ht="23.1" customHeight="1" x14ac:dyDescent="0.25">
      <c r="B52" s="23" t="s">
        <v>79</v>
      </c>
      <c r="C52" s="49">
        <v>14</v>
      </c>
      <c r="D52" s="49">
        <v>6</v>
      </c>
      <c r="E52" s="49">
        <v>2</v>
      </c>
      <c r="F52" s="49">
        <v>5</v>
      </c>
      <c r="G52" s="49">
        <v>1</v>
      </c>
      <c r="H52" s="49">
        <v>0</v>
      </c>
      <c r="I52" s="49">
        <v>3</v>
      </c>
      <c r="J52" s="49">
        <v>1</v>
      </c>
      <c r="K52" s="49">
        <v>0</v>
      </c>
      <c r="L52" s="49">
        <v>0</v>
      </c>
      <c r="M52" s="49">
        <v>19</v>
      </c>
      <c r="N52" s="49">
        <v>0</v>
      </c>
      <c r="O52" s="15">
        <f t="shared" si="0"/>
        <v>32</v>
      </c>
      <c r="P52" s="15">
        <f t="shared" si="1"/>
        <v>51</v>
      </c>
      <c r="R52" s="8"/>
      <c r="T52"/>
    </row>
    <row r="53" spans="2:20" ht="23.1" customHeight="1" x14ac:dyDescent="0.25">
      <c r="B53" s="22" t="s">
        <v>80</v>
      </c>
      <c r="C53" s="49">
        <v>10</v>
      </c>
      <c r="D53" s="49">
        <v>1</v>
      </c>
      <c r="E53" s="49">
        <v>1</v>
      </c>
      <c r="F53" s="49">
        <v>2</v>
      </c>
      <c r="G53" s="49">
        <v>2</v>
      </c>
      <c r="H53" s="49">
        <v>0</v>
      </c>
      <c r="I53" s="49">
        <v>2</v>
      </c>
      <c r="J53" s="49">
        <v>0</v>
      </c>
      <c r="K53" s="49">
        <v>0</v>
      </c>
      <c r="L53" s="49">
        <v>0</v>
      </c>
      <c r="M53" s="49">
        <v>12</v>
      </c>
      <c r="N53" s="49">
        <v>0</v>
      </c>
      <c r="O53" s="15">
        <f t="shared" si="0"/>
        <v>18</v>
      </c>
      <c r="P53" s="15">
        <f t="shared" si="1"/>
        <v>30</v>
      </c>
      <c r="R53" s="8"/>
      <c r="T53"/>
    </row>
    <row r="54" spans="2:20" ht="23.1" customHeight="1" x14ac:dyDescent="0.25">
      <c r="B54" s="22" t="s">
        <v>81</v>
      </c>
      <c r="C54" s="49">
        <v>4</v>
      </c>
      <c r="D54" s="49">
        <v>2</v>
      </c>
      <c r="E54" s="49">
        <v>3</v>
      </c>
      <c r="F54" s="49">
        <v>2</v>
      </c>
      <c r="G54" s="49">
        <v>2</v>
      </c>
      <c r="H54" s="49">
        <v>0</v>
      </c>
      <c r="I54" s="49">
        <v>2</v>
      </c>
      <c r="J54" s="49">
        <v>1</v>
      </c>
      <c r="K54" s="49">
        <v>0</v>
      </c>
      <c r="L54" s="49">
        <v>0</v>
      </c>
      <c r="M54" s="49">
        <v>10</v>
      </c>
      <c r="N54" s="49">
        <v>0</v>
      </c>
      <c r="O54" s="15">
        <f t="shared" si="0"/>
        <v>16</v>
      </c>
      <c r="P54" s="15">
        <f t="shared" si="1"/>
        <v>26</v>
      </c>
      <c r="R54" s="8"/>
      <c r="T54"/>
    </row>
    <row r="55" spans="2:20" ht="23.1" customHeight="1" x14ac:dyDescent="0.25">
      <c r="B55" s="22" t="s">
        <v>82</v>
      </c>
      <c r="C55" s="49">
        <v>7</v>
      </c>
      <c r="D55" s="49">
        <v>2</v>
      </c>
      <c r="E55" s="49">
        <v>2</v>
      </c>
      <c r="F55" s="49">
        <v>4</v>
      </c>
      <c r="G55" s="49">
        <v>1</v>
      </c>
      <c r="H55" s="49">
        <v>0</v>
      </c>
      <c r="I55" s="49">
        <v>3</v>
      </c>
      <c r="J55" s="49">
        <v>1</v>
      </c>
      <c r="K55" s="49">
        <v>0</v>
      </c>
      <c r="L55" s="49">
        <v>0</v>
      </c>
      <c r="M55" s="49">
        <v>11</v>
      </c>
      <c r="N55" s="49">
        <v>0</v>
      </c>
      <c r="O55" s="15">
        <f t="shared" si="0"/>
        <v>20</v>
      </c>
      <c r="P55" s="15">
        <f t="shared" si="1"/>
        <v>31</v>
      </c>
      <c r="R55" s="8"/>
      <c r="T55"/>
    </row>
    <row r="56" spans="2:20" ht="23.1" customHeight="1" x14ac:dyDescent="0.25">
      <c r="B56" s="22" t="s">
        <v>83</v>
      </c>
      <c r="C56" s="49">
        <v>6</v>
      </c>
      <c r="D56" s="49">
        <v>2</v>
      </c>
      <c r="E56" s="49">
        <v>1</v>
      </c>
      <c r="F56" s="49">
        <v>6</v>
      </c>
      <c r="G56" s="49">
        <v>0</v>
      </c>
      <c r="H56" s="49">
        <v>0</v>
      </c>
      <c r="I56" s="49">
        <v>1</v>
      </c>
      <c r="J56" s="49">
        <v>0</v>
      </c>
      <c r="K56" s="49">
        <v>0</v>
      </c>
      <c r="L56" s="49">
        <v>0</v>
      </c>
      <c r="M56" s="49">
        <v>15</v>
      </c>
      <c r="N56" s="49">
        <v>0</v>
      </c>
      <c r="O56" s="15">
        <f t="shared" si="0"/>
        <v>16</v>
      </c>
      <c r="P56" s="15">
        <f t="shared" si="1"/>
        <v>31</v>
      </c>
      <c r="R56" s="8"/>
      <c r="T56"/>
    </row>
    <row r="57" spans="2:20" ht="23.1" customHeight="1" x14ac:dyDescent="0.25">
      <c r="B57" s="22" t="s">
        <v>84</v>
      </c>
      <c r="C57" s="49">
        <v>10</v>
      </c>
      <c r="D57" s="49">
        <v>5</v>
      </c>
      <c r="E57" s="49">
        <v>2</v>
      </c>
      <c r="F57" s="49">
        <v>14</v>
      </c>
      <c r="G57" s="49">
        <v>0</v>
      </c>
      <c r="H57" s="49">
        <v>0</v>
      </c>
      <c r="I57" s="49">
        <v>2</v>
      </c>
      <c r="J57" s="49">
        <v>0</v>
      </c>
      <c r="K57" s="49">
        <v>1</v>
      </c>
      <c r="L57" s="49">
        <v>0</v>
      </c>
      <c r="M57" s="49">
        <v>16</v>
      </c>
      <c r="N57" s="49">
        <v>0</v>
      </c>
      <c r="O57" s="15">
        <f t="shared" si="0"/>
        <v>34</v>
      </c>
      <c r="P57" s="15">
        <f t="shared" si="1"/>
        <v>50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227</v>
      </c>
      <c r="D58" s="16">
        <f t="shared" si="21"/>
        <v>98</v>
      </c>
      <c r="E58" s="16">
        <f t="shared" si="21"/>
        <v>57</v>
      </c>
      <c r="F58" s="16">
        <f t="shared" si="21"/>
        <v>49</v>
      </c>
      <c r="G58" s="16">
        <f t="shared" si="21"/>
        <v>12</v>
      </c>
      <c r="H58" s="16">
        <f t="shared" si="21"/>
        <v>0</v>
      </c>
      <c r="I58" s="16">
        <f t="shared" si="21"/>
        <v>82</v>
      </c>
      <c r="J58" s="16">
        <f t="shared" si="21"/>
        <v>27</v>
      </c>
      <c r="K58" s="16">
        <f t="shared" si="21"/>
        <v>1</v>
      </c>
      <c r="L58" s="16">
        <f t="shared" si="21"/>
        <v>0</v>
      </c>
      <c r="M58" s="16">
        <f t="shared" si="21"/>
        <v>457</v>
      </c>
      <c r="N58" s="16">
        <f t="shared" si="21"/>
        <v>0</v>
      </c>
      <c r="O58" s="16">
        <f t="shared" si="21"/>
        <v>553</v>
      </c>
      <c r="P58" s="16">
        <f t="shared" si="21"/>
        <v>1010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0.22475247524752476</v>
      </c>
      <c r="D59" s="42">
        <f t="shared" si="22"/>
        <v>9.7029702970297033E-2</v>
      </c>
      <c r="E59" s="42">
        <f t="shared" si="22"/>
        <v>5.6435643564356437E-2</v>
      </c>
      <c r="F59" s="42">
        <f t="shared" si="22"/>
        <v>4.8514851485148516E-2</v>
      </c>
      <c r="G59" s="42">
        <f t="shared" si="22"/>
        <v>1.1881188118811881E-2</v>
      </c>
      <c r="H59" s="42">
        <f t="shared" si="22"/>
        <v>0</v>
      </c>
      <c r="I59" s="42">
        <f t="shared" si="22"/>
        <v>8.1188118811881191E-2</v>
      </c>
      <c r="J59" s="42">
        <f t="shared" si="22"/>
        <v>2.6732673267326732E-2</v>
      </c>
      <c r="K59" s="42">
        <f t="shared" si="22"/>
        <v>9.9009900990099011E-4</v>
      </c>
      <c r="L59" s="42">
        <f t="shared" si="22"/>
        <v>0</v>
      </c>
      <c r="M59" s="42">
        <f t="shared" si="22"/>
        <v>0.45247524752475249</v>
      </c>
      <c r="N59" s="42">
        <f t="shared" si="22"/>
        <v>0</v>
      </c>
      <c r="R59" s="8"/>
      <c r="T59"/>
    </row>
    <row r="60" spans="2:20" ht="23.1" customHeight="1" x14ac:dyDescent="0.25">
      <c r="B60" s="41" t="s">
        <v>94</v>
      </c>
      <c r="C60" s="43">
        <f>C58/$O$58</f>
        <v>0.41048824593128391</v>
      </c>
      <c r="D60" s="43">
        <f t="shared" ref="D60:N60" si="23">D58/$O$58</f>
        <v>0.17721518987341772</v>
      </c>
      <c r="E60" s="43">
        <f t="shared" si="23"/>
        <v>0.10307414104882459</v>
      </c>
      <c r="F60" s="43">
        <f t="shared" si="23"/>
        <v>8.8607594936708861E-2</v>
      </c>
      <c r="G60" s="43">
        <f t="shared" si="23"/>
        <v>2.1699819168173599E-2</v>
      </c>
      <c r="H60" s="43">
        <f t="shared" si="23"/>
        <v>0</v>
      </c>
      <c r="I60" s="43">
        <f t="shared" si="23"/>
        <v>0.14828209764918626</v>
      </c>
      <c r="J60" s="43">
        <f t="shared" si="23"/>
        <v>4.8824593128390596E-2</v>
      </c>
      <c r="K60" s="43">
        <f t="shared" si="23"/>
        <v>1.8083182640144665E-3</v>
      </c>
      <c r="L60" s="43">
        <f t="shared" si="23"/>
        <v>0</v>
      </c>
      <c r="M60" s="43"/>
      <c r="N60" s="43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C10" sqref="C10:N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'23.09 Buloba-Bukasa'!C3:G3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35" t="str">
        <f>'27.09 Bukasa-Buloba'!D5</f>
        <v>27.09.19</v>
      </c>
      <c r="E5" s="3"/>
      <c r="F5" s="40" t="s">
        <v>1</v>
      </c>
      <c r="G5" s="71" t="str">
        <f>'27.09 Bukasa-Buloba'!G5:H5</f>
        <v>Bukasa Trading Centre</v>
      </c>
      <c r="H5" s="72"/>
      <c r="I5" s="14"/>
      <c r="J5" s="2" t="s">
        <v>5</v>
      </c>
      <c r="K5" s="71" t="str">
        <f>'23.09 Bukasa-Buloba'!K5:L5</f>
        <v>Nawaja Brenda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'23.09 Buloba-Bukasa'!D6:E6</f>
        <v>BULOBA</v>
      </c>
      <c r="E6" s="72"/>
      <c r="F6" s="2" t="s">
        <v>2</v>
      </c>
      <c r="G6" s="71" t="str">
        <f>'23.09 Buloba-Bukasa'!G6:H6</f>
        <v>BUKASA</v>
      </c>
      <c r="H6" s="72"/>
      <c r="J6" s="2" t="s">
        <v>21</v>
      </c>
      <c r="K6" s="71" t="str">
        <f>'27.09 Bukasa-Buloba'!K6:L6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10</v>
      </c>
      <c r="D10" s="49">
        <v>1</v>
      </c>
      <c r="E10" s="49">
        <v>1</v>
      </c>
      <c r="F10" s="49">
        <v>4</v>
      </c>
      <c r="G10" s="49">
        <v>3</v>
      </c>
      <c r="H10" s="49">
        <v>0</v>
      </c>
      <c r="I10" s="49">
        <v>1</v>
      </c>
      <c r="J10" s="49">
        <v>0</v>
      </c>
      <c r="K10" s="49">
        <v>0</v>
      </c>
      <c r="L10" s="49">
        <v>0</v>
      </c>
      <c r="M10" s="49">
        <v>13</v>
      </c>
      <c r="N10" s="49">
        <v>0</v>
      </c>
      <c r="O10" s="15">
        <f t="shared" ref="O10:O57" si="0">SUM(C10:L10,N10)</f>
        <v>20</v>
      </c>
      <c r="P10" s="15">
        <f t="shared" ref="P10:P57" si="1">SUM(C10:N10)</f>
        <v>33</v>
      </c>
      <c r="R10" s="1" t="s">
        <v>6</v>
      </c>
      <c r="S10" s="17">
        <f t="shared" ref="S10:AF10" si="2">SUM(C10:C13)</f>
        <v>28</v>
      </c>
      <c r="T10" s="17">
        <f t="shared" si="2"/>
        <v>8</v>
      </c>
      <c r="U10" s="17">
        <f t="shared" si="2"/>
        <v>4</v>
      </c>
      <c r="V10" s="17">
        <f t="shared" si="2"/>
        <v>7</v>
      </c>
      <c r="W10" s="17">
        <f t="shared" si="2"/>
        <v>3</v>
      </c>
      <c r="X10" s="17">
        <f t="shared" si="2"/>
        <v>1</v>
      </c>
      <c r="Y10" s="17">
        <f t="shared" si="2"/>
        <v>8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51</v>
      </c>
      <c r="AD10" s="17">
        <f t="shared" si="2"/>
        <v>0</v>
      </c>
      <c r="AE10" s="30">
        <f t="shared" si="2"/>
        <v>62</v>
      </c>
      <c r="AF10" s="30">
        <f t="shared" si="2"/>
        <v>113</v>
      </c>
    </row>
    <row r="11" spans="2:32" s="6" customFormat="1" ht="23.1" customHeight="1" x14ac:dyDescent="0.25">
      <c r="B11" s="22" t="s">
        <v>38</v>
      </c>
      <c r="C11" s="49">
        <v>4</v>
      </c>
      <c r="D11" s="49">
        <v>1</v>
      </c>
      <c r="E11" s="49">
        <v>0</v>
      </c>
      <c r="F11" s="49">
        <v>2</v>
      </c>
      <c r="G11" s="49">
        <v>0</v>
      </c>
      <c r="H11" s="49">
        <v>1</v>
      </c>
      <c r="I11" s="49">
        <v>1</v>
      </c>
      <c r="J11" s="49">
        <v>2</v>
      </c>
      <c r="K11" s="49">
        <v>0</v>
      </c>
      <c r="L11" s="49">
        <v>0</v>
      </c>
      <c r="M11" s="49">
        <v>12</v>
      </c>
      <c r="N11" s="49">
        <v>0</v>
      </c>
      <c r="O11" s="15">
        <f t="shared" si="0"/>
        <v>11</v>
      </c>
      <c r="P11" s="15">
        <f t="shared" si="1"/>
        <v>23</v>
      </c>
      <c r="R11" s="1" t="s">
        <v>7</v>
      </c>
      <c r="S11" s="17">
        <f t="shared" ref="S11:AF11" si="3">SUM(C14:C17)</f>
        <v>20</v>
      </c>
      <c r="T11" s="17">
        <f t="shared" si="3"/>
        <v>5</v>
      </c>
      <c r="U11" s="17">
        <f t="shared" si="3"/>
        <v>4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9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52</v>
      </c>
      <c r="AD11" s="17">
        <f t="shared" si="3"/>
        <v>0</v>
      </c>
      <c r="AE11" s="30">
        <f t="shared" si="3"/>
        <v>43</v>
      </c>
      <c r="AF11" s="30">
        <f t="shared" si="3"/>
        <v>95</v>
      </c>
    </row>
    <row r="12" spans="2:32" ht="23.1" customHeight="1" x14ac:dyDescent="0.25">
      <c r="B12" s="22" t="s">
        <v>39</v>
      </c>
      <c r="C12" s="49">
        <v>8</v>
      </c>
      <c r="D12" s="49">
        <v>3</v>
      </c>
      <c r="E12" s="49">
        <v>1</v>
      </c>
      <c r="F12" s="49">
        <v>1</v>
      </c>
      <c r="G12" s="49">
        <v>0</v>
      </c>
      <c r="H12" s="49">
        <v>0</v>
      </c>
      <c r="I12" s="49">
        <v>1</v>
      </c>
      <c r="J12" s="49">
        <v>0</v>
      </c>
      <c r="K12" s="49">
        <v>0</v>
      </c>
      <c r="L12" s="49">
        <v>0</v>
      </c>
      <c r="M12" s="49">
        <v>10</v>
      </c>
      <c r="N12" s="49">
        <v>0</v>
      </c>
      <c r="O12" s="15">
        <f t="shared" si="0"/>
        <v>14</v>
      </c>
      <c r="P12" s="15">
        <f t="shared" si="1"/>
        <v>24</v>
      </c>
      <c r="R12" s="1" t="s">
        <v>8</v>
      </c>
      <c r="S12" s="17">
        <f t="shared" ref="S12:AF12" si="4">SUM(C18:C21)</f>
        <v>25</v>
      </c>
      <c r="T12" s="17">
        <f t="shared" si="4"/>
        <v>6</v>
      </c>
      <c r="U12" s="17">
        <f t="shared" si="4"/>
        <v>4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63</v>
      </c>
      <c r="AD12" s="17">
        <f t="shared" si="4"/>
        <v>0</v>
      </c>
      <c r="AE12" s="30">
        <f t="shared" si="4"/>
        <v>54</v>
      </c>
      <c r="AF12" s="30">
        <f t="shared" si="4"/>
        <v>117</v>
      </c>
    </row>
    <row r="13" spans="2:32" ht="23.1" customHeight="1" x14ac:dyDescent="0.25">
      <c r="B13" s="22" t="s">
        <v>40</v>
      </c>
      <c r="C13" s="49">
        <v>6</v>
      </c>
      <c r="D13" s="49">
        <v>3</v>
      </c>
      <c r="E13" s="49">
        <v>2</v>
      </c>
      <c r="F13" s="49">
        <v>0</v>
      </c>
      <c r="G13" s="49">
        <v>0</v>
      </c>
      <c r="H13" s="49">
        <v>0</v>
      </c>
      <c r="I13" s="49">
        <v>5</v>
      </c>
      <c r="J13" s="49">
        <v>1</v>
      </c>
      <c r="K13" s="49">
        <v>0</v>
      </c>
      <c r="L13" s="49">
        <v>0</v>
      </c>
      <c r="M13" s="49">
        <v>16</v>
      </c>
      <c r="N13" s="49">
        <v>0</v>
      </c>
      <c r="O13" s="15">
        <f t="shared" si="0"/>
        <v>17</v>
      </c>
      <c r="P13" s="15">
        <f t="shared" si="1"/>
        <v>33</v>
      </c>
      <c r="R13" s="1" t="s">
        <v>9</v>
      </c>
      <c r="S13" s="17">
        <f t="shared" ref="S13:AF13" si="5">SUM(C22:C25)</f>
        <v>19</v>
      </c>
      <c r="T13" s="17">
        <f t="shared" si="5"/>
        <v>7</v>
      </c>
      <c r="U13" s="17">
        <f t="shared" si="5"/>
        <v>9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55</v>
      </c>
      <c r="AD13" s="17">
        <f t="shared" si="5"/>
        <v>0</v>
      </c>
      <c r="AE13" s="30">
        <f t="shared" si="5"/>
        <v>47</v>
      </c>
      <c r="AF13" s="30">
        <f t="shared" si="5"/>
        <v>102</v>
      </c>
    </row>
    <row r="14" spans="2:32" ht="23.1" customHeight="1" x14ac:dyDescent="0.25">
      <c r="B14" s="22" t="s">
        <v>41</v>
      </c>
      <c r="C14" s="49">
        <v>6</v>
      </c>
      <c r="D14" s="49">
        <v>1</v>
      </c>
      <c r="E14" s="49">
        <v>1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7</v>
      </c>
      <c r="N14" s="49">
        <v>0</v>
      </c>
      <c r="O14" s="15">
        <f t="shared" si="0"/>
        <v>9</v>
      </c>
      <c r="P14" s="15">
        <f t="shared" si="1"/>
        <v>16</v>
      </c>
      <c r="R14" s="1" t="s">
        <v>10</v>
      </c>
      <c r="S14" s="17">
        <f t="shared" ref="S14:AF14" si="6">SUM(C26:C29)</f>
        <v>20</v>
      </c>
      <c r="T14" s="17">
        <f t="shared" si="6"/>
        <v>11</v>
      </c>
      <c r="U14" s="17">
        <f t="shared" si="6"/>
        <v>3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41</v>
      </c>
      <c r="AD14" s="17">
        <f t="shared" si="6"/>
        <v>0</v>
      </c>
      <c r="AE14" s="30">
        <f t="shared" si="6"/>
        <v>48</v>
      </c>
      <c r="AF14" s="30">
        <f t="shared" si="6"/>
        <v>89</v>
      </c>
    </row>
    <row r="15" spans="2:32" ht="23.1" customHeight="1" x14ac:dyDescent="0.25">
      <c r="B15" s="22" t="s">
        <v>42</v>
      </c>
      <c r="C15" s="49">
        <v>2</v>
      </c>
      <c r="D15" s="49">
        <v>1</v>
      </c>
      <c r="E15" s="49">
        <v>1</v>
      </c>
      <c r="F15" s="49">
        <v>0</v>
      </c>
      <c r="G15" s="49">
        <v>0</v>
      </c>
      <c r="H15" s="49">
        <v>0</v>
      </c>
      <c r="I15" s="49">
        <v>3</v>
      </c>
      <c r="J15" s="49">
        <v>2</v>
      </c>
      <c r="K15" s="49">
        <v>0</v>
      </c>
      <c r="L15" s="49">
        <v>0</v>
      </c>
      <c r="M15" s="49">
        <v>10</v>
      </c>
      <c r="N15" s="49">
        <v>0</v>
      </c>
      <c r="O15" s="15">
        <f t="shared" si="0"/>
        <v>9</v>
      </c>
      <c r="P15" s="15">
        <f t="shared" si="1"/>
        <v>19</v>
      </c>
      <c r="R15" s="1" t="s">
        <v>11</v>
      </c>
      <c r="S15" s="17">
        <f t="shared" ref="S15:AF15" si="7">SUM(C30:C33)</f>
        <v>22</v>
      </c>
      <c r="T15" s="17">
        <f t="shared" si="7"/>
        <v>4</v>
      </c>
      <c r="U15" s="17">
        <f t="shared" si="7"/>
        <v>1</v>
      </c>
      <c r="V15" s="17">
        <f t="shared" si="7"/>
        <v>4</v>
      </c>
      <c r="W15" s="17">
        <f t="shared" si="7"/>
        <v>3</v>
      </c>
      <c r="X15" s="17">
        <f t="shared" si="7"/>
        <v>1</v>
      </c>
      <c r="Y15" s="17">
        <f t="shared" si="7"/>
        <v>8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40</v>
      </c>
      <c r="AD15" s="17">
        <f t="shared" si="7"/>
        <v>1</v>
      </c>
      <c r="AE15" s="30">
        <f t="shared" si="7"/>
        <v>49</v>
      </c>
      <c r="AF15" s="30">
        <f t="shared" si="7"/>
        <v>89</v>
      </c>
    </row>
    <row r="16" spans="2:32" ht="23.1" customHeight="1" x14ac:dyDescent="0.25">
      <c r="B16" s="22" t="s">
        <v>43</v>
      </c>
      <c r="C16" s="49">
        <v>7</v>
      </c>
      <c r="D16" s="49">
        <v>1</v>
      </c>
      <c r="E16" s="49">
        <v>0</v>
      </c>
      <c r="F16" s="49">
        <v>1</v>
      </c>
      <c r="G16" s="49">
        <v>0</v>
      </c>
      <c r="H16" s="49">
        <v>0</v>
      </c>
      <c r="I16" s="49">
        <v>4</v>
      </c>
      <c r="J16" s="49">
        <v>1</v>
      </c>
      <c r="K16" s="49">
        <v>0</v>
      </c>
      <c r="L16" s="49">
        <v>0</v>
      </c>
      <c r="M16" s="49">
        <v>16</v>
      </c>
      <c r="N16" s="49">
        <v>0</v>
      </c>
      <c r="O16" s="15">
        <f t="shared" si="0"/>
        <v>14</v>
      </c>
      <c r="P16" s="15">
        <f t="shared" si="1"/>
        <v>30</v>
      </c>
      <c r="R16" s="1" t="s">
        <v>12</v>
      </c>
      <c r="S16" s="17">
        <f t="shared" ref="S16:AF16" si="8">SUM(C34:C37)</f>
        <v>17</v>
      </c>
      <c r="T16" s="17">
        <f t="shared" si="8"/>
        <v>5</v>
      </c>
      <c r="U16" s="17">
        <f t="shared" si="8"/>
        <v>3</v>
      </c>
      <c r="V16" s="17">
        <f t="shared" si="8"/>
        <v>1</v>
      </c>
      <c r="W16" s="17">
        <f t="shared" si="8"/>
        <v>1</v>
      </c>
      <c r="X16" s="17">
        <f t="shared" si="8"/>
        <v>0</v>
      </c>
      <c r="Y16" s="17">
        <f t="shared" si="8"/>
        <v>8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17</v>
      </c>
      <c r="AD16" s="17">
        <f t="shared" si="8"/>
        <v>0</v>
      </c>
      <c r="AE16" s="30">
        <f t="shared" si="8"/>
        <v>35</v>
      </c>
      <c r="AF16" s="30">
        <f t="shared" si="8"/>
        <v>52</v>
      </c>
    </row>
    <row r="17" spans="2:32" ht="23.1" customHeight="1" x14ac:dyDescent="0.25">
      <c r="B17" s="22" t="s">
        <v>44</v>
      </c>
      <c r="C17" s="49">
        <v>5</v>
      </c>
      <c r="D17" s="49">
        <v>2</v>
      </c>
      <c r="E17" s="49">
        <v>2</v>
      </c>
      <c r="F17" s="49">
        <v>0</v>
      </c>
      <c r="G17" s="49">
        <v>0</v>
      </c>
      <c r="H17" s="49">
        <v>0</v>
      </c>
      <c r="I17" s="49">
        <v>1</v>
      </c>
      <c r="J17" s="49">
        <v>1</v>
      </c>
      <c r="K17" s="49">
        <v>0</v>
      </c>
      <c r="L17" s="49">
        <v>0</v>
      </c>
      <c r="M17" s="49">
        <v>19</v>
      </c>
      <c r="N17" s="49">
        <v>0</v>
      </c>
      <c r="O17" s="15">
        <f t="shared" si="0"/>
        <v>11</v>
      </c>
      <c r="P17" s="15">
        <f t="shared" si="1"/>
        <v>30</v>
      </c>
      <c r="R17" s="1" t="s">
        <v>13</v>
      </c>
      <c r="S17" s="17">
        <f t="shared" ref="S17:AF17" si="9">SUM(C38:C41)</f>
        <v>22</v>
      </c>
      <c r="T17" s="17">
        <f t="shared" si="9"/>
        <v>5</v>
      </c>
      <c r="U17" s="17">
        <f t="shared" si="9"/>
        <v>5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45</v>
      </c>
      <c r="AD17" s="17">
        <f t="shared" si="9"/>
        <v>0</v>
      </c>
      <c r="AE17" s="30">
        <f t="shared" si="9"/>
        <v>45</v>
      </c>
      <c r="AF17" s="30">
        <f t="shared" si="9"/>
        <v>90</v>
      </c>
    </row>
    <row r="18" spans="2:32" ht="23.1" customHeight="1" x14ac:dyDescent="0.25">
      <c r="B18" s="22" t="s">
        <v>45</v>
      </c>
      <c r="C18" s="49">
        <v>5</v>
      </c>
      <c r="D18" s="49">
        <v>2</v>
      </c>
      <c r="E18" s="49">
        <v>0</v>
      </c>
      <c r="F18" s="49">
        <v>0</v>
      </c>
      <c r="G18" s="49">
        <v>0</v>
      </c>
      <c r="H18" s="49">
        <v>0</v>
      </c>
      <c r="I18" s="49">
        <v>3</v>
      </c>
      <c r="J18" s="49">
        <v>2</v>
      </c>
      <c r="K18" s="49">
        <v>0</v>
      </c>
      <c r="L18" s="49">
        <v>0</v>
      </c>
      <c r="M18" s="49">
        <v>15</v>
      </c>
      <c r="N18" s="49">
        <v>0</v>
      </c>
      <c r="O18" s="15">
        <f t="shared" si="0"/>
        <v>12</v>
      </c>
      <c r="P18" s="15">
        <f t="shared" si="1"/>
        <v>27</v>
      </c>
      <c r="R18" s="1" t="s">
        <v>14</v>
      </c>
      <c r="S18" s="17">
        <f t="shared" ref="S18:AF18" si="10">SUM(C42:C45)</f>
        <v>18</v>
      </c>
      <c r="T18" s="17">
        <f t="shared" si="10"/>
        <v>2</v>
      </c>
      <c r="U18" s="17">
        <f t="shared" si="10"/>
        <v>6</v>
      </c>
      <c r="V18" s="17">
        <f t="shared" si="10"/>
        <v>7</v>
      </c>
      <c r="W18" s="17">
        <f t="shared" si="10"/>
        <v>1</v>
      </c>
      <c r="X18" s="17">
        <f t="shared" si="10"/>
        <v>0</v>
      </c>
      <c r="Y18" s="17">
        <f t="shared" si="10"/>
        <v>10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28</v>
      </c>
      <c r="AD18" s="17">
        <f t="shared" si="10"/>
        <v>0</v>
      </c>
      <c r="AE18" s="30">
        <f t="shared" si="10"/>
        <v>46</v>
      </c>
      <c r="AF18" s="30">
        <f t="shared" si="10"/>
        <v>74</v>
      </c>
    </row>
    <row r="19" spans="2:32" ht="23.1" customHeight="1" x14ac:dyDescent="0.25">
      <c r="B19" s="22" t="s">
        <v>46</v>
      </c>
      <c r="C19" s="49">
        <v>7</v>
      </c>
      <c r="D19" s="49">
        <v>2</v>
      </c>
      <c r="E19" s="49">
        <v>0</v>
      </c>
      <c r="F19" s="49">
        <v>0</v>
      </c>
      <c r="G19" s="49">
        <v>0</v>
      </c>
      <c r="H19" s="49">
        <v>0</v>
      </c>
      <c r="I19" s="49">
        <v>5</v>
      </c>
      <c r="J19" s="49">
        <v>0</v>
      </c>
      <c r="K19" s="49">
        <v>0</v>
      </c>
      <c r="L19" s="49">
        <v>0</v>
      </c>
      <c r="M19" s="49">
        <v>12</v>
      </c>
      <c r="N19" s="49">
        <v>0</v>
      </c>
      <c r="O19" s="15">
        <f t="shared" si="0"/>
        <v>14</v>
      </c>
      <c r="P19" s="15">
        <f t="shared" si="1"/>
        <v>26</v>
      </c>
      <c r="R19" s="1" t="s">
        <v>15</v>
      </c>
      <c r="S19" s="17">
        <f t="shared" ref="S19:AF19" si="11">SUM(C46:C49)</f>
        <v>18</v>
      </c>
      <c r="T19" s="17">
        <f t="shared" si="11"/>
        <v>7</v>
      </c>
      <c r="U19" s="17">
        <f t="shared" si="11"/>
        <v>4</v>
      </c>
      <c r="V19" s="17">
        <f t="shared" si="11"/>
        <v>6</v>
      </c>
      <c r="W19" s="17">
        <f t="shared" si="11"/>
        <v>1</v>
      </c>
      <c r="X19" s="17">
        <f t="shared" si="11"/>
        <v>0</v>
      </c>
      <c r="Y19" s="17">
        <f t="shared" si="11"/>
        <v>16</v>
      </c>
      <c r="Z19" s="17">
        <f t="shared" si="11"/>
        <v>2</v>
      </c>
      <c r="AA19" s="17">
        <f t="shared" si="11"/>
        <v>1</v>
      </c>
      <c r="AB19" s="17">
        <f t="shared" si="11"/>
        <v>0</v>
      </c>
      <c r="AC19" s="17">
        <f t="shared" si="11"/>
        <v>35</v>
      </c>
      <c r="AD19" s="17">
        <f t="shared" si="11"/>
        <v>0</v>
      </c>
      <c r="AE19" s="30">
        <f t="shared" si="11"/>
        <v>55</v>
      </c>
      <c r="AF19" s="30">
        <f t="shared" si="11"/>
        <v>90</v>
      </c>
    </row>
    <row r="20" spans="2:32" ht="23.1" customHeight="1" x14ac:dyDescent="0.25">
      <c r="B20" s="22" t="s">
        <v>47</v>
      </c>
      <c r="C20" s="49">
        <v>6</v>
      </c>
      <c r="D20" s="49">
        <v>1</v>
      </c>
      <c r="E20" s="49">
        <v>2</v>
      </c>
      <c r="F20" s="49">
        <v>0</v>
      </c>
      <c r="G20" s="49">
        <v>0</v>
      </c>
      <c r="H20" s="49">
        <v>0</v>
      </c>
      <c r="I20" s="49">
        <v>5</v>
      </c>
      <c r="J20" s="49">
        <v>0</v>
      </c>
      <c r="K20" s="49">
        <v>0</v>
      </c>
      <c r="L20" s="49">
        <v>0</v>
      </c>
      <c r="M20" s="49">
        <v>13</v>
      </c>
      <c r="N20" s="49">
        <v>0</v>
      </c>
      <c r="O20" s="15">
        <f t="shared" si="0"/>
        <v>14</v>
      </c>
      <c r="P20" s="15">
        <f t="shared" si="1"/>
        <v>27</v>
      </c>
      <c r="R20" s="1" t="s">
        <v>16</v>
      </c>
      <c r="S20" s="17">
        <f t="shared" ref="S20:AF20" si="12">SUM(C50:C53)</f>
        <v>17</v>
      </c>
      <c r="T20" s="17">
        <f t="shared" si="12"/>
        <v>8</v>
      </c>
      <c r="U20" s="17">
        <f t="shared" si="12"/>
        <v>8</v>
      </c>
      <c r="V20" s="17">
        <f t="shared" si="12"/>
        <v>11</v>
      </c>
      <c r="W20" s="17">
        <f t="shared" si="12"/>
        <v>3</v>
      </c>
      <c r="X20" s="17">
        <f t="shared" si="12"/>
        <v>0</v>
      </c>
      <c r="Y20" s="17">
        <f t="shared" si="12"/>
        <v>6</v>
      </c>
      <c r="Z20" s="17">
        <f t="shared" si="12"/>
        <v>2</v>
      </c>
      <c r="AA20" s="17">
        <f t="shared" si="12"/>
        <v>0</v>
      </c>
      <c r="AB20" s="17">
        <f t="shared" si="12"/>
        <v>1</v>
      </c>
      <c r="AC20" s="17">
        <f t="shared" si="12"/>
        <v>50</v>
      </c>
      <c r="AD20" s="17">
        <f t="shared" si="12"/>
        <v>0</v>
      </c>
      <c r="AE20" s="30">
        <f t="shared" si="12"/>
        <v>56</v>
      </c>
      <c r="AF20" s="30">
        <f t="shared" si="12"/>
        <v>106</v>
      </c>
    </row>
    <row r="21" spans="2:32" ht="23.1" customHeight="1" x14ac:dyDescent="0.25">
      <c r="B21" s="22" t="s">
        <v>48</v>
      </c>
      <c r="C21" s="49">
        <v>7</v>
      </c>
      <c r="D21" s="49">
        <v>1</v>
      </c>
      <c r="E21" s="49">
        <v>2</v>
      </c>
      <c r="F21" s="49">
        <v>1</v>
      </c>
      <c r="G21" s="49">
        <v>0</v>
      </c>
      <c r="H21" s="49">
        <v>0</v>
      </c>
      <c r="I21" s="49">
        <v>2</v>
      </c>
      <c r="J21" s="49">
        <v>1</v>
      </c>
      <c r="K21" s="49">
        <v>0</v>
      </c>
      <c r="L21" s="49">
        <v>0</v>
      </c>
      <c r="M21" s="49">
        <v>23</v>
      </c>
      <c r="N21" s="49">
        <v>0</v>
      </c>
      <c r="O21" s="15">
        <f t="shared" si="0"/>
        <v>14</v>
      </c>
      <c r="P21" s="15">
        <f t="shared" si="1"/>
        <v>37</v>
      </c>
      <c r="R21" s="35" t="s">
        <v>20</v>
      </c>
      <c r="S21" s="33">
        <f t="shared" ref="S21:AF21" si="13">SUM(C54:C57)</f>
        <v>38</v>
      </c>
      <c r="T21" s="17">
        <f t="shared" si="13"/>
        <v>10</v>
      </c>
      <c r="U21" s="17">
        <f t="shared" si="13"/>
        <v>7</v>
      </c>
      <c r="V21" s="17">
        <f t="shared" si="13"/>
        <v>12</v>
      </c>
      <c r="W21" s="17">
        <f t="shared" si="13"/>
        <v>3</v>
      </c>
      <c r="X21" s="17">
        <f t="shared" si="13"/>
        <v>0</v>
      </c>
      <c r="Y21" s="17">
        <f t="shared" si="13"/>
        <v>17</v>
      </c>
      <c r="Z21" s="17">
        <f t="shared" si="13"/>
        <v>7</v>
      </c>
      <c r="AA21" s="17">
        <f t="shared" si="13"/>
        <v>0</v>
      </c>
      <c r="AB21" s="17">
        <f t="shared" si="13"/>
        <v>0</v>
      </c>
      <c r="AC21" s="17">
        <f t="shared" si="13"/>
        <v>66</v>
      </c>
      <c r="AD21" s="17">
        <f t="shared" si="13"/>
        <v>0</v>
      </c>
      <c r="AE21" s="30">
        <f t="shared" si="13"/>
        <v>94</v>
      </c>
      <c r="AF21" s="30">
        <f t="shared" si="13"/>
        <v>160</v>
      </c>
    </row>
    <row r="22" spans="2:32" ht="23.1" customHeight="1" x14ac:dyDescent="0.25">
      <c r="B22" s="22" t="s">
        <v>49</v>
      </c>
      <c r="C22" s="49">
        <v>2</v>
      </c>
      <c r="D22" s="49">
        <v>0</v>
      </c>
      <c r="E22" s="49">
        <v>1</v>
      </c>
      <c r="F22" s="49">
        <v>0</v>
      </c>
      <c r="G22" s="49">
        <v>0</v>
      </c>
      <c r="H22" s="49">
        <v>0</v>
      </c>
      <c r="I22" s="49">
        <v>0</v>
      </c>
      <c r="J22" s="49">
        <v>1</v>
      </c>
      <c r="K22" s="49">
        <v>0</v>
      </c>
      <c r="L22" s="49">
        <v>0</v>
      </c>
      <c r="M22" s="49">
        <v>14</v>
      </c>
      <c r="N22" s="49">
        <v>0</v>
      </c>
      <c r="O22" s="15">
        <f t="shared" si="0"/>
        <v>4</v>
      </c>
      <c r="P22" s="15">
        <f t="shared" si="1"/>
        <v>18</v>
      </c>
      <c r="R22" s="37" t="s">
        <v>90</v>
      </c>
      <c r="S22" s="38">
        <f>MAX(S10:S12)</f>
        <v>28</v>
      </c>
      <c r="T22" s="38">
        <f t="shared" ref="T22:AF22" si="14">MAX(T10:T12)</f>
        <v>8</v>
      </c>
      <c r="U22" s="38">
        <f t="shared" si="14"/>
        <v>4</v>
      </c>
      <c r="V22" s="38">
        <f t="shared" si="14"/>
        <v>7</v>
      </c>
      <c r="W22" s="38">
        <f t="shared" si="14"/>
        <v>3</v>
      </c>
      <c r="X22" s="38">
        <f t="shared" si="14"/>
        <v>1</v>
      </c>
      <c r="Y22" s="38">
        <f t="shared" si="14"/>
        <v>15</v>
      </c>
      <c r="Z22" s="38">
        <f t="shared" si="14"/>
        <v>4</v>
      </c>
      <c r="AA22" s="38">
        <f t="shared" si="14"/>
        <v>0</v>
      </c>
      <c r="AB22" s="38">
        <f t="shared" si="14"/>
        <v>0</v>
      </c>
      <c r="AC22" s="38">
        <f t="shared" si="14"/>
        <v>63</v>
      </c>
      <c r="AD22" s="38">
        <f t="shared" si="14"/>
        <v>0</v>
      </c>
      <c r="AE22" s="39">
        <f t="shared" si="14"/>
        <v>62</v>
      </c>
      <c r="AF22" s="39">
        <f t="shared" si="14"/>
        <v>117</v>
      </c>
    </row>
    <row r="23" spans="2:32" ht="23.1" customHeight="1" x14ac:dyDescent="0.25">
      <c r="B23" s="22" t="s">
        <v>50</v>
      </c>
      <c r="C23" s="49">
        <v>3</v>
      </c>
      <c r="D23" s="49">
        <v>1</v>
      </c>
      <c r="E23" s="49">
        <v>1</v>
      </c>
      <c r="F23" s="49">
        <v>0</v>
      </c>
      <c r="G23" s="49">
        <v>0</v>
      </c>
      <c r="H23" s="49">
        <v>0</v>
      </c>
      <c r="I23" s="49">
        <v>2</v>
      </c>
      <c r="J23" s="49">
        <v>0</v>
      </c>
      <c r="K23" s="49">
        <v>0</v>
      </c>
      <c r="L23" s="49">
        <v>0</v>
      </c>
      <c r="M23" s="49">
        <v>10</v>
      </c>
      <c r="N23" s="49">
        <v>0</v>
      </c>
      <c r="O23" s="15">
        <f t="shared" si="0"/>
        <v>7</v>
      </c>
      <c r="P23" s="15">
        <f t="shared" si="1"/>
        <v>17</v>
      </c>
      <c r="R23" s="37" t="s">
        <v>91</v>
      </c>
      <c r="S23" s="38">
        <f>MAX(S13:S18)</f>
        <v>22</v>
      </c>
      <c r="T23" s="38">
        <f t="shared" ref="T23:AF23" si="15">MAX(T13:T18)</f>
        <v>11</v>
      </c>
      <c r="U23" s="38">
        <f t="shared" si="15"/>
        <v>9</v>
      </c>
      <c r="V23" s="38">
        <f t="shared" si="15"/>
        <v>7</v>
      </c>
      <c r="W23" s="38">
        <f t="shared" si="15"/>
        <v>3</v>
      </c>
      <c r="X23" s="38">
        <f t="shared" si="15"/>
        <v>1</v>
      </c>
      <c r="Y23" s="38">
        <f t="shared" si="15"/>
        <v>10</v>
      </c>
      <c r="Z23" s="38">
        <f t="shared" si="15"/>
        <v>5</v>
      </c>
      <c r="AA23" s="38">
        <f t="shared" si="15"/>
        <v>1</v>
      </c>
      <c r="AB23" s="38">
        <f t="shared" si="15"/>
        <v>0</v>
      </c>
      <c r="AC23" s="38">
        <f t="shared" si="15"/>
        <v>55</v>
      </c>
      <c r="AD23" s="38">
        <f t="shared" si="15"/>
        <v>1</v>
      </c>
      <c r="AE23" s="39">
        <f t="shared" si="15"/>
        <v>49</v>
      </c>
      <c r="AF23" s="39">
        <f t="shared" si="15"/>
        <v>102</v>
      </c>
    </row>
    <row r="24" spans="2:32" ht="23.1" customHeight="1" x14ac:dyDescent="0.25">
      <c r="B24" s="22" t="s">
        <v>51</v>
      </c>
      <c r="C24" s="49">
        <v>9</v>
      </c>
      <c r="D24" s="49">
        <v>2</v>
      </c>
      <c r="E24" s="49">
        <v>6</v>
      </c>
      <c r="F24" s="49">
        <v>0</v>
      </c>
      <c r="G24" s="49">
        <v>0</v>
      </c>
      <c r="H24" s="49">
        <v>0</v>
      </c>
      <c r="I24" s="49">
        <v>6</v>
      </c>
      <c r="J24" s="49">
        <v>1</v>
      </c>
      <c r="K24" s="49">
        <v>0</v>
      </c>
      <c r="L24" s="49">
        <v>0</v>
      </c>
      <c r="M24" s="49">
        <v>21</v>
      </c>
      <c r="N24" s="49">
        <v>0</v>
      </c>
      <c r="O24" s="15">
        <f t="shared" si="0"/>
        <v>24</v>
      </c>
      <c r="P24" s="15">
        <f t="shared" si="1"/>
        <v>45</v>
      </c>
      <c r="R24" s="37" t="s">
        <v>92</v>
      </c>
      <c r="S24" s="38">
        <f>MAX(S19:S21)</f>
        <v>38</v>
      </c>
      <c r="T24" s="38">
        <f t="shared" ref="T24:AF24" si="16">MAX(T19:T21)</f>
        <v>10</v>
      </c>
      <c r="U24" s="38">
        <f t="shared" si="16"/>
        <v>8</v>
      </c>
      <c r="V24" s="38">
        <f t="shared" si="16"/>
        <v>12</v>
      </c>
      <c r="W24" s="38">
        <f t="shared" si="16"/>
        <v>3</v>
      </c>
      <c r="X24" s="38">
        <f t="shared" si="16"/>
        <v>0</v>
      </c>
      <c r="Y24" s="38">
        <f t="shared" si="16"/>
        <v>17</v>
      </c>
      <c r="Z24" s="38">
        <f t="shared" si="16"/>
        <v>7</v>
      </c>
      <c r="AA24" s="38">
        <f t="shared" si="16"/>
        <v>1</v>
      </c>
      <c r="AB24" s="38">
        <f t="shared" si="16"/>
        <v>1</v>
      </c>
      <c r="AC24" s="38">
        <f t="shared" si="16"/>
        <v>66</v>
      </c>
      <c r="AD24" s="38">
        <f t="shared" si="16"/>
        <v>0</v>
      </c>
      <c r="AE24" s="39">
        <f t="shared" si="16"/>
        <v>94</v>
      </c>
      <c r="AF24" s="39">
        <f t="shared" si="16"/>
        <v>160</v>
      </c>
    </row>
    <row r="25" spans="2:32" ht="23.1" customHeight="1" x14ac:dyDescent="0.25">
      <c r="B25" s="22" t="s">
        <v>52</v>
      </c>
      <c r="C25" s="49">
        <v>5</v>
      </c>
      <c r="D25" s="49">
        <v>4</v>
      </c>
      <c r="E25" s="49">
        <v>1</v>
      </c>
      <c r="F25" s="49">
        <v>0</v>
      </c>
      <c r="G25" s="49">
        <v>0</v>
      </c>
      <c r="H25" s="49">
        <v>0</v>
      </c>
      <c r="I25" s="49">
        <v>2</v>
      </c>
      <c r="J25" s="49">
        <v>0</v>
      </c>
      <c r="K25" s="49">
        <v>0</v>
      </c>
      <c r="L25" s="49">
        <v>0</v>
      </c>
      <c r="M25" s="49">
        <v>10</v>
      </c>
      <c r="N25" s="49">
        <v>0</v>
      </c>
      <c r="O25" s="15">
        <f t="shared" si="0"/>
        <v>12</v>
      </c>
      <c r="P25" s="15">
        <f t="shared" si="1"/>
        <v>22</v>
      </c>
      <c r="R25" s="36" t="s">
        <v>85</v>
      </c>
      <c r="S25" s="34">
        <f t="shared" ref="S25:AF25" si="17">SUM(S10:S12)</f>
        <v>73</v>
      </c>
      <c r="T25" s="16">
        <f t="shared" si="17"/>
        <v>19</v>
      </c>
      <c r="U25" s="16">
        <f t="shared" si="17"/>
        <v>12</v>
      </c>
      <c r="V25" s="16">
        <f t="shared" si="17"/>
        <v>9</v>
      </c>
      <c r="W25" s="16">
        <f t="shared" si="17"/>
        <v>3</v>
      </c>
      <c r="X25" s="16">
        <f t="shared" si="17"/>
        <v>1</v>
      </c>
      <c r="Y25" s="16">
        <f t="shared" si="17"/>
        <v>32</v>
      </c>
      <c r="Z25" s="16">
        <f t="shared" si="17"/>
        <v>10</v>
      </c>
      <c r="AA25" s="16">
        <f t="shared" si="17"/>
        <v>0</v>
      </c>
      <c r="AB25" s="16">
        <f t="shared" si="17"/>
        <v>0</v>
      </c>
      <c r="AC25" s="16">
        <f t="shared" si="17"/>
        <v>166</v>
      </c>
      <c r="AD25" s="16">
        <f t="shared" si="17"/>
        <v>0</v>
      </c>
      <c r="AE25" s="31">
        <f t="shared" si="17"/>
        <v>159</v>
      </c>
      <c r="AF25" s="31">
        <f t="shared" si="17"/>
        <v>325</v>
      </c>
    </row>
    <row r="26" spans="2:32" ht="23.1" customHeight="1" x14ac:dyDescent="0.25">
      <c r="B26" s="22" t="s">
        <v>53</v>
      </c>
      <c r="C26" s="49">
        <v>4</v>
      </c>
      <c r="D26" s="49">
        <v>5</v>
      </c>
      <c r="E26" s="49">
        <v>2</v>
      </c>
      <c r="F26" s="49">
        <v>2</v>
      </c>
      <c r="G26" s="49">
        <v>0</v>
      </c>
      <c r="H26" s="49">
        <v>0</v>
      </c>
      <c r="I26" s="49">
        <v>0</v>
      </c>
      <c r="J26" s="49">
        <v>0</v>
      </c>
      <c r="K26" s="49">
        <v>0</v>
      </c>
      <c r="L26" s="49">
        <v>0</v>
      </c>
      <c r="M26" s="49">
        <v>7</v>
      </c>
      <c r="N26" s="49">
        <v>0</v>
      </c>
      <c r="O26" s="15">
        <f t="shared" si="0"/>
        <v>13</v>
      </c>
      <c r="P26" s="15">
        <f t="shared" si="1"/>
        <v>20</v>
      </c>
      <c r="R26" s="27" t="s">
        <v>86</v>
      </c>
      <c r="S26" s="16">
        <f t="shared" ref="S26:AF26" si="18">SUM(S13:S18)</f>
        <v>118</v>
      </c>
      <c r="T26" s="16">
        <f t="shared" si="18"/>
        <v>34</v>
      </c>
      <c r="U26" s="16">
        <f t="shared" si="18"/>
        <v>27</v>
      </c>
      <c r="V26" s="16">
        <f t="shared" si="18"/>
        <v>18</v>
      </c>
      <c r="W26" s="16">
        <f t="shared" si="18"/>
        <v>5</v>
      </c>
      <c r="X26" s="16">
        <f t="shared" si="18"/>
        <v>1</v>
      </c>
      <c r="Y26" s="16">
        <f t="shared" si="18"/>
        <v>51</v>
      </c>
      <c r="Z26" s="16">
        <f t="shared" si="18"/>
        <v>14</v>
      </c>
      <c r="AA26" s="16">
        <f t="shared" si="18"/>
        <v>1</v>
      </c>
      <c r="AB26" s="16">
        <f t="shared" si="18"/>
        <v>0</v>
      </c>
      <c r="AC26" s="16">
        <f t="shared" si="18"/>
        <v>226</v>
      </c>
      <c r="AD26" s="16">
        <f t="shared" si="18"/>
        <v>1</v>
      </c>
      <c r="AE26" s="31">
        <f t="shared" si="18"/>
        <v>270</v>
      </c>
      <c r="AF26" s="31">
        <f t="shared" si="18"/>
        <v>496</v>
      </c>
    </row>
    <row r="27" spans="2:32" ht="23.1" customHeight="1" x14ac:dyDescent="0.25">
      <c r="B27" s="22" t="s">
        <v>54</v>
      </c>
      <c r="C27" s="49">
        <v>6</v>
      </c>
      <c r="D27" s="49">
        <v>1</v>
      </c>
      <c r="E27" s="49">
        <v>1</v>
      </c>
      <c r="F27" s="49">
        <v>0</v>
      </c>
      <c r="G27" s="49">
        <v>0</v>
      </c>
      <c r="H27" s="49">
        <v>0</v>
      </c>
      <c r="I27" s="49">
        <v>1</v>
      </c>
      <c r="J27" s="49">
        <v>1</v>
      </c>
      <c r="K27" s="49">
        <v>0</v>
      </c>
      <c r="L27" s="49">
        <v>0</v>
      </c>
      <c r="M27" s="49">
        <v>14</v>
      </c>
      <c r="N27" s="49">
        <v>0</v>
      </c>
      <c r="O27" s="15">
        <f t="shared" si="0"/>
        <v>10</v>
      </c>
      <c r="P27" s="15">
        <f t="shared" si="1"/>
        <v>24</v>
      </c>
      <c r="R27" s="28" t="s">
        <v>87</v>
      </c>
      <c r="S27" s="16">
        <f t="shared" ref="S27:AF27" si="19">SUM(S19:S21)</f>
        <v>73</v>
      </c>
      <c r="T27" s="16">
        <f t="shared" si="19"/>
        <v>25</v>
      </c>
      <c r="U27" s="16">
        <f t="shared" si="19"/>
        <v>19</v>
      </c>
      <c r="V27" s="16">
        <f t="shared" si="19"/>
        <v>29</v>
      </c>
      <c r="W27" s="16">
        <f t="shared" si="19"/>
        <v>7</v>
      </c>
      <c r="X27" s="16">
        <f t="shared" si="19"/>
        <v>0</v>
      </c>
      <c r="Y27" s="16">
        <f t="shared" si="19"/>
        <v>39</v>
      </c>
      <c r="Z27" s="16">
        <f t="shared" si="19"/>
        <v>11</v>
      </c>
      <c r="AA27" s="16">
        <f t="shared" si="19"/>
        <v>1</v>
      </c>
      <c r="AB27" s="16">
        <f t="shared" si="19"/>
        <v>1</v>
      </c>
      <c r="AC27" s="16">
        <f t="shared" si="19"/>
        <v>151</v>
      </c>
      <c r="AD27" s="16">
        <f t="shared" si="19"/>
        <v>0</v>
      </c>
      <c r="AE27" s="31">
        <f t="shared" si="19"/>
        <v>205</v>
      </c>
      <c r="AF27" s="31">
        <f t="shared" si="19"/>
        <v>356</v>
      </c>
    </row>
    <row r="28" spans="2:32" ht="23.1" customHeight="1" x14ac:dyDescent="0.25">
      <c r="B28" s="22" t="s">
        <v>55</v>
      </c>
      <c r="C28" s="49">
        <v>4</v>
      </c>
      <c r="D28" s="49">
        <v>3</v>
      </c>
      <c r="E28" s="49">
        <v>0</v>
      </c>
      <c r="F28" s="49">
        <v>1</v>
      </c>
      <c r="G28" s="49">
        <v>0</v>
      </c>
      <c r="H28" s="49">
        <v>0</v>
      </c>
      <c r="I28" s="49">
        <v>3</v>
      </c>
      <c r="J28" s="49">
        <v>0</v>
      </c>
      <c r="K28" s="49">
        <v>0</v>
      </c>
      <c r="L28" s="49">
        <v>0</v>
      </c>
      <c r="M28" s="49">
        <v>10</v>
      </c>
      <c r="N28" s="49">
        <v>0</v>
      </c>
      <c r="O28" s="15">
        <f t="shared" si="0"/>
        <v>11</v>
      </c>
      <c r="P28" s="15">
        <f t="shared" si="1"/>
        <v>21</v>
      </c>
      <c r="R28" s="5" t="s">
        <v>17</v>
      </c>
      <c r="S28" s="16">
        <f t="shared" ref="S28:AF28" si="20">SUM(S10:S21)</f>
        <v>264</v>
      </c>
      <c r="T28" s="16">
        <f t="shared" si="20"/>
        <v>78</v>
      </c>
      <c r="U28" s="16">
        <f t="shared" si="20"/>
        <v>58</v>
      </c>
      <c r="V28" s="16">
        <f t="shared" si="20"/>
        <v>56</v>
      </c>
      <c r="W28" s="16">
        <f t="shared" si="20"/>
        <v>15</v>
      </c>
      <c r="X28" s="16">
        <f t="shared" si="20"/>
        <v>2</v>
      </c>
      <c r="Y28" s="16">
        <f t="shared" si="20"/>
        <v>122</v>
      </c>
      <c r="Z28" s="16">
        <f t="shared" si="20"/>
        <v>35</v>
      </c>
      <c r="AA28" s="16">
        <f t="shared" si="20"/>
        <v>2</v>
      </c>
      <c r="AB28" s="16">
        <f t="shared" si="20"/>
        <v>1</v>
      </c>
      <c r="AC28" s="16">
        <f t="shared" si="20"/>
        <v>543</v>
      </c>
      <c r="AD28" s="16">
        <f t="shared" si="20"/>
        <v>1</v>
      </c>
      <c r="AE28" s="31">
        <f t="shared" si="20"/>
        <v>634</v>
      </c>
      <c r="AF28" s="31">
        <f t="shared" si="20"/>
        <v>1177</v>
      </c>
    </row>
    <row r="29" spans="2:32" ht="23.1" customHeight="1" x14ac:dyDescent="0.25">
      <c r="B29" s="22" t="s">
        <v>56</v>
      </c>
      <c r="C29" s="49">
        <v>6</v>
      </c>
      <c r="D29" s="49">
        <v>2</v>
      </c>
      <c r="E29" s="49">
        <v>0</v>
      </c>
      <c r="F29" s="49">
        <v>1</v>
      </c>
      <c r="G29" s="49">
        <v>0</v>
      </c>
      <c r="H29" s="49">
        <v>0</v>
      </c>
      <c r="I29" s="49">
        <v>4</v>
      </c>
      <c r="J29" s="49">
        <v>0</v>
      </c>
      <c r="K29" s="49">
        <v>1</v>
      </c>
      <c r="L29" s="49">
        <v>0</v>
      </c>
      <c r="M29" s="49">
        <v>10</v>
      </c>
      <c r="N29" s="49">
        <v>0</v>
      </c>
      <c r="O29" s="15">
        <f t="shared" si="0"/>
        <v>14</v>
      </c>
      <c r="P29" s="15">
        <f t="shared" si="1"/>
        <v>24</v>
      </c>
      <c r="R29"/>
      <c r="S29" s="20"/>
      <c r="T29" s="19"/>
    </row>
    <row r="30" spans="2:32" ht="23.1" customHeight="1" x14ac:dyDescent="0.25">
      <c r="B30" s="22" t="s">
        <v>57</v>
      </c>
      <c r="C30" s="49">
        <v>2</v>
      </c>
      <c r="D30" s="49">
        <v>0</v>
      </c>
      <c r="E30" s="49">
        <v>0</v>
      </c>
      <c r="F30" s="49">
        <v>2</v>
      </c>
      <c r="G30" s="49">
        <v>2</v>
      </c>
      <c r="H30" s="49">
        <v>0</v>
      </c>
      <c r="I30" s="49">
        <v>3</v>
      </c>
      <c r="J30" s="49">
        <v>0</v>
      </c>
      <c r="K30" s="49">
        <v>0</v>
      </c>
      <c r="L30" s="49">
        <v>0</v>
      </c>
      <c r="M30" s="49">
        <v>16</v>
      </c>
      <c r="N30" s="49">
        <v>0</v>
      </c>
      <c r="O30" s="15">
        <f t="shared" si="0"/>
        <v>9</v>
      </c>
      <c r="P30" s="15">
        <f t="shared" si="1"/>
        <v>25</v>
      </c>
    </row>
    <row r="31" spans="2:32" ht="23.1" customHeight="1" x14ac:dyDescent="0.25">
      <c r="B31" s="23" t="s">
        <v>58</v>
      </c>
      <c r="C31" s="49">
        <v>7</v>
      </c>
      <c r="D31" s="49">
        <v>1</v>
      </c>
      <c r="E31" s="49">
        <v>0</v>
      </c>
      <c r="F31" s="49">
        <v>0</v>
      </c>
      <c r="G31" s="49">
        <v>1</v>
      </c>
      <c r="H31" s="49">
        <v>1</v>
      </c>
      <c r="I31" s="49">
        <v>3</v>
      </c>
      <c r="J31" s="49">
        <v>3</v>
      </c>
      <c r="K31" s="49">
        <v>0</v>
      </c>
      <c r="L31" s="49">
        <v>0</v>
      </c>
      <c r="M31" s="49">
        <v>14</v>
      </c>
      <c r="N31" s="49">
        <v>1</v>
      </c>
      <c r="O31" s="15">
        <f t="shared" si="0"/>
        <v>17</v>
      </c>
      <c r="P31" s="15">
        <f t="shared" si="1"/>
        <v>31</v>
      </c>
    </row>
    <row r="32" spans="2:32" ht="23.1" customHeight="1" x14ac:dyDescent="0.25">
      <c r="B32" s="23" t="s">
        <v>59</v>
      </c>
      <c r="C32" s="49">
        <v>5</v>
      </c>
      <c r="D32" s="49">
        <v>3</v>
      </c>
      <c r="E32" s="49">
        <v>1</v>
      </c>
      <c r="F32" s="49">
        <v>0</v>
      </c>
      <c r="G32" s="49">
        <v>0</v>
      </c>
      <c r="H32" s="49">
        <v>0</v>
      </c>
      <c r="I32" s="49">
        <v>1</v>
      </c>
      <c r="J32" s="49">
        <v>0</v>
      </c>
      <c r="K32" s="49">
        <v>0</v>
      </c>
      <c r="L32" s="49">
        <v>0</v>
      </c>
      <c r="M32" s="49">
        <v>10</v>
      </c>
      <c r="N32" s="49">
        <v>0</v>
      </c>
      <c r="O32" s="15">
        <f t="shared" si="0"/>
        <v>10</v>
      </c>
      <c r="P32" s="15">
        <f t="shared" si="1"/>
        <v>20</v>
      </c>
    </row>
    <row r="33" spans="2:20" ht="23.1" customHeight="1" x14ac:dyDescent="0.25">
      <c r="B33" s="22" t="s">
        <v>60</v>
      </c>
      <c r="C33" s="49">
        <v>8</v>
      </c>
      <c r="D33" s="49">
        <v>0</v>
      </c>
      <c r="E33" s="49">
        <v>0</v>
      </c>
      <c r="F33" s="49">
        <v>2</v>
      </c>
      <c r="G33" s="49">
        <v>0</v>
      </c>
      <c r="H33" s="49">
        <v>0</v>
      </c>
      <c r="I33" s="49">
        <v>1</v>
      </c>
      <c r="J33" s="49">
        <v>2</v>
      </c>
      <c r="K33" s="49">
        <v>0</v>
      </c>
      <c r="L33" s="49">
        <v>0</v>
      </c>
      <c r="M33" s="49">
        <v>0</v>
      </c>
      <c r="N33" s="49">
        <v>0</v>
      </c>
      <c r="O33" s="15">
        <f t="shared" si="0"/>
        <v>13</v>
      </c>
      <c r="P33" s="15">
        <f t="shared" si="1"/>
        <v>13</v>
      </c>
    </row>
    <row r="34" spans="2:20" ht="23.1" customHeight="1" x14ac:dyDescent="0.25">
      <c r="B34" s="23" t="s">
        <v>61</v>
      </c>
      <c r="C34" s="49">
        <v>5</v>
      </c>
      <c r="D34" s="49">
        <v>1</v>
      </c>
      <c r="E34" s="49">
        <v>2</v>
      </c>
      <c r="F34" s="49">
        <v>0</v>
      </c>
      <c r="G34" s="49">
        <v>0</v>
      </c>
      <c r="H34" s="49">
        <v>0</v>
      </c>
      <c r="I34" s="49">
        <v>3</v>
      </c>
      <c r="J34" s="49">
        <v>0</v>
      </c>
      <c r="K34" s="49">
        <v>0</v>
      </c>
      <c r="L34" s="49">
        <v>0</v>
      </c>
      <c r="M34" s="49">
        <v>0</v>
      </c>
      <c r="N34" s="49">
        <v>0</v>
      </c>
      <c r="O34" s="15">
        <f t="shared" si="0"/>
        <v>11</v>
      </c>
      <c r="P34" s="15">
        <f t="shared" si="1"/>
        <v>11</v>
      </c>
    </row>
    <row r="35" spans="2:20" ht="23.1" customHeight="1" x14ac:dyDescent="0.25">
      <c r="B35" s="23" t="s">
        <v>62</v>
      </c>
      <c r="C35" s="49">
        <v>6</v>
      </c>
      <c r="D35" s="49">
        <v>2</v>
      </c>
      <c r="E35" s="49">
        <v>0</v>
      </c>
      <c r="F35" s="49">
        <v>0</v>
      </c>
      <c r="G35" s="49">
        <v>0</v>
      </c>
      <c r="H35" s="49">
        <v>0</v>
      </c>
      <c r="I35" s="49">
        <v>3</v>
      </c>
      <c r="J35" s="49">
        <v>0</v>
      </c>
      <c r="K35" s="49">
        <v>0</v>
      </c>
      <c r="L35" s="49">
        <v>0</v>
      </c>
      <c r="M35" s="49">
        <v>1</v>
      </c>
      <c r="N35" s="49">
        <v>0</v>
      </c>
      <c r="O35" s="15">
        <f t="shared" si="0"/>
        <v>11</v>
      </c>
      <c r="P35" s="15">
        <f t="shared" si="1"/>
        <v>12</v>
      </c>
    </row>
    <row r="36" spans="2:20" ht="23.1" customHeight="1" x14ac:dyDescent="0.25">
      <c r="B36" s="23" t="s">
        <v>63</v>
      </c>
      <c r="C36" s="49">
        <v>4</v>
      </c>
      <c r="D36" s="49">
        <v>1</v>
      </c>
      <c r="E36" s="49">
        <v>0</v>
      </c>
      <c r="F36" s="49">
        <v>1</v>
      </c>
      <c r="G36" s="49">
        <v>1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6</v>
      </c>
      <c r="N36" s="49">
        <v>0</v>
      </c>
      <c r="O36" s="15">
        <f t="shared" si="0"/>
        <v>7</v>
      </c>
      <c r="P36" s="15">
        <f t="shared" si="1"/>
        <v>13</v>
      </c>
    </row>
    <row r="37" spans="2:20" ht="23.1" customHeight="1" x14ac:dyDescent="0.25">
      <c r="B37" s="22" t="s">
        <v>64</v>
      </c>
      <c r="C37" s="49">
        <v>2</v>
      </c>
      <c r="D37" s="49">
        <v>1</v>
      </c>
      <c r="E37" s="49">
        <v>1</v>
      </c>
      <c r="F37" s="49">
        <v>0</v>
      </c>
      <c r="G37" s="49">
        <v>0</v>
      </c>
      <c r="H37" s="49">
        <v>0</v>
      </c>
      <c r="I37" s="49">
        <v>2</v>
      </c>
      <c r="J37" s="49">
        <v>0</v>
      </c>
      <c r="K37" s="49">
        <v>0</v>
      </c>
      <c r="L37" s="49">
        <v>0</v>
      </c>
      <c r="M37" s="49">
        <v>10</v>
      </c>
      <c r="N37" s="49">
        <v>0</v>
      </c>
      <c r="O37" s="15">
        <f t="shared" si="0"/>
        <v>6</v>
      </c>
      <c r="P37" s="15">
        <f t="shared" si="1"/>
        <v>16</v>
      </c>
    </row>
    <row r="38" spans="2:20" ht="23.1" customHeight="1" x14ac:dyDescent="0.25">
      <c r="B38" s="23" t="s">
        <v>65</v>
      </c>
      <c r="C38" s="49">
        <v>7</v>
      </c>
      <c r="D38" s="49">
        <v>2</v>
      </c>
      <c r="E38" s="49">
        <v>1</v>
      </c>
      <c r="F38" s="49">
        <v>0</v>
      </c>
      <c r="G38" s="49">
        <v>0</v>
      </c>
      <c r="H38" s="49">
        <v>0</v>
      </c>
      <c r="I38" s="49">
        <v>3</v>
      </c>
      <c r="J38" s="49">
        <v>0</v>
      </c>
      <c r="K38" s="49">
        <v>0</v>
      </c>
      <c r="L38" s="49">
        <v>0</v>
      </c>
      <c r="M38" s="49">
        <v>10</v>
      </c>
      <c r="N38" s="49">
        <v>0</v>
      </c>
      <c r="O38" s="15">
        <f t="shared" si="0"/>
        <v>13</v>
      </c>
      <c r="P38" s="15">
        <f t="shared" si="1"/>
        <v>23</v>
      </c>
    </row>
    <row r="39" spans="2:20" ht="23.1" customHeight="1" x14ac:dyDescent="0.25">
      <c r="B39" s="23" t="s">
        <v>66</v>
      </c>
      <c r="C39" s="49">
        <v>6</v>
      </c>
      <c r="D39" s="49">
        <v>1</v>
      </c>
      <c r="E39" s="49">
        <v>0</v>
      </c>
      <c r="F39" s="49">
        <v>1</v>
      </c>
      <c r="G39" s="49">
        <v>0</v>
      </c>
      <c r="H39" s="49">
        <v>0</v>
      </c>
      <c r="I39" s="49">
        <v>2</v>
      </c>
      <c r="J39" s="49">
        <v>2</v>
      </c>
      <c r="K39" s="49">
        <v>0</v>
      </c>
      <c r="L39" s="49">
        <v>0</v>
      </c>
      <c r="M39" s="49">
        <v>18</v>
      </c>
      <c r="N39" s="49">
        <v>0</v>
      </c>
      <c r="O39" s="15">
        <f t="shared" si="0"/>
        <v>12</v>
      </c>
      <c r="P39" s="15">
        <f t="shared" si="1"/>
        <v>30</v>
      </c>
    </row>
    <row r="40" spans="2:20" ht="23.1" customHeight="1" x14ac:dyDescent="0.25">
      <c r="B40" s="23" t="s">
        <v>67</v>
      </c>
      <c r="C40" s="49">
        <v>4</v>
      </c>
      <c r="D40" s="49">
        <v>1</v>
      </c>
      <c r="E40" s="49">
        <v>2</v>
      </c>
      <c r="F40" s="49">
        <v>1</v>
      </c>
      <c r="G40" s="49">
        <v>0</v>
      </c>
      <c r="H40" s="49">
        <v>0</v>
      </c>
      <c r="I40" s="49">
        <v>1</v>
      </c>
      <c r="J40" s="49">
        <v>1</v>
      </c>
      <c r="K40" s="49">
        <v>0</v>
      </c>
      <c r="L40" s="49">
        <v>0</v>
      </c>
      <c r="M40" s="49">
        <v>10</v>
      </c>
      <c r="N40" s="49">
        <v>0</v>
      </c>
      <c r="O40" s="15">
        <f t="shared" si="0"/>
        <v>10</v>
      </c>
      <c r="P40" s="15">
        <f t="shared" si="1"/>
        <v>20</v>
      </c>
    </row>
    <row r="41" spans="2:20" ht="23.1" customHeight="1" x14ac:dyDescent="0.25">
      <c r="B41" s="22" t="s">
        <v>68</v>
      </c>
      <c r="C41" s="49">
        <v>5</v>
      </c>
      <c r="D41" s="49">
        <v>1</v>
      </c>
      <c r="E41" s="49">
        <v>2</v>
      </c>
      <c r="F41" s="49">
        <v>0</v>
      </c>
      <c r="G41" s="49">
        <v>0</v>
      </c>
      <c r="H41" s="49">
        <v>0</v>
      </c>
      <c r="I41" s="49">
        <v>1</v>
      </c>
      <c r="J41" s="49">
        <v>1</v>
      </c>
      <c r="K41" s="49">
        <v>0</v>
      </c>
      <c r="L41" s="49">
        <v>0</v>
      </c>
      <c r="M41" s="49">
        <v>7</v>
      </c>
      <c r="N41" s="49">
        <v>0</v>
      </c>
      <c r="O41" s="15">
        <f t="shared" si="0"/>
        <v>10</v>
      </c>
      <c r="P41" s="15">
        <f t="shared" si="1"/>
        <v>17</v>
      </c>
    </row>
    <row r="42" spans="2:20" ht="23.1" customHeight="1" x14ac:dyDescent="0.25">
      <c r="B42" s="23" t="s">
        <v>69</v>
      </c>
      <c r="C42" s="49">
        <v>3</v>
      </c>
      <c r="D42" s="49">
        <v>0</v>
      </c>
      <c r="E42" s="49">
        <v>2</v>
      </c>
      <c r="F42" s="49">
        <v>1</v>
      </c>
      <c r="G42" s="49">
        <v>0</v>
      </c>
      <c r="H42" s="49">
        <v>0</v>
      </c>
      <c r="I42" s="49">
        <v>5</v>
      </c>
      <c r="J42" s="49">
        <v>0</v>
      </c>
      <c r="K42" s="49">
        <v>0</v>
      </c>
      <c r="L42" s="49">
        <v>0</v>
      </c>
      <c r="M42" s="49">
        <v>7</v>
      </c>
      <c r="N42" s="49">
        <v>0</v>
      </c>
      <c r="O42" s="15">
        <f t="shared" si="0"/>
        <v>11</v>
      </c>
      <c r="P42" s="15">
        <f t="shared" si="1"/>
        <v>18</v>
      </c>
    </row>
    <row r="43" spans="2:20" ht="23.1" customHeight="1" x14ac:dyDescent="0.25">
      <c r="B43" s="22" t="s">
        <v>70</v>
      </c>
      <c r="C43" s="49">
        <v>6</v>
      </c>
      <c r="D43" s="49">
        <v>0</v>
      </c>
      <c r="E43" s="49">
        <v>0</v>
      </c>
      <c r="F43" s="49">
        <v>4</v>
      </c>
      <c r="G43" s="49">
        <v>0</v>
      </c>
      <c r="H43" s="49">
        <v>0</v>
      </c>
      <c r="I43" s="49">
        <v>1</v>
      </c>
      <c r="J43" s="49">
        <v>1</v>
      </c>
      <c r="K43" s="49">
        <v>0</v>
      </c>
      <c r="L43" s="49">
        <v>0</v>
      </c>
      <c r="M43" s="49">
        <v>5</v>
      </c>
      <c r="N43" s="49">
        <v>0</v>
      </c>
      <c r="O43" s="15">
        <f t="shared" si="0"/>
        <v>12</v>
      </c>
      <c r="P43" s="15">
        <f t="shared" si="1"/>
        <v>17</v>
      </c>
    </row>
    <row r="44" spans="2:20" ht="23.1" customHeight="1" x14ac:dyDescent="0.25">
      <c r="B44" s="24" t="s">
        <v>71</v>
      </c>
      <c r="C44" s="49">
        <v>6</v>
      </c>
      <c r="D44" s="49">
        <v>1</v>
      </c>
      <c r="E44" s="49">
        <v>1</v>
      </c>
      <c r="F44" s="49">
        <v>2</v>
      </c>
      <c r="G44" s="49">
        <v>0</v>
      </c>
      <c r="H44" s="49">
        <v>0</v>
      </c>
      <c r="I44" s="49">
        <v>4</v>
      </c>
      <c r="J44" s="49">
        <v>1</v>
      </c>
      <c r="K44" s="49">
        <v>0</v>
      </c>
      <c r="L44" s="49">
        <v>0</v>
      </c>
      <c r="M44" s="49">
        <v>9</v>
      </c>
      <c r="N44" s="49">
        <v>0</v>
      </c>
      <c r="O44" s="15">
        <f t="shared" si="0"/>
        <v>15</v>
      </c>
      <c r="P44" s="15">
        <f t="shared" si="1"/>
        <v>24</v>
      </c>
    </row>
    <row r="45" spans="2:20" ht="23.1" customHeight="1" x14ac:dyDescent="0.25">
      <c r="B45" s="22" t="s">
        <v>72</v>
      </c>
      <c r="C45" s="49">
        <v>3</v>
      </c>
      <c r="D45" s="49">
        <v>1</v>
      </c>
      <c r="E45" s="49">
        <v>3</v>
      </c>
      <c r="F45" s="49">
        <v>0</v>
      </c>
      <c r="G45" s="49">
        <v>1</v>
      </c>
      <c r="H45" s="49">
        <v>0</v>
      </c>
      <c r="I45" s="49">
        <v>0</v>
      </c>
      <c r="J45" s="49">
        <v>0</v>
      </c>
      <c r="K45" s="49">
        <v>0</v>
      </c>
      <c r="L45" s="49">
        <v>0</v>
      </c>
      <c r="M45" s="49">
        <v>7</v>
      </c>
      <c r="N45" s="49">
        <v>0</v>
      </c>
      <c r="O45" s="15">
        <f t="shared" si="0"/>
        <v>8</v>
      </c>
      <c r="P45" s="15">
        <f t="shared" si="1"/>
        <v>15</v>
      </c>
    </row>
    <row r="46" spans="2:20" ht="23.1" customHeight="1" x14ac:dyDescent="0.25">
      <c r="B46" s="23" t="s">
        <v>73</v>
      </c>
      <c r="C46" s="49">
        <v>5</v>
      </c>
      <c r="D46" s="49">
        <v>1</v>
      </c>
      <c r="E46" s="49">
        <v>0</v>
      </c>
      <c r="F46" s="49">
        <v>0</v>
      </c>
      <c r="G46" s="49">
        <v>1</v>
      </c>
      <c r="H46" s="49">
        <v>0</v>
      </c>
      <c r="I46" s="49">
        <v>4</v>
      </c>
      <c r="J46" s="49">
        <v>0</v>
      </c>
      <c r="K46" s="49">
        <v>0</v>
      </c>
      <c r="L46" s="49">
        <v>0</v>
      </c>
      <c r="M46" s="49">
        <v>11</v>
      </c>
      <c r="N46" s="49">
        <v>0</v>
      </c>
      <c r="O46" s="15">
        <f t="shared" si="0"/>
        <v>11</v>
      </c>
      <c r="P46" s="15">
        <f t="shared" si="1"/>
        <v>22</v>
      </c>
      <c r="R46" s="8"/>
      <c r="T46"/>
    </row>
    <row r="47" spans="2:20" ht="23.1" customHeight="1" x14ac:dyDescent="0.25">
      <c r="B47" s="23" t="s">
        <v>74</v>
      </c>
      <c r="C47" s="49">
        <v>2</v>
      </c>
      <c r="D47" s="49">
        <v>1</v>
      </c>
      <c r="E47" s="49">
        <v>1</v>
      </c>
      <c r="F47" s="49">
        <v>2</v>
      </c>
      <c r="G47" s="49">
        <v>0</v>
      </c>
      <c r="H47" s="49">
        <v>0</v>
      </c>
      <c r="I47" s="49">
        <v>5</v>
      </c>
      <c r="J47" s="49">
        <v>1</v>
      </c>
      <c r="K47" s="49">
        <v>1</v>
      </c>
      <c r="L47" s="49">
        <v>0</v>
      </c>
      <c r="M47" s="49">
        <v>7</v>
      </c>
      <c r="N47" s="49">
        <v>0</v>
      </c>
      <c r="O47" s="15">
        <f t="shared" si="0"/>
        <v>13</v>
      </c>
      <c r="P47" s="15">
        <f t="shared" si="1"/>
        <v>20</v>
      </c>
      <c r="R47" s="8"/>
      <c r="T47"/>
    </row>
    <row r="48" spans="2:20" ht="23.1" customHeight="1" x14ac:dyDescent="0.25">
      <c r="B48" s="23" t="s">
        <v>75</v>
      </c>
      <c r="C48" s="49">
        <v>6</v>
      </c>
      <c r="D48" s="49">
        <v>2</v>
      </c>
      <c r="E48" s="49">
        <v>1</v>
      </c>
      <c r="F48" s="49">
        <v>1</v>
      </c>
      <c r="G48" s="49">
        <v>0</v>
      </c>
      <c r="H48" s="49">
        <v>0</v>
      </c>
      <c r="I48" s="49">
        <v>6</v>
      </c>
      <c r="J48" s="49">
        <v>0</v>
      </c>
      <c r="K48" s="49">
        <v>0</v>
      </c>
      <c r="L48" s="49">
        <v>0</v>
      </c>
      <c r="M48" s="49">
        <v>12</v>
      </c>
      <c r="N48" s="49">
        <v>0</v>
      </c>
      <c r="O48" s="15">
        <f t="shared" si="0"/>
        <v>16</v>
      </c>
      <c r="P48" s="15">
        <f t="shared" si="1"/>
        <v>28</v>
      </c>
      <c r="R48" s="8"/>
      <c r="T48"/>
    </row>
    <row r="49" spans="2:20" ht="23.1" customHeight="1" x14ac:dyDescent="0.25">
      <c r="B49" s="22" t="s">
        <v>76</v>
      </c>
      <c r="C49" s="49">
        <v>5</v>
      </c>
      <c r="D49" s="49">
        <v>3</v>
      </c>
      <c r="E49" s="49">
        <v>2</v>
      </c>
      <c r="F49" s="49">
        <v>3</v>
      </c>
      <c r="G49" s="49">
        <v>0</v>
      </c>
      <c r="H49" s="49">
        <v>0</v>
      </c>
      <c r="I49" s="49">
        <v>1</v>
      </c>
      <c r="J49" s="49">
        <v>1</v>
      </c>
      <c r="K49" s="49">
        <v>0</v>
      </c>
      <c r="L49" s="49">
        <v>0</v>
      </c>
      <c r="M49" s="49">
        <v>5</v>
      </c>
      <c r="N49" s="49">
        <v>0</v>
      </c>
      <c r="O49" s="15">
        <f t="shared" si="0"/>
        <v>15</v>
      </c>
      <c r="P49" s="15">
        <f t="shared" si="1"/>
        <v>20</v>
      </c>
      <c r="R49" s="8"/>
      <c r="T49"/>
    </row>
    <row r="50" spans="2:20" ht="23.1" customHeight="1" x14ac:dyDescent="0.25">
      <c r="B50" s="23" t="s">
        <v>77</v>
      </c>
      <c r="C50" s="49">
        <v>1</v>
      </c>
      <c r="D50" s="49">
        <v>1</v>
      </c>
      <c r="E50" s="49">
        <v>4</v>
      </c>
      <c r="F50" s="49">
        <v>2</v>
      </c>
      <c r="G50" s="49">
        <v>0</v>
      </c>
      <c r="H50" s="49">
        <v>0</v>
      </c>
      <c r="I50" s="49">
        <v>2</v>
      </c>
      <c r="J50" s="49">
        <v>1</v>
      </c>
      <c r="K50" s="49">
        <v>0</v>
      </c>
      <c r="L50" s="49">
        <v>0</v>
      </c>
      <c r="M50" s="49">
        <v>9</v>
      </c>
      <c r="N50" s="49">
        <v>0</v>
      </c>
      <c r="O50" s="15">
        <f t="shared" si="0"/>
        <v>11</v>
      </c>
      <c r="P50" s="15">
        <f t="shared" si="1"/>
        <v>20</v>
      </c>
      <c r="R50" s="8"/>
      <c r="T50"/>
    </row>
    <row r="51" spans="2:20" ht="23.1" customHeight="1" x14ac:dyDescent="0.25">
      <c r="B51" s="23" t="s">
        <v>78</v>
      </c>
      <c r="C51" s="49">
        <v>3</v>
      </c>
      <c r="D51" s="49">
        <v>1</v>
      </c>
      <c r="E51" s="49">
        <v>1</v>
      </c>
      <c r="F51" s="49">
        <v>1</v>
      </c>
      <c r="G51" s="49">
        <v>1</v>
      </c>
      <c r="H51" s="49">
        <v>0</v>
      </c>
      <c r="I51" s="49">
        <v>1</v>
      </c>
      <c r="J51" s="49">
        <v>0</v>
      </c>
      <c r="K51" s="49">
        <v>0</v>
      </c>
      <c r="L51" s="49">
        <v>0</v>
      </c>
      <c r="M51" s="49">
        <v>16</v>
      </c>
      <c r="N51" s="49">
        <v>0</v>
      </c>
      <c r="O51" s="15">
        <f t="shared" si="0"/>
        <v>8</v>
      </c>
      <c r="P51" s="15">
        <f t="shared" si="1"/>
        <v>24</v>
      </c>
      <c r="R51" s="8"/>
      <c r="T51"/>
    </row>
    <row r="52" spans="2:20" ht="23.1" customHeight="1" x14ac:dyDescent="0.25">
      <c r="B52" s="23" t="s">
        <v>79</v>
      </c>
      <c r="C52" s="49">
        <v>7</v>
      </c>
      <c r="D52" s="49">
        <v>1</v>
      </c>
      <c r="E52" s="49">
        <v>2</v>
      </c>
      <c r="F52" s="49">
        <v>3</v>
      </c>
      <c r="G52" s="49">
        <v>1</v>
      </c>
      <c r="H52" s="49">
        <v>0</v>
      </c>
      <c r="I52" s="49">
        <v>1</v>
      </c>
      <c r="J52" s="49">
        <v>0</v>
      </c>
      <c r="K52" s="49">
        <v>0</v>
      </c>
      <c r="L52" s="49">
        <v>0</v>
      </c>
      <c r="M52" s="49">
        <v>15</v>
      </c>
      <c r="N52" s="49">
        <v>0</v>
      </c>
      <c r="O52" s="15">
        <f t="shared" si="0"/>
        <v>15</v>
      </c>
      <c r="P52" s="15">
        <f t="shared" si="1"/>
        <v>30</v>
      </c>
      <c r="R52" s="8"/>
      <c r="T52"/>
    </row>
    <row r="53" spans="2:20" ht="23.1" customHeight="1" x14ac:dyDescent="0.25">
      <c r="B53" s="22" t="s">
        <v>80</v>
      </c>
      <c r="C53" s="49">
        <v>6</v>
      </c>
      <c r="D53" s="49">
        <v>5</v>
      </c>
      <c r="E53" s="49">
        <v>1</v>
      </c>
      <c r="F53" s="49">
        <v>5</v>
      </c>
      <c r="G53" s="49">
        <v>1</v>
      </c>
      <c r="H53" s="49">
        <v>0</v>
      </c>
      <c r="I53" s="49">
        <v>2</v>
      </c>
      <c r="J53" s="49">
        <v>1</v>
      </c>
      <c r="K53" s="49">
        <v>0</v>
      </c>
      <c r="L53" s="49">
        <v>1</v>
      </c>
      <c r="M53" s="49">
        <v>10</v>
      </c>
      <c r="N53" s="49">
        <v>0</v>
      </c>
      <c r="O53" s="15">
        <f t="shared" si="0"/>
        <v>22</v>
      </c>
      <c r="P53" s="15">
        <f t="shared" si="1"/>
        <v>32</v>
      </c>
      <c r="R53" s="8"/>
      <c r="T53"/>
    </row>
    <row r="54" spans="2:20" ht="23.1" customHeight="1" x14ac:dyDescent="0.25">
      <c r="B54" s="22" t="s">
        <v>81</v>
      </c>
      <c r="C54" s="49">
        <v>6</v>
      </c>
      <c r="D54" s="49">
        <v>1</v>
      </c>
      <c r="E54" s="49">
        <v>0</v>
      </c>
      <c r="F54" s="49">
        <v>3</v>
      </c>
      <c r="G54" s="49">
        <v>0</v>
      </c>
      <c r="H54" s="49">
        <v>0</v>
      </c>
      <c r="I54" s="49">
        <v>1</v>
      </c>
      <c r="J54" s="49">
        <v>1</v>
      </c>
      <c r="K54" s="49">
        <v>0</v>
      </c>
      <c r="L54" s="49">
        <v>0</v>
      </c>
      <c r="M54" s="49">
        <v>18</v>
      </c>
      <c r="N54" s="49">
        <v>0</v>
      </c>
      <c r="O54" s="15">
        <f t="shared" si="0"/>
        <v>12</v>
      </c>
      <c r="P54" s="15">
        <f t="shared" si="1"/>
        <v>30</v>
      </c>
      <c r="R54" s="8"/>
      <c r="T54"/>
    </row>
    <row r="55" spans="2:20" ht="23.1" customHeight="1" x14ac:dyDescent="0.25">
      <c r="B55" s="22" t="s">
        <v>82</v>
      </c>
      <c r="C55" s="49">
        <v>9</v>
      </c>
      <c r="D55" s="49">
        <v>2</v>
      </c>
      <c r="E55" s="49">
        <v>2</v>
      </c>
      <c r="F55" s="49">
        <v>5</v>
      </c>
      <c r="G55" s="49">
        <v>2</v>
      </c>
      <c r="H55" s="49">
        <v>0</v>
      </c>
      <c r="I55" s="49">
        <v>4</v>
      </c>
      <c r="J55" s="49">
        <v>2</v>
      </c>
      <c r="K55" s="49">
        <v>0</v>
      </c>
      <c r="L55" s="49">
        <v>0</v>
      </c>
      <c r="M55" s="49">
        <v>11</v>
      </c>
      <c r="N55" s="49">
        <v>0</v>
      </c>
      <c r="O55" s="15">
        <f t="shared" si="0"/>
        <v>26</v>
      </c>
      <c r="P55" s="15">
        <f t="shared" si="1"/>
        <v>37</v>
      </c>
      <c r="R55" s="8"/>
      <c r="T55"/>
    </row>
    <row r="56" spans="2:20" ht="23.1" customHeight="1" x14ac:dyDescent="0.25">
      <c r="B56" s="22" t="s">
        <v>83</v>
      </c>
      <c r="C56" s="49">
        <v>12</v>
      </c>
      <c r="D56" s="49">
        <v>1</v>
      </c>
      <c r="E56" s="49">
        <v>4</v>
      </c>
      <c r="F56" s="49">
        <v>2</v>
      </c>
      <c r="G56" s="49">
        <v>0</v>
      </c>
      <c r="H56" s="49">
        <v>0</v>
      </c>
      <c r="I56" s="49">
        <v>8</v>
      </c>
      <c r="J56" s="49">
        <v>2</v>
      </c>
      <c r="K56" s="49">
        <v>0</v>
      </c>
      <c r="L56" s="49">
        <v>0</v>
      </c>
      <c r="M56" s="49">
        <v>20</v>
      </c>
      <c r="N56" s="49">
        <v>0</v>
      </c>
      <c r="O56" s="15">
        <f t="shared" si="0"/>
        <v>29</v>
      </c>
      <c r="P56" s="15">
        <f t="shared" si="1"/>
        <v>49</v>
      </c>
      <c r="R56" s="8"/>
      <c r="T56"/>
    </row>
    <row r="57" spans="2:20" ht="23.1" customHeight="1" x14ac:dyDescent="0.25">
      <c r="B57" s="22" t="s">
        <v>84</v>
      </c>
      <c r="C57" s="49">
        <v>11</v>
      </c>
      <c r="D57" s="49">
        <v>6</v>
      </c>
      <c r="E57" s="49">
        <v>1</v>
      </c>
      <c r="F57" s="49">
        <v>2</v>
      </c>
      <c r="G57" s="49">
        <v>1</v>
      </c>
      <c r="H57" s="49">
        <v>0</v>
      </c>
      <c r="I57" s="49">
        <v>4</v>
      </c>
      <c r="J57" s="49">
        <v>2</v>
      </c>
      <c r="K57" s="49">
        <v>0</v>
      </c>
      <c r="L57" s="49">
        <v>0</v>
      </c>
      <c r="M57" s="49">
        <v>17</v>
      </c>
      <c r="N57" s="49">
        <v>0</v>
      </c>
      <c r="O57" s="15">
        <f t="shared" si="0"/>
        <v>27</v>
      </c>
      <c r="P57" s="15">
        <f t="shared" si="1"/>
        <v>44</v>
      </c>
      <c r="R57" s="8"/>
      <c r="T57"/>
    </row>
    <row r="58" spans="2:20" ht="23.1" customHeight="1" x14ac:dyDescent="0.25">
      <c r="B58" s="25" t="s">
        <v>18</v>
      </c>
      <c r="C58" s="16">
        <f t="shared" ref="C58:P58" si="21">SUM(C10:C57)</f>
        <v>264</v>
      </c>
      <c r="D58" s="16">
        <f t="shared" si="21"/>
        <v>78</v>
      </c>
      <c r="E58" s="16">
        <f t="shared" si="21"/>
        <v>58</v>
      </c>
      <c r="F58" s="16">
        <f t="shared" si="21"/>
        <v>56</v>
      </c>
      <c r="G58" s="16">
        <f t="shared" si="21"/>
        <v>15</v>
      </c>
      <c r="H58" s="16">
        <f t="shared" si="21"/>
        <v>2</v>
      </c>
      <c r="I58" s="16">
        <f t="shared" si="21"/>
        <v>122</v>
      </c>
      <c r="J58" s="16">
        <f t="shared" si="21"/>
        <v>35</v>
      </c>
      <c r="K58" s="16">
        <f t="shared" si="21"/>
        <v>2</v>
      </c>
      <c r="L58" s="16">
        <f t="shared" si="21"/>
        <v>1</v>
      </c>
      <c r="M58" s="16">
        <f t="shared" si="21"/>
        <v>543</v>
      </c>
      <c r="N58" s="16">
        <f t="shared" si="21"/>
        <v>1</v>
      </c>
      <c r="O58" s="16">
        <f t="shared" si="21"/>
        <v>634</v>
      </c>
      <c r="P58" s="16">
        <f t="shared" si="21"/>
        <v>1177</v>
      </c>
      <c r="R58" s="8"/>
      <c r="T58"/>
    </row>
    <row r="59" spans="2:20" ht="23.1" customHeight="1" x14ac:dyDescent="0.25">
      <c r="B59" s="25" t="s">
        <v>93</v>
      </c>
      <c r="C59" s="42">
        <f t="shared" ref="C59:N59" si="22">C58/$P$58</f>
        <v>0.22429906542056074</v>
      </c>
      <c r="D59" s="42">
        <f t="shared" si="22"/>
        <v>6.6270178419711126E-2</v>
      </c>
      <c r="E59" s="42">
        <f t="shared" si="22"/>
        <v>4.9277824978759557E-2</v>
      </c>
      <c r="F59" s="42">
        <f t="shared" si="22"/>
        <v>4.7578589634664402E-2</v>
      </c>
      <c r="G59" s="42">
        <f t="shared" si="22"/>
        <v>1.2744265080713678E-2</v>
      </c>
      <c r="H59" s="42">
        <f t="shared" si="22"/>
        <v>1.6992353440951572E-3</v>
      </c>
      <c r="I59" s="42">
        <f t="shared" si="22"/>
        <v>0.10365335598980459</v>
      </c>
      <c r="J59" s="42">
        <f t="shared" si="22"/>
        <v>2.9736618521665252E-2</v>
      </c>
      <c r="K59" s="42">
        <f t="shared" si="22"/>
        <v>1.6992353440951572E-3</v>
      </c>
      <c r="L59" s="42">
        <f t="shared" si="22"/>
        <v>8.4961767204757861E-4</v>
      </c>
      <c r="M59" s="42">
        <f t="shared" si="22"/>
        <v>0.46134239592183518</v>
      </c>
      <c r="N59" s="42">
        <f t="shared" si="22"/>
        <v>8.4961767204757861E-4</v>
      </c>
      <c r="R59" s="8"/>
      <c r="T59"/>
    </row>
    <row r="60" spans="2:20" ht="23.1" customHeight="1" x14ac:dyDescent="0.25">
      <c r="B60" s="41" t="s">
        <v>94</v>
      </c>
      <c r="C60" s="43">
        <f>C58/$O$58</f>
        <v>0.41640378548895901</v>
      </c>
      <c r="D60" s="43">
        <f t="shared" ref="D60:N60" si="23">D58/$O$58</f>
        <v>0.12302839116719243</v>
      </c>
      <c r="E60" s="43">
        <f t="shared" si="23"/>
        <v>9.1482649842271294E-2</v>
      </c>
      <c r="F60" s="43">
        <f t="shared" si="23"/>
        <v>8.8328075709779186E-2</v>
      </c>
      <c r="G60" s="43">
        <f t="shared" si="23"/>
        <v>2.365930599369085E-2</v>
      </c>
      <c r="H60" s="43">
        <f t="shared" si="23"/>
        <v>3.1545741324921135E-3</v>
      </c>
      <c r="I60" s="43">
        <f t="shared" si="23"/>
        <v>0.19242902208201892</v>
      </c>
      <c r="J60" s="43">
        <f t="shared" si="23"/>
        <v>5.5205047318611984E-2</v>
      </c>
      <c r="K60" s="43">
        <f t="shared" si="23"/>
        <v>3.1545741324921135E-3</v>
      </c>
      <c r="L60" s="43">
        <f t="shared" si="23"/>
        <v>1.5772870662460567E-3</v>
      </c>
      <c r="M60" s="43"/>
      <c r="N60" s="43">
        <f t="shared" si="23"/>
        <v>1.5772870662460567E-3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2" tint="-0.249977111117893"/>
  </sheetPr>
  <dimension ref="A1:AF174"/>
  <sheetViews>
    <sheetView view="pageBreakPreview" topLeftCell="C40" zoomScale="60" workbookViewId="0">
      <selection sqref="A1:AF11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76" t="str">
        <f>'[4]23.09 Bukasa-Buloba'!C3:G3</f>
        <v>MCC -C2- Stn No. 63 - Buloba-Bukasa RD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178</v>
      </c>
      <c r="F5" s="40" t="s">
        <v>1</v>
      </c>
      <c r="G5" s="71" t="str">
        <f>'[4]27.09 Buloba-Bukasa'!G5:H5</f>
        <v>Bukasa Trading Centre</v>
      </c>
      <c r="H5" s="72"/>
      <c r="I5" s="14"/>
      <c r="J5" s="2" t="s">
        <v>5</v>
      </c>
      <c r="K5" s="71" t="str">
        <f>'[4]27.09 Buloba-Bukasa'!K5:L5</f>
        <v>Nawaja Brenda</v>
      </c>
      <c r="L5" s="72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1" t="str">
        <f>'[4]23.09 Bukasa-Buloba'!D6:E6</f>
        <v>Bukasa</v>
      </c>
      <c r="E6" s="72"/>
      <c r="F6" s="2" t="s">
        <v>2</v>
      </c>
      <c r="G6" s="71" t="str">
        <f>'[4]23.09 Bukasa-Buloba'!G6:H6</f>
        <v>Wakiso</v>
      </c>
      <c r="H6" s="72"/>
      <c r="J6" s="2" t="s">
        <v>21</v>
      </c>
      <c r="K6" s="71" t="str">
        <f>'[4]27.09 Buloba-Bukasa'!K6:L6</f>
        <v>Nusurah</v>
      </c>
      <c r="L6" s="72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4</v>
      </c>
      <c r="D10" s="49">
        <v>3</v>
      </c>
      <c r="E10" s="49">
        <v>2</v>
      </c>
      <c r="F10" s="49">
        <v>2</v>
      </c>
      <c r="G10" s="49">
        <v>0</v>
      </c>
      <c r="H10" s="49">
        <v>0</v>
      </c>
      <c r="I10" s="49">
        <v>4</v>
      </c>
      <c r="J10" s="49">
        <v>0</v>
      </c>
      <c r="K10" s="49">
        <v>0</v>
      </c>
      <c r="L10" s="49">
        <v>0</v>
      </c>
      <c r="M10" s="49">
        <v>7</v>
      </c>
      <c r="N10" s="49">
        <v>0</v>
      </c>
      <c r="O10" s="17">
        <f t="shared" ref="O10:O73" si="0">SUM(C10:L10,N10)</f>
        <v>15</v>
      </c>
      <c r="P10" s="17">
        <f t="shared" ref="P10:P73" si="1">SUM(C10:N10)</f>
        <v>22</v>
      </c>
      <c r="R10" s="1" t="s">
        <v>6</v>
      </c>
      <c r="S10" s="17">
        <f t="shared" ref="S10:AF10" si="2">SUM(C10:C13)</f>
        <v>15</v>
      </c>
      <c r="T10" s="17">
        <f t="shared" si="2"/>
        <v>11</v>
      </c>
      <c r="U10" s="17">
        <f t="shared" si="2"/>
        <v>4</v>
      </c>
      <c r="V10" s="17">
        <f t="shared" si="2"/>
        <v>2</v>
      </c>
      <c r="W10" s="17">
        <f t="shared" si="2"/>
        <v>1</v>
      </c>
      <c r="X10" s="17">
        <f t="shared" si="2"/>
        <v>0</v>
      </c>
      <c r="Y10" s="17">
        <f t="shared" si="2"/>
        <v>10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39</v>
      </c>
      <c r="AD10" s="17">
        <f t="shared" si="2"/>
        <v>0</v>
      </c>
      <c r="AE10" s="30">
        <f t="shared" si="2"/>
        <v>43</v>
      </c>
      <c r="AF10" s="30">
        <f t="shared" si="2"/>
        <v>82</v>
      </c>
    </row>
    <row r="11" spans="2:32" s="6" customFormat="1" ht="23.1" customHeight="1" x14ac:dyDescent="0.25">
      <c r="B11" s="44" t="s">
        <v>38</v>
      </c>
      <c r="C11" s="49">
        <v>2</v>
      </c>
      <c r="D11" s="49">
        <v>2</v>
      </c>
      <c r="E11" s="49">
        <v>1</v>
      </c>
      <c r="F11" s="49">
        <v>0</v>
      </c>
      <c r="G11" s="49">
        <v>0</v>
      </c>
      <c r="H11" s="49">
        <v>0</v>
      </c>
      <c r="I11" s="49">
        <v>2</v>
      </c>
      <c r="J11" s="49">
        <v>0</v>
      </c>
      <c r="K11" s="49">
        <v>0</v>
      </c>
      <c r="L11" s="49">
        <v>0</v>
      </c>
      <c r="M11" s="49">
        <v>9</v>
      </c>
      <c r="N11" s="49">
        <v>0</v>
      </c>
      <c r="O11" s="17">
        <f t="shared" si="0"/>
        <v>7</v>
      </c>
      <c r="P11" s="17">
        <f t="shared" si="1"/>
        <v>16</v>
      </c>
      <c r="R11" s="1" t="s">
        <v>7</v>
      </c>
      <c r="S11" s="17">
        <f t="shared" ref="S11:AF11" si="3">SUM(C14:C17)</f>
        <v>27</v>
      </c>
      <c r="T11" s="17">
        <f t="shared" si="3"/>
        <v>9</v>
      </c>
      <c r="U11" s="17">
        <f t="shared" si="3"/>
        <v>7</v>
      </c>
      <c r="V11" s="17">
        <f t="shared" si="3"/>
        <v>5</v>
      </c>
      <c r="W11" s="17">
        <f t="shared" si="3"/>
        <v>2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48</v>
      </c>
      <c r="AD11" s="17">
        <f t="shared" si="3"/>
        <v>0</v>
      </c>
      <c r="AE11" s="30">
        <f t="shared" si="3"/>
        <v>57</v>
      </c>
      <c r="AF11" s="30">
        <f t="shared" si="3"/>
        <v>105</v>
      </c>
    </row>
    <row r="12" spans="2:32" ht="23.1" customHeight="1" x14ac:dyDescent="0.25">
      <c r="B12" s="44" t="s">
        <v>39</v>
      </c>
      <c r="C12" s="49">
        <v>7</v>
      </c>
      <c r="D12" s="49">
        <v>2</v>
      </c>
      <c r="E12" s="49">
        <v>1</v>
      </c>
      <c r="F12" s="49">
        <v>0</v>
      </c>
      <c r="G12" s="49">
        <v>0</v>
      </c>
      <c r="H12" s="49">
        <v>0</v>
      </c>
      <c r="I12" s="49">
        <v>3</v>
      </c>
      <c r="J12" s="49">
        <v>0</v>
      </c>
      <c r="K12" s="49">
        <v>0</v>
      </c>
      <c r="L12" s="49">
        <v>0</v>
      </c>
      <c r="M12" s="49">
        <v>11</v>
      </c>
      <c r="N12" s="49">
        <v>0</v>
      </c>
      <c r="O12" s="17">
        <f t="shared" si="0"/>
        <v>13</v>
      </c>
      <c r="P12" s="17">
        <f t="shared" si="1"/>
        <v>24</v>
      </c>
      <c r="R12" s="1" t="s">
        <v>8</v>
      </c>
      <c r="S12" s="17">
        <f t="shared" ref="S12:AF12" si="4">SUM(C18:C21)</f>
        <v>29</v>
      </c>
      <c r="T12" s="17">
        <f t="shared" si="4"/>
        <v>6</v>
      </c>
      <c r="U12" s="17">
        <f t="shared" si="4"/>
        <v>6</v>
      </c>
      <c r="V12" s="17">
        <f t="shared" si="4"/>
        <v>6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60</v>
      </c>
      <c r="AD12" s="17">
        <f t="shared" si="4"/>
        <v>0</v>
      </c>
      <c r="AE12" s="30">
        <f t="shared" si="4"/>
        <v>55</v>
      </c>
      <c r="AF12" s="30">
        <f t="shared" si="4"/>
        <v>115</v>
      </c>
    </row>
    <row r="13" spans="2:32" ht="23.1" customHeight="1" x14ac:dyDescent="0.25">
      <c r="B13" s="44" t="s">
        <v>40</v>
      </c>
      <c r="C13" s="49">
        <v>2</v>
      </c>
      <c r="D13" s="49">
        <v>4</v>
      </c>
      <c r="E13" s="49">
        <v>0</v>
      </c>
      <c r="F13" s="49">
        <v>0</v>
      </c>
      <c r="G13" s="49">
        <v>1</v>
      </c>
      <c r="H13" s="49">
        <v>0</v>
      </c>
      <c r="I13" s="49">
        <v>1</v>
      </c>
      <c r="J13" s="49">
        <v>0</v>
      </c>
      <c r="K13" s="49">
        <v>0</v>
      </c>
      <c r="L13" s="49">
        <v>0</v>
      </c>
      <c r="M13" s="49">
        <v>12</v>
      </c>
      <c r="N13" s="49">
        <v>0</v>
      </c>
      <c r="O13" s="17">
        <f t="shared" si="0"/>
        <v>8</v>
      </c>
      <c r="P13" s="17">
        <f t="shared" si="1"/>
        <v>20</v>
      </c>
      <c r="R13" s="1" t="s">
        <v>9</v>
      </c>
      <c r="S13" s="17">
        <f t="shared" ref="S13:AF13" si="5">SUM(C22:C25)</f>
        <v>24</v>
      </c>
      <c r="T13" s="17">
        <f t="shared" si="5"/>
        <v>12</v>
      </c>
      <c r="U13" s="17">
        <f t="shared" si="5"/>
        <v>4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70</v>
      </c>
      <c r="AD13" s="17">
        <f t="shared" si="5"/>
        <v>0</v>
      </c>
      <c r="AE13" s="30">
        <f t="shared" si="5"/>
        <v>54</v>
      </c>
      <c r="AF13" s="30">
        <f t="shared" si="5"/>
        <v>124</v>
      </c>
    </row>
    <row r="14" spans="2:32" ht="23.1" customHeight="1" x14ac:dyDescent="0.25">
      <c r="B14" s="44" t="s">
        <v>41</v>
      </c>
      <c r="C14" s="49">
        <v>4</v>
      </c>
      <c r="D14" s="49">
        <v>1</v>
      </c>
      <c r="E14" s="49">
        <v>2</v>
      </c>
      <c r="F14" s="49">
        <v>1</v>
      </c>
      <c r="G14" s="49">
        <v>1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15</v>
      </c>
      <c r="N14" s="49">
        <v>0</v>
      </c>
      <c r="O14" s="17">
        <f t="shared" si="0"/>
        <v>10</v>
      </c>
      <c r="P14" s="17">
        <f t="shared" si="1"/>
        <v>25</v>
      </c>
      <c r="R14" s="1" t="s">
        <v>10</v>
      </c>
      <c r="S14" s="17">
        <f t="shared" ref="S14:AF14" si="6">SUM(C26:C29)</f>
        <v>26</v>
      </c>
      <c r="T14" s="17">
        <f t="shared" si="6"/>
        <v>9</v>
      </c>
      <c r="U14" s="17">
        <f t="shared" si="6"/>
        <v>8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50</v>
      </c>
      <c r="AD14" s="17">
        <f t="shared" si="6"/>
        <v>0</v>
      </c>
      <c r="AE14" s="30">
        <f t="shared" si="6"/>
        <v>60</v>
      </c>
      <c r="AF14" s="30">
        <f t="shared" si="6"/>
        <v>110</v>
      </c>
    </row>
    <row r="15" spans="2:32" ht="23.1" customHeight="1" x14ac:dyDescent="0.25">
      <c r="B15" s="44" t="s">
        <v>42</v>
      </c>
      <c r="C15" s="49">
        <v>6</v>
      </c>
      <c r="D15" s="49">
        <v>3</v>
      </c>
      <c r="E15" s="49">
        <v>1</v>
      </c>
      <c r="F15" s="49">
        <v>3</v>
      </c>
      <c r="G15" s="49">
        <v>1</v>
      </c>
      <c r="H15" s="49">
        <v>0</v>
      </c>
      <c r="I15" s="49">
        <v>0</v>
      </c>
      <c r="J15" s="49">
        <v>0</v>
      </c>
      <c r="K15" s="49">
        <v>0</v>
      </c>
      <c r="L15" s="49">
        <v>0</v>
      </c>
      <c r="M15" s="49">
        <v>13</v>
      </c>
      <c r="N15" s="49">
        <v>0</v>
      </c>
      <c r="O15" s="17">
        <f t="shared" si="0"/>
        <v>14</v>
      </c>
      <c r="P15" s="17">
        <f t="shared" si="1"/>
        <v>27</v>
      </c>
      <c r="R15" s="1" t="s">
        <v>11</v>
      </c>
      <c r="S15" s="17">
        <f t="shared" ref="S15:AF15" si="7">SUM(C30:C33)</f>
        <v>24</v>
      </c>
      <c r="T15" s="17">
        <f t="shared" si="7"/>
        <v>7</v>
      </c>
      <c r="U15" s="17">
        <f t="shared" si="7"/>
        <v>4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42</v>
      </c>
      <c r="AD15" s="17">
        <f t="shared" si="7"/>
        <v>0</v>
      </c>
      <c r="AE15" s="30">
        <f t="shared" si="7"/>
        <v>54</v>
      </c>
      <c r="AF15" s="30">
        <f t="shared" si="7"/>
        <v>96</v>
      </c>
    </row>
    <row r="16" spans="2:32" ht="23.1" customHeight="1" x14ac:dyDescent="0.25">
      <c r="B16" s="44" t="s">
        <v>43</v>
      </c>
      <c r="C16" s="49">
        <v>7</v>
      </c>
      <c r="D16" s="49">
        <v>4</v>
      </c>
      <c r="E16" s="49">
        <v>3</v>
      </c>
      <c r="F16" s="49">
        <v>0</v>
      </c>
      <c r="G16" s="49">
        <v>0</v>
      </c>
      <c r="H16" s="49">
        <v>0</v>
      </c>
      <c r="I16" s="49">
        <v>3</v>
      </c>
      <c r="J16" s="49">
        <v>0</v>
      </c>
      <c r="K16" s="49">
        <v>0</v>
      </c>
      <c r="L16" s="49">
        <v>0</v>
      </c>
      <c r="M16" s="49">
        <v>7</v>
      </c>
      <c r="N16" s="49">
        <v>0</v>
      </c>
      <c r="O16" s="17">
        <f t="shared" si="0"/>
        <v>17</v>
      </c>
      <c r="P16" s="17">
        <f t="shared" si="1"/>
        <v>24</v>
      </c>
      <c r="R16" s="1" t="s">
        <v>12</v>
      </c>
      <c r="S16" s="17">
        <f t="shared" ref="S16:AF16" si="8">SUM(C34:C37)</f>
        <v>28</v>
      </c>
      <c r="T16" s="17">
        <f t="shared" si="8"/>
        <v>9</v>
      </c>
      <c r="U16" s="17">
        <f t="shared" si="8"/>
        <v>4</v>
      </c>
      <c r="V16" s="17">
        <f t="shared" si="8"/>
        <v>4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38</v>
      </c>
      <c r="AD16" s="17">
        <f t="shared" si="8"/>
        <v>0</v>
      </c>
      <c r="AE16" s="30">
        <f t="shared" si="8"/>
        <v>59</v>
      </c>
      <c r="AF16" s="30">
        <f t="shared" si="8"/>
        <v>97</v>
      </c>
    </row>
    <row r="17" spans="2:32" ht="23.1" customHeight="1" x14ac:dyDescent="0.25">
      <c r="B17" s="44" t="s">
        <v>44</v>
      </c>
      <c r="C17" s="49">
        <v>10</v>
      </c>
      <c r="D17" s="49">
        <v>1</v>
      </c>
      <c r="E17" s="49">
        <v>1</v>
      </c>
      <c r="F17" s="49">
        <v>1</v>
      </c>
      <c r="G17" s="49">
        <v>0</v>
      </c>
      <c r="H17" s="49">
        <v>0</v>
      </c>
      <c r="I17" s="49">
        <v>3</v>
      </c>
      <c r="J17" s="49">
        <v>0</v>
      </c>
      <c r="K17" s="49">
        <v>0</v>
      </c>
      <c r="L17" s="49">
        <v>0</v>
      </c>
      <c r="M17" s="49">
        <v>13</v>
      </c>
      <c r="N17" s="49">
        <v>0</v>
      </c>
      <c r="O17" s="17">
        <f t="shared" si="0"/>
        <v>16</v>
      </c>
      <c r="P17" s="17">
        <f t="shared" si="1"/>
        <v>29</v>
      </c>
      <c r="R17" s="1" t="s">
        <v>13</v>
      </c>
      <c r="S17" s="17">
        <f t="shared" ref="S17:AF17" si="9">SUM(C38:C41)</f>
        <v>31</v>
      </c>
      <c r="T17" s="17">
        <f t="shared" si="9"/>
        <v>9</v>
      </c>
      <c r="U17" s="17">
        <f t="shared" si="9"/>
        <v>7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13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43</v>
      </c>
      <c r="AD17" s="17">
        <f t="shared" si="9"/>
        <v>0</v>
      </c>
      <c r="AE17" s="30">
        <f t="shared" si="9"/>
        <v>66</v>
      </c>
      <c r="AF17" s="30">
        <f t="shared" si="9"/>
        <v>109</v>
      </c>
    </row>
    <row r="18" spans="2:32" ht="23.1" customHeight="1" x14ac:dyDescent="0.25">
      <c r="B18" s="44" t="s">
        <v>45</v>
      </c>
      <c r="C18" s="49">
        <v>8</v>
      </c>
      <c r="D18" s="49">
        <v>3</v>
      </c>
      <c r="E18" s="49">
        <v>2</v>
      </c>
      <c r="F18" s="49">
        <v>2</v>
      </c>
      <c r="G18" s="49">
        <v>0</v>
      </c>
      <c r="H18" s="49">
        <v>0</v>
      </c>
      <c r="I18" s="49">
        <v>2</v>
      </c>
      <c r="J18" s="49">
        <v>1</v>
      </c>
      <c r="K18" s="49">
        <v>0</v>
      </c>
      <c r="L18" s="49">
        <v>0</v>
      </c>
      <c r="M18" s="49">
        <v>19</v>
      </c>
      <c r="N18" s="49">
        <v>0</v>
      </c>
      <c r="O18" s="17">
        <f t="shared" si="0"/>
        <v>18</v>
      </c>
      <c r="P18" s="17">
        <f t="shared" si="1"/>
        <v>37</v>
      </c>
      <c r="R18" s="1" t="s">
        <v>14</v>
      </c>
      <c r="S18" s="17">
        <f t="shared" ref="S18:AF18" si="10">SUM(C42:C45)</f>
        <v>24</v>
      </c>
      <c r="T18" s="17">
        <f t="shared" si="10"/>
        <v>7</v>
      </c>
      <c r="U18" s="17">
        <f t="shared" si="10"/>
        <v>8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43</v>
      </c>
      <c r="AD18" s="17">
        <f t="shared" si="10"/>
        <v>0</v>
      </c>
      <c r="AE18" s="30">
        <f t="shared" si="10"/>
        <v>54</v>
      </c>
      <c r="AF18" s="30">
        <f t="shared" si="10"/>
        <v>97</v>
      </c>
    </row>
    <row r="19" spans="2:32" ht="23.1" customHeight="1" x14ac:dyDescent="0.25">
      <c r="B19" s="44" t="s">
        <v>46</v>
      </c>
      <c r="C19" s="49">
        <v>5</v>
      </c>
      <c r="D19" s="49">
        <v>0</v>
      </c>
      <c r="E19" s="49">
        <v>0</v>
      </c>
      <c r="F19" s="49">
        <v>1</v>
      </c>
      <c r="G19" s="49">
        <v>0</v>
      </c>
      <c r="H19" s="49">
        <v>0</v>
      </c>
      <c r="I19" s="49">
        <v>2</v>
      </c>
      <c r="J19" s="49">
        <v>0</v>
      </c>
      <c r="K19" s="49">
        <v>0</v>
      </c>
      <c r="L19" s="49">
        <v>0</v>
      </c>
      <c r="M19" s="49">
        <v>18</v>
      </c>
      <c r="N19" s="49">
        <v>0</v>
      </c>
      <c r="O19" s="17">
        <f t="shared" si="0"/>
        <v>8</v>
      </c>
      <c r="P19" s="17">
        <f t="shared" si="1"/>
        <v>26</v>
      </c>
      <c r="R19" s="1" t="s">
        <v>15</v>
      </c>
      <c r="S19" s="17">
        <f t="shared" ref="S19:AF19" si="11">SUM(C46:C49)</f>
        <v>26</v>
      </c>
      <c r="T19" s="17">
        <f t="shared" si="11"/>
        <v>9</v>
      </c>
      <c r="U19" s="17">
        <f t="shared" si="11"/>
        <v>3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17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62</v>
      </c>
      <c r="AD19" s="17">
        <f t="shared" si="11"/>
        <v>0</v>
      </c>
      <c r="AE19" s="30">
        <f t="shared" si="11"/>
        <v>58</v>
      </c>
      <c r="AF19" s="30">
        <f t="shared" si="11"/>
        <v>120</v>
      </c>
    </row>
    <row r="20" spans="2:32" ht="23.1" customHeight="1" x14ac:dyDescent="0.25">
      <c r="B20" s="44" t="s">
        <v>47</v>
      </c>
      <c r="C20" s="49">
        <v>10</v>
      </c>
      <c r="D20" s="49">
        <v>0</v>
      </c>
      <c r="E20" s="49">
        <v>1</v>
      </c>
      <c r="F20" s="49">
        <v>3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14</v>
      </c>
      <c r="N20" s="49">
        <v>0</v>
      </c>
      <c r="O20" s="17">
        <f t="shared" si="0"/>
        <v>14</v>
      </c>
      <c r="P20" s="17">
        <f t="shared" si="1"/>
        <v>28</v>
      </c>
      <c r="R20" s="1" t="s">
        <v>16</v>
      </c>
      <c r="S20" s="17">
        <f t="shared" ref="S20:AF20" si="12">SUM(C50:C53)</f>
        <v>26</v>
      </c>
      <c r="T20" s="17">
        <f t="shared" si="12"/>
        <v>12</v>
      </c>
      <c r="U20" s="17">
        <f t="shared" si="12"/>
        <v>5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11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23</v>
      </c>
      <c r="AD20" s="17">
        <f t="shared" si="12"/>
        <v>0</v>
      </c>
      <c r="AE20" s="30">
        <f t="shared" si="12"/>
        <v>58</v>
      </c>
      <c r="AF20" s="30">
        <f t="shared" si="12"/>
        <v>81</v>
      </c>
    </row>
    <row r="21" spans="2:32" ht="23.1" customHeight="1" x14ac:dyDescent="0.25">
      <c r="B21" s="44" t="s">
        <v>48</v>
      </c>
      <c r="C21" s="49">
        <v>6</v>
      </c>
      <c r="D21" s="49">
        <v>3</v>
      </c>
      <c r="E21" s="49">
        <v>3</v>
      </c>
      <c r="F21" s="49">
        <v>0</v>
      </c>
      <c r="G21" s="49">
        <v>1</v>
      </c>
      <c r="H21" s="49">
        <v>0</v>
      </c>
      <c r="I21" s="49">
        <v>2</v>
      </c>
      <c r="J21" s="49">
        <v>0</v>
      </c>
      <c r="K21" s="49">
        <v>0</v>
      </c>
      <c r="L21" s="49">
        <v>0</v>
      </c>
      <c r="M21" s="49">
        <v>9</v>
      </c>
      <c r="N21" s="49">
        <v>0</v>
      </c>
      <c r="O21" s="17">
        <f t="shared" si="0"/>
        <v>15</v>
      </c>
      <c r="P21" s="17">
        <f t="shared" si="1"/>
        <v>24</v>
      </c>
      <c r="R21" s="35" t="s">
        <v>20</v>
      </c>
      <c r="S21" s="33">
        <f t="shared" ref="S21:AF21" si="13">SUM(C54:C57)</f>
        <v>36</v>
      </c>
      <c r="T21" s="17">
        <f t="shared" si="13"/>
        <v>12</v>
      </c>
      <c r="U21" s="17">
        <f t="shared" si="13"/>
        <v>8</v>
      </c>
      <c r="V21" s="17">
        <f t="shared" si="13"/>
        <v>1</v>
      </c>
      <c r="W21" s="17">
        <f t="shared" si="13"/>
        <v>2</v>
      </c>
      <c r="X21" s="17">
        <f t="shared" si="13"/>
        <v>0</v>
      </c>
      <c r="Y21" s="17">
        <f t="shared" si="13"/>
        <v>5</v>
      </c>
      <c r="Z21" s="17">
        <f t="shared" si="13"/>
        <v>6</v>
      </c>
      <c r="AA21" s="17">
        <f t="shared" si="13"/>
        <v>1</v>
      </c>
      <c r="AB21" s="17">
        <f t="shared" si="13"/>
        <v>0</v>
      </c>
      <c r="AC21" s="17">
        <f t="shared" si="13"/>
        <v>49</v>
      </c>
      <c r="AD21" s="17">
        <f t="shared" si="13"/>
        <v>0</v>
      </c>
      <c r="AE21" s="30">
        <f t="shared" si="13"/>
        <v>71</v>
      </c>
      <c r="AF21" s="30">
        <f t="shared" si="13"/>
        <v>120</v>
      </c>
    </row>
    <row r="22" spans="2:32" ht="23.1" customHeight="1" x14ac:dyDescent="0.25">
      <c r="B22" s="44" t="s">
        <v>49</v>
      </c>
      <c r="C22" s="49">
        <v>4</v>
      </c>
      <c r="D22" s="49">
        <v>4</v>
      </c>
      <c r="E22" s="49">
        <v>0</v>
      </c>
      <c r="F22" s="49">
        <v>1</v>
      </c>
      <c r="G22" s="49">
        <v>0</v>
      </c>
      <c r="H22" s="49">
        <v>0</v>
      </c>
      <c r="I22" s="49">
        <v>1</v>
      </c>
      <c r="J22" s="49">
        <v>0</v>
      </c>
      <c r="K22" s="49">
        <v>0</v>
      </c>
      <c r="L22" s="49">
        <v>0</v>
      </c>
      <c r="M22" s="49">
        <v>6</v>
      </c>
      <c r="N22" s="49">
        <v>0</v>
      </c>
      <c r="O22" s="17">
        <f t="shared" si="0"/>
        <v>10</v>
      </c>
      <c r="P22" s="17">
        <f t="shared" si="1"/>
        <v>16</v>
      </c>
      <c r="R22" s="35" t="s">
        <v>146</v>
      </c>
      <c r="S22" s="33">
        <f>SUM(C58:C61)</f>
        <v>45</v>
      </c>
      <c r="T22" s="33">
        <f t="shared" ref="T22:AF22" si="14">SUM(D58:D61)</f>
        <v>13</v>
      </c>
      <c r="U22" s="33">
        <f t="shared" si="14"/>
        <v>9</v>
      </c>
      <c r="V22" s="33">
        <f t="shared" si="14"/>
        <v>12</v>
      </c>
      <c r="W22" s="33">
        <f t="shared" si="14"/>
        <v>1</v>
      </c>
      <c r="X22" s="33">
        <f t="shared" si="14"/>
        <v>0</v>
      </c>
      <c r="Y22" s="33">
        <f t="shared" si="14"/>
        <v>6</v>
      </c>
      <c r="Z22" s="33">
        <f t="shared" si="14"/>
        <v>2</v>
      </c>
      <c r="AA22" s="33">
        <f t="shared" si="14"/>
        <v>0</v>
      </c>
      <c r="AB22" s="33">
        <f t="shared" si="14"/>
        <v>0</v>
      </c>
      <c r="AC22" s="33">
        <f t="shared" si="14"/>
        <v>74</v>
      </c>
      <c r="AD22" s="33">
        <f t="shared" si="14"/>
        <v>0</v>
      </c>
      <c r="AE22" s="30">
        <f t="shared" si="14"/>
        <v>88</v>
      </c>
      <c r="AF22" s="30">
        <f t="shared" si="14"/>
        <v>162</v>
      </c>
    </row>
    <row r="23" spans="2:32" ht="23.1" customHeight="1" x14ac:dyDescent="0.25">
      <c r="B23" s="44" t="s">
        <v>50</v>
      </c>
      <c r="C23" s="49">
        <v>8</v>
      </c>
      <c r="D23" s="49">
        <v>4</v>
      </c>
      <c r="E23" s="49">
        <v>0</v>
      </c>
      <c r="F23" s="49">
        <v>1</v>
      </c>
      <c r="G23" s="49">
        <v>0</v>
      </c>
      <c r="H23" s="49">
        <v>0</v>
      </c>
      <c r="I23" s="49">
        <v>4</v>
      </c>
      <c r="J23" s="49">
        <v>1</v>
      </c>
      <c r="K23" s="49">
        <v>0</v>
      </c>
      <c r="L23" s="49">
        <v>0</v>
      </c>
      <c r="M23" s="49">
        <v>16</v>
      </c>
      <c r="N23" s="49">
        <v>0</v>
      </c>
      <c r="O23" s="17">
        <f t="shared" si="0"/>
        <v>18</v>
      </c>
      <c r="P23" s="17">
        <f t="shared" si="1"/>
        <v>34</v>
      </c>
      <c r="R23" s="35" t="s">
        <v>147</v>
      </c>
      <c r="S23" s="33">
        <f>SUM(C62:C65)</f>
        <v>27</v>
      </c>
      <c r="T23" s="33">
        <f t="shared" ref="T23:AF23" si="15">SUM(D62:D65)</f>
        <v>7</v>
      </c>
      <c r="U23" s="33">
        <f t="shared" si="15"/>
        <v>1</v>
      </c>
      <c r="V23" s="33">
        <f t="shared" si="15"/>
        <v>4</v>
      </c>
      <c r="W23" s="33">
        <f t="shared" si="15"/>
        <v>0</v>
      </c>
      <c r="X23" s="33">
        <f t="shared" si="15"/>
        <v>0</v>
      </c>
      <c r="Y23" s="33">
        <f t="shared" si="15"/>
        <v>7</v>
      </c>
      <c r="Z23" s="33">
        <f t="shared" si="15"/>
        <v>0</v>
      </c>
      <c r="AA23" s="33">
        <f t="shared" si="15"/>
        <v>2</v>
      </c>
      <c r="AB23" s="33">
        <f t="shared" si="15"/>
        <v>0</v>
      </c>
      <c r="AC23" s="33">
        <f t="shared" si="15"/>
        <v>68</v>
      </c>
      <c r="AD23" s="33">
        <f t="shared" si="15"/>
        <v>0</v>
      </c>
      <c r="AE23" s="30">
        <f t="shared" si="15"/>
        <v>48</v>
      </c>
      <c r="AF23" s="30">
        <f t="shared" si="15"/>
        <v>116</v>
      </c>
    </row>
    <row r="24" spans="2:32" ht="23.1" customHeight="1" x14ac:dyDescent="0.25">
      <c r="B24" s="44" t="s">
        <v>51</v>
      </c>
      <c r="C24" s="49">
        <v>6</v>
      </c>
      <c r="D24" s="49">
        <v>2</v>
      </c>
      <c r="E24" s="49">
        <v>1</v>
      </c>
      <c r="F24" s="49">
        <v>1</v>
      </c>
      <c r="G24" s="49">
        <v>0</v>
      </c>
      <c r="H24" s="49">
        <v>0</v>
      </c>
      <c r="I24" s="49">
        <v>2</v>
      </c>
      <c r="J24" s="49">
        <v>0</v>
      </c>
      <c r="K24" s="49">
        <v>0</v>
      </c>
      <c r="L24" s="49">
        <v>0</v>
      </c>
      <c r="M24" s="49">
        <v>27</v>
      </c>
      <c r="N24" s="49">
        <v>0</v>
      </c>
      <c r="O24" s="17">
        <f t="shared" si="0"/>
        <v>12</v>
      </c>
      <c r="P24" s="17">
        <f t="shared" si="1"/>
        <v>39</v>
      </c>
      <c r="R24" s="35" t="s">
        <v>148</v>
      </c>
      <c r="S24" s="33">
        <f>SUM(C66:C69)</f>
        <v>29</v>
      </c>
      <c r="T24" s="33">
        <f t="shared" ref="T24:AF24" si="16">SUM(D66:D69)</f>
        <v>5</v>
      </c>
      <c r="U24" s="33">
        <f t="shared" si="16"/>
        <v>4</v>
      </c>
      <c r="V24" s="33">
        <f t="shared" si="16"/>
        <v>4</v>
      </c>
      <c r="W24" s="33">
        <f t="shared" si="16"/>
        <v>0</v>
      </c>
      <c r="X24" s="33">
        <f t="shared" si="16"/>
        <v>0</v>
      </c>
      <c r="Y24" s="33">
        <f t="shared" si="16"/>
        <v>7</v>
      </c>
      <c r="Z24" s="33">
        <f t="shared" si="16"/>
        <v>0</v>
      </c>
      <c r="AA24" s="33">
        <f t="shared" si="16"/>
        <v>2</v>
      </c>
      <c r="AB24" s="33">
        <f t="shared" si="16"/>
        <v>0</v>
      </c>
      <c r="AC24" s="33">
        <f t="shared" si="16"/>
        <v>34</v>
      </c>
      <c r="AD24" s="33">
        <f t="shared" si="16"/>
        <v>0</v>
      </c>
      <c r="AE24" s="30">
        <f t="shared" si="16"/>
        <v>51</v>
      </c>
      <c r="AF24" s="30">
        <f t="shared" si="16"/>
        <v>85</v>
      </c>
    </row>
    <row r="25" spans="2:32" ht="23.1" customHeight="1" x14ac:dyDescent="0.25">
      <c r="B25" s="44" t="s">
        <v>52</v>
      </c>
      <c r="C25" s="49">
        <v>6</v>
      </c>
      <c r="D25" s="49">
        <v>2</v>
      </c>
      <c r="E25" s="49">
        <v>3</v>
      </c>
      <c r="F25" s="49">
        <v>0</v>
      </c>
      <c r="G25" s="49">
        <v>0</v>
      </c>
      <c r="H25" s="49">
        <v>0</v>
      </c>
      <c r="I25" s="49">
        <v>3</v>
      </c>
      <c r="J25" s="49">
        <v>0</v>
      </c>
      <c r="K25" s="49">
        <v>0</v>
      </c>
      <c r="L25" s="49">
        <v>0</v>
      </c>
      <c r="M25" s="49">
        <v>21</v>
      </c>
      <c r="N25" s="49">
        <v>0</v>
      </c>
      <c r="O25" s="17">
        <f t="shared" si="0"/>
        <v>14</v>
      </c>
      <c r="P25" s="17">
        <f t="shared" si="1"/>
        <v>35</v>
      </c>
      <c r="R25" s="35" t="s">
        <v>149</v>
      </c>
      <c r="S25" s="33">
        <f>SUM(C70:C73)</f>
        <v>13</v>
      </c>
      <c r="T25" s="33">
        <f t="shared" ref="T25:AF25" si="17">SUM(D70:D73)</f>
        <v>3</v>
      </c>
      <c r="U25" s="33">
        <f t="shared" si="17"/>
        <v>4</v>
      </c>
      <c r="V25" s="33">
        <f t="shared" si="17"/>
        <v>5</v>
      </c>
      <c r="W25" s="33">
        <f t="shared" si="17"/>
        <v>0</v>
      </c>
      <c r="X25" s="33">
        <f t="shared" si="17"/>
        <v>0</v>
      </c>
      <c r="Y25" s="33">
        <f t="shared" si="17"/>
        <v>1</v>
      </c>
      <c r="Z25" s="33">
        <f t="shared" si="17"/>
        <v>0</v>
      </c>
      <c r="AA25" s="33">
        <f t="shared" si="17"/>
        <v>2</v>
      </c>
      <c r="AB25" s="33">
        <f t="shared" si="17"/>
        <v>0</v>
      </c>
      <c r="AC25" s="33">
        <f t="shared" si="17"/>
        <v>23</v>
      </c>
      <c r="AD25" s="33">
        <f t="shared" si="17"/>
        <v>0</v>
      </c>
      <c r="AE25" s="30">
        <f t="shared" si="17"/>
        <v>28</v>
      </c>
      <c r="AF25" s="30">
        <f t="shared" si="17"/>
        <v>51</v>
      </c>
    </row>
    <row r="26" spans="2:32" ht="23.1" customHeight="1" x14ac:dyDescent="0.25">
      <c r="B26" s="44" t="s">
        <v>53</v>
      </c>
      <c r="C26" s="49">
        <v>6</v>
      </c>
      <c r="D26" s="49">
        <v>2</v>
      </c>
      <c r="E26" s="49">
        <v>3</v>
      </c>
      <c r="F26" s="49">
        <v>1</v>
      </c>
      <c r="G26" s="49">
        <v>0</v>
      </c>
      <c r="H26" s="49">
        <v>0</v>
      </c>
      <c r="I26" s="49">
        <v>4</v>
      </c>
      <c r="J26" s="49">
        <v>0</v>
      </c>
      <c r="K26" s="49">
        <v>0</v>
      </c>
      <c r="L26" s="49">
        <v>0</v>
      </c>
      <c r="M26" s="49">
        <v>14</v>
      </c>
      <c r="N26" s="49">
        <v>0</v>
      </c>
      <c r="O26" s="17">
        <f t="shared" si="0"/>
        <v>16</v>
      </c>
      <c r="P26" s="17">
        <f t="shared" si="1"/>
        <v>30</v>
      </c>
      <c r="R26" s="35" t="s">
        <v>150</v>
      </c>
      <c r="S26" s="33">
        <f>SUM(C74:C77)</f>
        <v>4</v>
      </c>
      <c r="T26" s="33">
        <f t="shared" ref="T26:AF26" si="18">SUM(D74:D77)</f>
        <v>2</v>
      </c>
      <c r="U26" s="33">
        <f t="shared" si="18"/>
        <v>3</v>
      </c>
      <c r="V26" s="33">
        <f t="shared" si="18"/>
        <v>0</v>
      </c>
      <c r="W26" s="33">
        <f t="shared" si="18"/>
        <v>0</v>
      </c>
      <c r="X26" s="33">
        <f t="shared" si="18"/>
        <v>0</v>
      </c>
      <c r="Y26" s="33">
        <f t="shared" si="18"/>
        <v>1</v>
      </c>
      <c r="Z26" s="33">
        <f t="shared" si="18"/>
        <v>0</v>
      </c>
      <c r="AA26" s="33">
        <f t="shared" si="18"/>
        <v>0</v>
      </c>
      <c r="AB26" s="33">
        <f t="shared" si="18"/>
        <v>0</v>
      </c>
      <c r="AC26" s="33">
        <f t="shared" si="18"/>
        <v>13</v>
      </c>
      <c r="AD26" s="33">
        <f t="shared" si="18"/>
        <v>0</v>
      </c>
      <c r="AE26" s="30">
        <f t="shared" si="18"/>
        <v>10</v>
      </c>
      <c r="AF26" s="30">
        <f t="shared" si="18"/>
        <v>23</v>
      </c>
    </row>
    <row r="27" spans="2:32" ht="23.1" customHeight="1" x14ac:dyDescent="0.25">
      <c r="B27" s="44" t="s">
        <v>54</v>
      </c>
      <c r="C27" s="49">
        <v>8</v>
      </c>
      <c r="D27" s="49">
        <v>5</v>
      </c>
      <c r="E27" s="49">
        <v>1</v>
      </c>
      <c r="F27" s="49">
        <v>0</v>
      </c>
      <c r="G27" s="49">
        <v>0</v>
      </c>
      <c r="H27" s="49">
        <v>0</v>
      </c>
      <c r="I27" s="49">
        <v>3</v>
      </c>
      <c r="J27" s="49">
        <v>2</v>
      </c>
      <c r="K27" s="49">
        <v>0</v>
      </c>
      <c r="L27" s="49">
        <v>0</v>
      </c>
      <c r="M27" s="49">
        <v>13</v>
      </c>
      <c r="N27" s="49">
        <v>0</v>
      </c>
      <c r="O27" s="17">
        <f t="shared" si="0"/>
        <v>19</v>
      </c>
      <c r="P27" s="17">
        <f t="shared" si="1"/>
        <v>32</v>
      </c>
      <c r="R27" s="35" t="s">
        <v>151</v>
      </c>
      <c r="S27" s="33">
        <f>SUM(C78:C81)</f>
        <v>3</v>
      </c>
      <c r="T27" s="33">
        <f t="shared" ref="T27:AF27" si="19">SUM(D78:D81)</f>
        <v>4</v>
      </c>
      <c r="U27" s="33">
        <f t="shared" si="19"/>
        <v>0</v>
      </c>
      <c r="V27" s="33">
        <f t="shared" si="19"/>
        <v>1</v>
      </c>
      <c r="W27" s="33">
        <f t="shared" si="19"/>
        <v>1</v>
      </c>
      <c r="X27" s="33">
        <f t="shared" si="19"/>
        <v>0</v>
      </c>
      <c r="Y27" s="33">
        <f t="shared" si="19"/>
        <v>2</v>
      </c>
      <c r="Z27" s="33">
        <f t="shared" si="19"/>
        <v>1</v>
      </c>
      <c r="AA27" s="33">
        <f t="shared" si="19"/>
        <v>0</v>
      </c>
      <c r="AB27" s="33">
        <f t="shared" si="19"/>
        <v>0</v>
      </c>
      <c r="AC27" s="33">
        <f t="shared" si="19"/>
        <v>6</v>
      </c>
      <c r="AD27" s="33">
        <f t="shared" si="19"/>
        <v>0</v>
      </c>
      <c r="AE27" s="30">
        <f t="shared" si="19"/>
        <v>12</v>
      </c>
      <c r="AF27" s="30">
        <f t="shared" si="19"/>
        <v>18</v>
      </c>
    </row>
    <row r="28" spans="2:32" ht="23.1" customHeight="1" x14ac:dyDescent="0.25">
      <c r="B28" s="44" t="s">
        <v>55</v>
      </c>
      <c r="C28" s="49">
        <v>6</v>
      </c>
      <c r="D28" s="49">
        <v>1</v>
      </c>
      <c r="E28" s="49">
        <v>2</v>
      </c>
      <c r="F28" s="49">
        <v>0</v>
      </c>
      <c r="G28" s="49">
        <v>0</v>
      </c>
      <c r="H28" s="49">
        <v>0</v>
      </c>
      <c r="I28" s="49">
        <v>4</v>
      </c>
      <c r="J28" s="49">
        <v>0</v>
      </c>
      <c r="K28" s="49">
        <v>0</v>
      </c>
      <c r="L28" s="49">
        <v>0</v>
      </c>
      <c r="M28" s="49">
        <v>11</v>
      </c>
      <c r="N28" s="49">
        <v>0</v>
      </c>
      <c r="O28" s="17">
        <f t="shared" si="0"/>
        <v>13</v>
      </c>
      <c r="P28" s="17">
        <f t="shared" si="1"/>
        <v>24</v>
      </c>
      <c r="R28" s="35" t="s">
        <v>152</v>
      </c>
      <c r="S28" s="33">
        <f>SUM(C82:C85)</f>
        <v>2</v>
      </c>
      <c r="T28" s="33">
        <f t="shared" ref="T28:AF28" si="20">SUM(D82:D85)</f>
        <v>2</v>
      </c>
      <c r="U28" s="33">
        <f t="shared" si="20"/>
        <v>1</v>
      </c>
      <c r="V28" s="33">
        <f t="shared" si="20"/>
        <v>1</v>
      </c>
      <c r="W28" s="33">
        <f t="shared" si="20"/>
        <v>0</v>
      </c>
      <c r="X28" s="33">
        <f t="shared" si="20"/>
        <v>0</v>
      </c>
      <c r="Y28" s="33">
        <f t="shared" si="20"/>
        <v>7</v>
      </c>
      <c r="Z28" s="33">
        <f t="shared" si="20"/>
        <v>1</v>
      </c>
      <c r="AA28" s="33">
        <f t="shared" si="20"/>
        <v>0</v>
      </c>
      <c r="AB28" s="33">
        <f t="shared" si="20"/>
        <v>0</v>
      </c>
      <c r="AC28" s="33">
        <f t="shared" si="20"/>
        <v>1</v>
      </c>
      <c r="AD28" s="33">
        <f t="shared" si="20"/>
        <v>0</v>
      </c>
      <c r="AE28" s="30">
        <f t="shared" si="20"/>
        <v>14</v>
      </c>
      <c r="AF28" s="30">
        <f t="shared" si="20"/>
        <v>15</v>
      </c>
    </row>
    <row r="29" spans="2:32" ht="23.1" customHeight="1" x14ac:dyDescent="0.25">
      <c r="B29" s="44" t="s">
        <v>56</v>
      </c>
      <c r="C29" s="49">
        <v>6</v>
      </c>
      <c r="D29" s="49">
        <v>1</v>
      </c>
      <c r="E29" s="49">
        <v>2</v>
      </c>
      <c r="F29" s="49">
        <v>0</v>
      </c>
      <c r="G29" s="49">
        <v>0</v>
      </c>
      <c r="H29" s="49">
        <v>0</v>
      </c>
      <c r="I29" s="49">
        <v>3</v>
      </c>
      <c r="J29" s="49">
        <v>0</v>
      </c>
      <c r="K29" s="49">
        <v>0</v>
      </c>
      <c r="L29" s="49">
        <v>0</v>
      </c>
      <c r="M29" s="49">
        <v>12</v>
      </c>
      <c r="N29" s="49">
        <v>0</v>
      </c>
      <c r="O29" s="17">
        <f t="shared" si="0"/>
        <v>12</v>
      </c>
      <c r="P29" s="17">
        <f t="shared" si="1"/>
        <v>24</v>
      </c>
      <c r="R29" s="35" t="s">
        <v>153</v>
      </c>
      <c r="S29" s="33">
        <f>SUM(C86:C89)</f>
        <v>0</v>
      </c>
      <c r="T29" s="33">
        <f t="shared" ref="T29:AF29" si="21">SUM(D86:D89)</f>
        <v>2</v>
      </c>
      <c r="U29" s="33">
        <f t="shared" si="21"/>
        <v>1</v>
      </c>
      <c r="V29" s="33">
        <f t="shared" si="21"/>
        <v>1</v>
      </c>
      <c r="W29" s="33">
        <f t="shared" si="21"/>
        <v>0</v>
      </c>
      <c r="X29" s="33">
        <f t="shared" si="21"/>
        <v>0</v>
      </c>
      <c r="Y29" s="33">
        <f t="shared" si="21"/>
        <v>2</v>
      </c>
      <c r="Z29" s="33">
        <f t="shared" si="21"/>
        <v>0</v>
      </c>
      <c r="AA29" s="33">
        <f t="shared" si="21"/>
        <v>0</v>
      </c>
      <c r="AB29" s="33">
        <f t="shared" si="21"/>
        <v>0</v>
      </c>
      <c r="AC29" s="33">
        <f t="shared" si="21"/>
        <v>3</v>
      </c>
      <c r="AD29" s="33">
        <f t="shared" si="21"/>
        <v>0</v>
      </c>
      <c r="AE29" s="30">
        <f t="shared" si="21"/>
        <v>6</v>
      </c>
      <c r="AF29" s="30">
        <f t="shared" si="21"/>
        <v>9</v>
      </c>
    </row>
    <row r="30" spans="2:32" ht="23.1" customHeight="1" x14ac:dyDescent="0.25">
      <c r="B30" s="44" t="s">
        <v>57</v>
      </c>
      <c r="C30" s="49">
        <v>5</v>
      </c>
      <c r="D30" s="49">
        <v>2</v>
      </c>
      <c r="E30" s="49">
        <v>0</v>
      </c>
      <c r="F30" s="49">
        <v>3</v>
      </c>
      <c r="G30" s="49">
        <v>0</v>
      </c>
      <c r="H30" s="49">
        <v>0</v>
      </c>
      <c r="I30" s="49">
        <v>2</v>
      </c>
      <c r="J30" s="49">
        <v>0</v>
      </c>
      <c r="K30" s="49">
        <v>0</v>
      </c>
      <c r="L30" s="49">
        <v>0</v>
      </c>
      <c r="M30" s="49">
        <v>9</v>
      </c>
      <c r="N30" s="49">
        <v>0</v>
      </c>
      <c r="O30" s="17">
        <f t="shared" si="0"/>
        <v>12</v>
      </c>
      <c r="P30" s="17">
        <f t="shared" si="1"/>
        <v>21</v>
      </c>
      <c r="R30" s="35" t="s">
        <v>154</v>
      </c>
      <c r="S30" s="33">
        <f>SUM(C90:C93)</f>
        <v>0</v>
      </c>
      <c r="T30" s="33">
        <f t="shared" ref="T30:AF30" si="22">SUM(D90:D93)</f>
        <v>1</v>
      </c>
      <c r="U30" s="33">
        <f t="shared" si="22"/>
        <v>2</v>
      </c>
      <c r="V30" s="33">
        <f t="shared" si="22"/>
        <v>0</v>
      </c>
      <c r="W30" s="33">
        <f t="shared" si="22"/>
        <v>0</v>
      </c>
      <c r="X30" s="33">
        <f t="shared" si="22"/>
        <v>0</v>
      </c>
      <c r="Y30" s="33">
        <f t="shared" si="22"/>
        <v>3</v>
      </c>
      <c r="Z30" s="33">
        <f t="shared" si="22"/>
        <v>0</v>
      </c>
      <c r="AA30" s="33">
        <f t="shared" si="22"/>
        <v>0</v>
      </c>
      <c r="AB30" s="33">
        <f t="shared" si="22"/>
        <v>0</v>
      </c>
      <c r="AC30" s="33">
        <f t="shared" si="22"/>
        <v>2</v>
      </c>
      <c r="AD30" s="33">
        <f t="shared" si="22"/>
        <v>0</v>
      </c>
      <c r="AE30" s="30">
        <f t="shared" si="22"/>
        <v>6</v>
      </c>
      <c r="AF30" s="30">
        <f t="shared" si="22"/>
        <v>8</v>
      </c>
    </row>
    <row r="31" spans="2:32" ht="23.1" customHeight="1" x14ac:dyDescent="0.25">
      <c r="B31" s="45" t="s">
        <v>58</v>
      </c>
      <c r="C31" s="49">
        <v>8</v>
      </c>
      <c r="D31" s="49">
        <v>0</v>
      </c>
      <c r="E31" s="49">
        <v>1</v>
      </c>
      <c r="F31" s="49">
        <v>1</v>
      </c>
      <c r="G31" s="49">
        <v>0</v>
      </c>
      <c r="H31" s="49">
        <v>0</v>
      </c>
      <c r="I31" s="49">
        <v>5</v>
      </c>
      <c r="J31" s="49">
        <v>0</v>
      </c>
      <c r="K31" s="49">
        <v>0</v>
      </c>
      <c r="L31" s="49">
        <v>0</v>
      </c>
      <c r="M31" s="49">
        <v>14</v>
      </c>
      <c r="N31" s="49">
        <v>0</v>
      </c>
      <c r="O31" s="17">
        <f t="shared" si="0"/>
        <v>15</v>
      </c>
      <c r="P31" s="17">
        <f t="shared" si="1"/>
        <v>29</v>
      </c>
      <c r="R31" s="35" t="s">
        <v>155</v>
      </c>
      <c r="S31" s="33">
        <f>SUM(C94:C97)</f>
        <v>3</v>
      </c>
      <c r="T31" s="33">
        <f t="shared" ref="T31:AF31" si="23">SUM(D94:D97)</f>
        <v>3</v>
      </c>
      <c r="U31" s="33">
        <f t="shared" si="23"/>
        <v>0</v>
      </c>
      <c r="V31" s="33">
        <f t="shared" si="23"/>
        <v>4</v>
      </c>
      <c r="W31" s="33">
        <f t="shared" si="23"/>
        <v>0</v>
      </c>
      <c r="X31" s="33">
        <f t="shared" si="23"/>
        <v>0</v>
      </c>
      <c r="Y31" s="33">
        <f t="shared" si="23"/>
        <v>4</v>
      </c>
      <c r="Z31" s="33">
        <f t="shared" si="23"/>
        <v>0</v>
      </c>
      <c r="AA31" s="33">
        <f t="shared" si="23"/>
        <v>0</v>
      </c>
      <c r="AB31" s="33">
        <f t="shared" si="23"/>
        <v>0</v>
      </c>
      <c r="AC31" s="33">
        <f t="shared" si="23"/>
        <v>6</v>
      </c>
      <c r="AD31" s="33">
        <f t="shared" si="23"/>
        <v>0</v>
      </c>
      <c r="AE31" s="30">
        <f t="shared" si="23"/>
        <v>14</v>
      </c>
      <c r="AF31" s="30">
        <f t="shared" si="23"/>
        <v>20</v>
      </c>
    </row>
    <row r="32" spans="2:32" ht="23.1" customHeight="1" x14ac:dyDescent="0.25">
      <c r="B32" s="45" t="s">
        <v>59</v>
      </c>
      <c r="C32" s="49">
        <v>4</v>
      </c>
      <c r="D32" s="49">
        <v>2</v>
      </c>
      <c r="E32" s="49">
        <v>1</v>
      </c>
      <c r="F32" s="49">
        <v>1</v>
      </c>
      <c r="G32" s="49">
        <v>0</v>
      </c>
      <c r="H32" s="49">
        <v>0</v>
      </c>
      <c r="I32" s="49">
        <v>3</v>
      </c>
      <c r="J32" s="49">
        <v>0</v>
      </c>
      <c r="K32" s="49">
        <v>0</v>
      </c>
      <c r="L32" s="49">
        <v>0</v>
      </c>
      <c r="M32" s="49">
        <v>12</v>
      </c>
      <c r="N32" s="49">
        <v>0</v>
      </c>
      <c r="O32" s="17">
        <f t="shared" si="0"/>
        <v>11</v>
      </c>
      <c r="P32" s="17">
        <f t="shared" si="1"/>
        <v>23</v>
      </c>
      <c r="R32" s="60" t="s">
        <v>156</v>
      </c>
      <c r="S32" s="33">
        <f>SUM(C98:C101)</f>
        <v>4</v>
      </c>
      <c r="T32" s="33">
        <f t="shared" ref="T32:AF32" si="24">SUM(D98:D101)</f>
        <v>2</v>
      </c>
      <c r="U32" s="33">
        <f t="shared" si="24"/>
        <v>0</v>
      </c>
      <c r="V32" s="33">
        <f t="shared" si="24"/>
        <v>5</v>
      </c>
      <c r="W32" s="33">
        <f t="shared" si="24"/>
        <v>0</v>
      </c>
      <c r="X32" s="33">
        <f t="shared" si="24"/>
        <v>0</v>
      </c>
      <c r="Y32" s="33">
        <f t="shared" si="24"/>
        <v>4</v>
      </c>
      <c r="Z32" s="33">
        <f t="shared" si="24"/>
        <v>1</v>
      </c>
      <c r="AA32" s="33">
        <f t="shared" si="24"/>
        <v>0</v>
      </c>
      <c r="AB32" s="33">
        <f t="shared" si="24"/>
        <v>0</v>
      </c>
      <c r="AC32" s="33">
        <f t="shared" si="24"/>
        <v>11</v>
      </c>
      <c r="AD32" s="33">
        <f t="shared" si="24"/>
        <v>0</v>
      </c>
      <c r="AE32" s="30">
        <f t="shared" si="24"/>
        <v>16</v>
      </c>
      <c r="AF32" s="30">
        <f t="shared" si="24"/>
        <v>27</v>
      </c>
    </row>
    <row r="33" spans="2:32" ht="23.1" customHeight="1" x14ac:dyDescent="0.25">
      <c r="B33" s="44" t="s">
        <v>60</v>
      </c>
      <c r="C33" s="49">
        <v>7</v>
      </c>
      <c r="D33" s="49">
        <v>3</v>
      </c>
      <c r="E33" s="49">
        <v>2</v>
      </c>
      <c r="F33" s="49">
        <v>1</v>
      </c>
      <c r="G33" s="49">
        <v>0</v>
      </c>
      <c r="H33" s="49">
        <v>0</v>
      </c>
      <c r="I33" s="49">
        <v>3</v>
      </c>
      <c r="J33" s="49">
        <v>0</v>
      </c>
      <c r="K33" s="49">
        <v>0</v>
      </c>
      <c r="L33" s="49">
        <v>0</v>
      </c>
      <c r="M33" s="49">
        <v>7</v>
      </c>
      <c r="N33" s="49">
        <v>0</v>
      </c>
      <c r="O33" s="17">
        <f t="shared" si="0"/>
        <v>16</v>
      </c>
      <c r="P33" s="17">
        <f t="shared" si="1"/>
        <v>23</v>
      </c>
      <c r="R33" s="60" t="s">
        <v>157</v>
      </c>
      <c r="S33" s="33">
        <f>SUM(C102:C105)</f>
        <v>29</v>
      </c>
      <c r="T33" s="33">
        <f t="shared" ref="T33:AF33" si="25">SUM(D102:D105)</f>
        <v>2</v>
      </c>
      <c r="U33" s="33">
        <f t="shared" si="25"/>
        <v>3</v>
      </c>
      <c r="V33" s="33">
        <f t="shared" si="25"/>
        <v>23</v>
      </c>
      <c r="W33" s="33">
        <f t="shared" si="25"/>
        <v>0</v>
      </c>
      <c r="X33" s="33">
        <f t="shared" si="25"/>
        <v>0</v>
      </c>
      <c r="Y33" s="33">
        <f t="shared" si="25"/>
        <v>10</v>
      </c>
      <c r="Z33" s="33">
        <f t="shared" si="25"/>
        <v>2</v>
      </c>
      <c r="AA33" s="33">
        <f t="shared" si="25"/>
        <v>1</v>
      </c>
      <c r="AB33" s="33">
        <f t="shared" si="25"/>
        <v>0</v>
      </c>
      <c r="AC33" s="33">
        <f t="shared" si="25"/>
        <v>43</v>
      </c>
      <c r="AD33" s="33">
        <f t="shared" si="25"/>
        <v>0</v>
      </c>
      <c r="AE33" s="30">
        <f t="shared" si="25"/>
        <v>70</v>
      </c>
      <c r="AF33" s="30">
        <f t="shared" si="25"/>
        <v>113</v>
      </c>
    </row>
    <row r="34" spans="2:32" ht="23.1" customHeight="1" x14ac:dyDescent="0.25">
      <c r="B34" s="45" t="s">
        <v>61</v>
      </c>
      <c r="C34" s="49">
        <v>7</v>
      </c>
      <c r="D34" s="49">
        <v>3</v>
      </c>
      <c r="E34" s="49">
        <v>0</v>
      </c>
      <c r="F34" s="49">
        <v>3</v>
      </c>
      <c r="G34" s="49">
        <v>0</v>
      </c>
      <c r="H34" s="49">
        <v>0</v>
      </c>
      <c r="I34" s="49">
        <v>2</v>
      </c>
      <c r="J34" s="49">
        <v>1</v>
      </c>
      <c r="K34" s="49">
        <v>0</v>
      </c>
      <c r="L34" s="49">
        <v>0</v>
      </c>
      <c r="M34" s="49">
        <v>11</v>
      </c>
      <c r="N34" s="49">
        <v>0</v>
      </c>
      <c r="O34" s="17">
        <f t="shared" si="0"/>
        <v>16</v>
      </c>
      <c r="P34" s="17">
        <f t="shared" si="1"/>
        <v>27</v>
      </c>
      <c r="R34" s="50" t="s">
        <v>90</v>
      </c>
      <c r="S34" s="51">
        <f t="shared" ref="S34:AF34" si="26">MAX(S10:S12)</f>
        <v>29</v>
      </c>
      <c r="T34" s="51">
        <f t="shared" si="26"/>
        <v>11</v>
      </c>
      <c r="U34" s="51">
        <f t="shared" si="26"/>
        <v>7</v>
      </c>
      <c r="V34" s="51">
        <f t="shared" si="26"/>
        <v>6</v>
      </c>
      <c r="W34" s="51">
        <f t="shared" si="26"/>
        <v>2</v>
      </c>
      <c r="X34" s="51">
        <f t="shared" si="26"/>
        <v>0</v>
      </c>
      <c r="Y34" s="51">
        <f t="shared" si="26"/>
        <v>10</v>
      </c>
      <c r="Z34" s="51">
        <f t="shared" si="26"/>
        <v>1</v>
      </c>
      <c r="AA34" s="51">
        <f t="shared" si="26"/>
        <v>0</v>
      </c>
      <c r="AB34" s="51">
        <f t="shared" si="26"/>
        <v>0</v>
      </c>
      <c r="AC34" s="51">
        <f t="shared" si="26"/>
        <v>60</v>
      </c>
      <c r="AD34" s="51">
        <f t="shared" si="26"/>
        <v>0</v>
      </c>
      <c r="AE34" s="39">
        <f t="shared" si="26"/>
        <v>57</v>
      </c>
      <c r="AF34" s="39">
        <f t="shared" si="26"/>
        <v>115</v>
      </c>
    </row>
    <row r="35" spans="2:32" ht="23.1" customHeight="1" x14ac:dyDescent="0.25">
      <c r="B35" s="45" t="s">
        <v>62</v>
      </c>
      <c r="C35" s="49">
        <v>4</v>
      </c>
      <c r="D35" s="49">
        <v>2</v>
      </c>
      <c r="E35" s="49">
        <v>1</v>
      </c>
      <c r="F35" s="49">
        <v>0</v>
      </c>
      <c r="G35" s="49">
        <v>0</v>
      </c>
      <c r="H35" s="49">
        <v>0</v>
      </c>
      <c r="I35" s="49">
        <v>3</v>
      </c>
      <c r="J35" s="49">
        <v>0</v>
      </c>
      <c r="K35" s="49">
        <v>0</v>
      </c>
      <c r="L35" s="49">
        <v>0</v>
      </c>
      <c r="M35" s="49">
        <v>10</v>
      </c>
      <c r="N35" s="49">
        <v>0</v>
      </c>
      <c r="O35" s="17">
        <f t="shared" si="0"/>
        <v>10</v>
      </c>
      <c r="P35" s="17">
        <f t="shared" si="1"/>
        <v>20</v>
      </c>
      <c r="R35" s="50" t="s">
        <v>91</v>
      </c>
      <c r="S35" s="51">
        <f t="shared" ref="S35:AF35" si="27">MAX(S13:S18)</f>
        <v>31</v>
      </c>
      <c r="T35" s="51">
        <f t="shared" si="27"/>
        <v>12</v>
      </c>
      <c r="U35" s="51">
        <f t="shared" si="27"/>
        <v>8</v>
      </c>
      <c r="V35" s="51">
        <f t="shared" si="27"/>
        <v>6</v>
      </c>
      <c r="W35" s="51">
        <f t="shared" si="27"/>
        <v>0</v>
      </c>
      <c r="X35" s="51">
        <f t="shared" si="27"/>
        <v>0</v>
      </c>
      <c r="Y35" s="51">
        <f t="shared" si="27"/>
        <v>14</v>
      </c>
      <c r="Z35" s="51">
        <f t="shared" si="27"/>
        <v>2</v>
      </c>
      <c r="AA35" s="51">
        <f t="shared" si="27"/>
        <v>0</v>
      </c>
      <c r="AB35" s="51">
        <f t="shared" si="27"/>
        <v>0</v>
      </c>
      <c r="AC35" s="51">
        <f t="shared" si="27"/>
        <v>70</v>
      </c>
      <c r="AD35" s="51">
        <f t="shared" si="27"/>
        <v>0</v>
      </c>
      <c r="AE35" s="39">
        <f t="shared" si="27"/>
        <v>66</v>
      </c>
      <c r="AF35" s="39">
        <f t="shared" si="27"/>
        <v>124</v>
      </c>
    </row>
    <row r="36" spans="2:32" ht="23.1" customHeight="1" x14ac:dyDescent="0.25">
      <c r="B36" s="45" t="s">
        <v>63</v>
      </c>
      <c r="C36" s="49">
        <v>12</v>
      </c>
      <c r="D36" s="49">
        <v>1</v>
      </c>
      <c r="E36" s="49">
        <v>2</v>
      </c>
      <c r="F36" s="49">
        <v>1</v>
      </c>
      <c r="G36" s="49">
        <v>0</v>
      </c>
      <c r="H36" s="49">
        <v>0</v>
      </c>
      <c r="I36" s="49">
        <v>4</v>
      </c>
      <c r="J36" s="49">
        <v>1</v>
      </c>
      <c r="K36" s="49">
        <v>0</v>
      </c>
      <c r="L36" s="49">
        <v>0</v>
      </c>
      <c r="M36" s="49">
        <v>11</v>
      </c>
      <c r="N36" s="49">
        <v>0</v>
      </c>
      <c r="O36" s="17">
        <f t="shared" si="0"/>
        <v>21</v>
      </c>
      <c r="P36" s="17">
        <f t="shared" si="1"/>
        <v>32</v>
      </c>
      <c r="R36" s="50" t="s">
        <v>92</v>
      </c>
      <c r="S36" s="51">
        <f t="shared" ref="S36:AF36" si="28">MAX(S19:S21)</f>
        <v>36</v>
      </c>
      <c r="T36" s="51">
        <f t="shared" si="28"/>
        <v>12</v>
      </c>
      <c r="U36" s="51">
        <f t="shared" si="28"/>
        <v>8</v>
      </c>
      <c r="V36" s="51">
        <f t="shared" si="28"/>
        <v>3</v>
      </c>
      <c r="W36" s="51">
        <f t="shared" si="28"/>
        <v>2</v>
      </c>
      <c r="X36" s="51">
        <f t="shared" si="28"/>
        <v>0</v>
      </c>
      <c r="Y36" s="51">
        <f t="shared" si="28"/>
        <v>17</v>
      </c>
      <c r="Z36" s="51">
        <f t="shared" si="28"/>
        <v>6</v>
      </c>
      <c r="AA36" s="51">
        <f t="shared" si="28"/>
        <v>1</v>
      </c>
      <c r="AB36" s="51">
        <f t="shared" si="28"/>
        <v>0</v>
      </c>
      <c r="AC36" s="51">
        <f t="shared" si="28"/>
        <v>62</v>
      </c>
      <c r="AD36" s="51">
        <f t="shared" si="28"/>
        <v>0</v>
      </c>
      <c r="AE36" s="39">
        <f t="shared" si="28"/>
        <v>71</v>
      </c>
      <c r="AF36" s="39">
        <f t="shared" si="28"/>
        <v>120</v>
      </c>
    </row>
    <row r="37" spans="2:32" ht="23.1" customHeight="1" x14ac:dyDescent="0.25">
      <c r="B37" s="44" t="s">
        <v>64</v>
      </c>
      <c r="C37" s="49">
        <v>5</v>
      </c>
      <c r="D37" s="49">
        <v>3</v>
      </c>
      <c r="E37" s="49">
        <v>1</v>
      </c>
      <c r="F37" s="49">
        <v>0</v>
      </c>
      <c r="G37" s="49">
        <v>0</v>
      </c>
      <c r="H37" s="49">
        <v>0</v>
      </c>
      <c r="I37" s="49">
        <v>3</v>
      </c>
      <c r="J37" s="49">
        <v>0</v>
      </c>
      <c r="K37" s="49">
        <v>0</v>
      </c>
      <c r="L37" s="49">
        <v>0</v>
      </c>
      <c r="M37" s="49">
        <v>6</v>
      </c>
      <c r="N37" s="49">
        <v>0</v>
      </c>
      <c r="O37" s="17">
        <f t="shared" si="0"/>
        <v>12</v>
      </c>
      <c r="P37" s="17">
        <f t="shared" si="1"/>
        <v>18</v>
      </c>
      <c r="R37" s="36" t="s">
        <v>85</v>
      </c>
      <c r="S37" s="34">
        <f t="shared" ref="S37:AF37" si="29">SUM(S10:S12)</f>
        <v>71</v>
      </c>
      <c r="T37" s="16">
        <f t="shared" si="29"/>
        <v>26</v>
      </c>
      <c r="U37" s="16">
        <f t="shared" si="29"/>
        <v>17</v>
      </c>
      <c r="V37" s="16">
        <f t="shared" si="29"/>
        <v>13</v>
      </c>
      <c r="W37" s="16">
        <f t="shared" si="29"/>
        <v>4</v>
      </c>
      <c r="X37" s="16">
        <f t="shared" si="29"/>
        <v>0</v>
      </c>
      <c r="Y37" s="16">
        <f t="shared" si="29"/>
        <v>23</v>
      </c>
      <c r="Z37" s="16">
        <f t="shared" si="29"/>
        <v>1</v>
      </c>
      <c r="AA37" s="16">
        <f t="shared" si="29"/>
        <v>0</v>
      </c>
      <c r="AB37" s="16">
        <f t="shared" si="29"/>
        <v>0</v>
      </c>
      <c r="AC37" s="16">
        <f t="shared" si="29"/>
        <v>147</v>
      </c>
      <c r="AD37" s="16">
        <f t="shared" si="29"/>
        <v>0</v>
      </c>
      <c r="AE37" s="31">
        <f t="shared" si="29"/>
        <v>155</v>
      </c>
      <c r="AF37" s="31">
        <f t="shared" si="29"/>
        <v>302</v>
      </c>
    </row>
    <row r="38" spans="2:32" ht="23.1" customHeight="1" x14ac:dyDescent="0.25">
      <c r="B38" s="45" t="s">
        <v>65</v>
      </c>
      <c r="C38" s="49">
        <v>6</v>
      </c>
      <c r="D38" s="49">
        <v>1</v>
      </c>
      <c r="E38" s="49">
        <v>1</v>
      </c>
      <c r="F38" s="49">
        <v>0</v>
      </c>
      <c r="G38" s="49">
        <v>0</v>
      </c>
      <c r="H38" s="49">
        <v>0</v>
      </c>
      <c r="I38" s="49">
        <v>5</v>
      </c>
      <c r="J38" s="49">
        <v>0</v>
      </c>
      <c r="K38" s="49">
        <v>0</v>
      </c>
      <c r="L38" s="49">
        <v>0</v>
      </c>
      <c r="M38" s="49">
        <v>11</v>
      </c>
      <c r="N38" s="49">
        <v>0</v>
      </c>
      <c r="O38" s="17">
        <f t="shared" si="0"/>
        <v>13</v>
      </c>
      <c r="P38" s="17">
        <f t="shared" si="1"/>
        <v>24</v>
      </c>
      <c r="R38" s="27" t="s">
        <v>86</v>
      </c>
      <c r="S38" s="16">
        <f t="shared" ref="S38:AF38" si="30">SUM(S13:S18)</f>
        <v>157</v>
      </c>
      <c r="T38" s="16">
        <f t="shared" si="30"/>
        <v>53</v>
      </c>
      <c r="U38" s="16">
        <f t="shared" si="30"/>
        <v>35</v>
      </c>
      <c r="V38" s="16">
        <f t="shared" si="30"/>
        <v>20</v>
      </c>
      <c r="W38" s="16">
        <f t="shared" si="30"/>
        <v>0</v>
      </c>
      <c r="X38" s="16">
        <f t="shared" si="30"/>
        <v>0</v>
      </c>
      <c r="Y38" s="16">
        <f t="shared" si="30"/>
        <v>73</v>
      </c>
      <c r="Z38" s="16">
        <f t="shared" si="30"/>
        <v>9</v>
      </c>
      <c r="AA38" s="16">
        <f t="shared" si="30"/>
        <v>0</v>
      </c>
      <c r="AB38" s="16">
        <f t="shared" si="30"/>
        <v>0</v>
      </c>
      <c r="AC38" s="16">
        <f t="shared" si="30"/>
        <v>286</v>
      </c>
      <c r="AD38" s="16">
        <f t="shared" si="30"/>
        <v>0</v>
      </c>
      <c r="AE38" s="31">
        <f t="shared" si="30"/>
        <v>347</v>
      </c>
      <c r="AF38" s="31">
        <f t="shared" si="30"/>
        <v>633</v>
      </c>
    </row>
    <row r="39" spans="2:32" ht="23.1" customHeight="1" x14ac:dyDescent="0.25">
      <c r="B39" s="45" t="s">
        <v>66</v>
      </c>
      <c r="C39" s="49">
        <v>12</v>
      </c>
      <c r="D39" s="49">
        <v>4</v>
      </c>
      <c r="E39" s="49">
        <v>2</v>
      </c>
      <c r="F39" s="49">
        <v>3</v>
      </c>
      <c r="G39" s="49">
        <v>0</v>
      </c>
      <c r="H39" s="49">
        <v>0</v>
      </c>
      <c r="I39" s="49">
        <v>3</v>
      </c>
      <c r="J39" s="49">
        <v>1</v>
      </c>
      <c r="K39" s="49">
        <v>0</v>
      </c>
      <c r="L39" s="49">
        <v>0</v>
      </c>
      <c r="M39" s="49">
        <v>11</v>
      </c>
      <c r="N39" s="49">
        <v>0</v>
      </c>
      <c r="O39" s="17">
        <f t="shared" si="0"/>
        <v>25</v>
      </c>
      <c r="P39" s="17">
        <f t="shared" si="1"/>
        <v>36</v>
      </c>
      <c r="R39" s="28" t="s">
        <v>87</v>
      </c>
      <c r="S39" s="16">
        <f t="shared" ref="S39:AF39" si="31">SUM(S19:S21)</f>
        <v>88</v>
      </c>
      <c r="T39" s="16">
        <f t="shared" si="31"/>
        <v>33</v>
      </c>
      <c r="U39" s="16">
        <f t="shared" si="31"/>
        <v>16</v>
      </c>
      <c r="V39" s="16">
        <f t="shared" si="31"/>
        <v>5</v>
      </c>
      <c r="W39" s="16">
        <f t="shared" si="31"/>
        <v>2</v>
      </c>
      <c r="X39" s="16">
        <f t="shared" si="31"/>
        <v>0</v>
      </c>
      <c r="Y39" s="16">
        <f t="shared" si="31"/>
        <v>33</v>
      </c>
      <c r="Z39" s="16">
        <f t="shared" si="31"/>
        <v>9</v>
      </c>
      <c r="AA39" s="16">
        <f t="shared" si="31"/>
        <v>1</v>
      </c>
      <c r="AB39" s="16">
        <f t="shared" si="31"/>
        <v>0</v>
      </c>
      <c r="AC39" s="16">
        <f t="shared" si="31"/>
        <v>134</v>
      </c>
      <c r="AD39" s="16">
        <f t="shared" si="31"/>
        <v>0</v>
      </c>
      <c r="AE39" s="31">
        <f t="shared" si="31"/>
        <v>187</v>
      </c>
      <c r="AF39" s="31">
        <f t="shared" si="31"/>
        <v>321</v>
      </c>
    </row>
    <row r="40" spans="2:32" ht="23.1" customHeight="1" x14ac:dyDescent="0.25">
      <c r="B40" s="45" t="s">
        <v>67</v>
      </c>
      <c r="C40" s="49">
        <v>6</v>
      </c>
      <c r="D40" s="49">
        <v>2</v>
      </c>
      <c r="E40" s="49">
        <v>3</v>
      </c>
      <c r="F40" s="49">
        <v>1</v>
      </c>
      <c r="G40" s="49">
        <v>0</v>
      </c>
      <c r="H40" s="49">
        <v>0</v>
      </c>
      <c r="I40" s="49">
        <v>2</v>
      </c>
      <c r="J40" s="49">
        <v>1</v>
      </c>
      <c r="K40" s="49">
        <v>0</v>
      </c>
      <c r="L40" s="49">
        <v>0</v>
      </c>
      <c r="M40" s="49">
        <v>13</v>
      </c>
      <c r="N40" s="49">
        <v>0</v>
      </c>
      <c r="O40" s="17">
        <f t="shared" si="0"/>
        <v>15</v>
      </c>
      <c r="P40" s="17">
        <f t="shared" si="1"/>
        <v>28</v>
      </c>
      <c r="R40" s="5" t="s">
        <v>17</v>
      </c>
      <c r="S40" s="16">
        <f t="shared" ref="S40:AF40" si="32">SUM(S10:S21)</f>
        <v>316</v>
      </c>
      <c r="T40" s="16">
        <f t="shared" si="32"/>
        <v>112</v>
      </c>
      <c r="U40" s="16">
        <f t="shared" si="32"/>
        <v>68</v>
      </c>
      <c r="V40" s="16">
        <f t="shared" si="32"/>
        <v>38</v>
      </c>
      <c r="W40" s="16">
        <f t="shared" si="32"/>
        <v>6</v>
      </c>
      <c r="X40" s="16">
        <f t="shared" si="32"/>
        <v>0</v>
      </c>
      <c r="Y40" s="16">
        <f t="shared" si="32"/>
        <v>129</v>
      </c>
      <c r="Z40" s="16">
        <f t="shared" si="32"/>
        <v>19</v>
      </c>
      <c r="AA40" s="16">
        <f t="shared" si="32"/>
        <v>1</v>
      </c>
      <c r="AB40" s="16">
        <f t="shared" si="32"/>
        <v>0</v>
      </c>
      <c r="AC40" s="16">
        <f t="shared" si="32"/>
        <v>567</v>
      </c>
      <c r="AD40" s="16">
        <f t="shared" si="32"/>
        <v>0</v>
      </c>
      <c r="AE40" s="31">
        <f t="shared" si="32"/>
        <v>689</v>
      </c>
      <c r="AF40" s="31">
        <f t="shared" si="32"/>
        <v>1256</v>
      </c>
    </row>
    <row r="41" spans="2:32" ht="23.1" customHeight="1" x14ac:dyDescent="0.25">
      <c r="B41" s="44" t="s">
        <v>68</v>
      </c>
      <c r="C41" s="49">
        <v>7</v>
      </c>
      <c r="D41" s="49">
        <v>2</v>
      </c>
      <c r="E41" s="49">
        <v>1</v>
      </c>
      <c r="F41" s="49">
        <v>0</v>
      </c>
      <c r="G41" s="49">
        <v>0</v>
      </c>
      <c r="H41" s="49">
        <v>0</v>
      </c>
      <c r="I41" s="49">
        <v>3</v>
      </c>
      <c r="J41" s="49">
        <v>0</v>
      </c>
      <c r="K41" s="49">
        <v>0</v>
      </c>
      <c r="L41" s="49">
        <v>0</v>
      </c>
      <c r="M41" s="49">
        <v>8</v>
      </c>
      <c r="N41" s="49">
        <v>0</v>
      </c>
      <c r="O41" s="17">
        <f t="shared" si="0"/>
        <v>13</v>
      </c>
      <c r="P41" s="17">
        <f t="shared" si="1"/>
        <v>21</v>
      </c>
      <c r="R41" s="5" t="s">
        <v>159</v>
      </c>
      <c r="S41" s="16">
        <f>SUM(S10:S33)</f>
        <v>475</v>
      </c>
      <c r="T41" s="16">
        <f t="shared" ref="T41:AF41" si="33">SUM(T10:T33)</f>
        <v>158</v>
      </c>
      <c r="U41" s="16">
        <f t="shared" si="33"/>
        <v>96</v>
      </c>
      <c r="V41" s="16">
        <f t="shared" si="33"/>
        <v>98</v>
      </c>
      <c r="W41" s="16">
        <f t="shared" si="33"/>
        <v>8</v>
      </c>
      <c r="X41" s="16">
        <f t="shared" si="33"/>
        <v>0</v>
      </c>
      <c r="Y41" s="16">
        <f t="shared" si="33"/>
        <v>183</v>
      </c>
      <c r="Z41" s="16">
        <f t="shared" si="33"/>
        <v>26</v>
      </c>
      <c r="AA41" s="16">
        <f t="shared" si="33"/>
        <v>8</v>
      </c>
      <c r="AB41" s="16">
        <f t="shared" si="33"/>
        <v>0</v>
      </c>
      <c r="AC41" s="16">
        <f t="shared" si="33"/>
        <v>851</v>
      </c>
      <c r="AD41" s="16">
        <f t="shared" si="33"/>
        <v>0</v>
      </c>
      <c r="AE41" s="31">
        <f t="shared" si="33"/>
        <v>1052</v>
      </c>
      <c r="AF41" s="31">
        <f t="shared" si="33"/>
        <v>1903</v>
      </c>
    </row>
    <row r="42" spans="2:32" ht="23.1" customHeight="1" x14ac:dyDescent="0.25">
      <c r="B42" s="45" t="s">
        <v>69</v>
      </c>
      <c r="C42" s="49">
        <v>4</v>
      </c>
      <c r="D42" s="49">
        <v>1</v>
      </c>
      <c r="E42" s="49">
        <v>2</v>
      </c>
      <c r="F42" s="49">
        <v>0</v>
      </c>
      <c r="G42" s="49">
        <v>0</v>
      </c>
      <c r="H42" s="49">
        <v>0</v>
      </c>
      <c r="I42" s="49">
        <v>3</v>
      </c>
      <c r="J42" s="49">
        <v>1</v>
      </c>
      <c r="K42" s="49">
        <v>0</v>
      </c>
      <c r="L42" s="49">
        <v>0</v>
      </c>
      <c r="M42" s="49">
        <v>7</v>
      </c>
      <c r="N42" s="49">
        <v>0</v>
      </c>
      <c r="O42" s="17">
        <f t="shared" si="0"/>
        <v>11</v>
      </c>
      <c r="P42" s="17">
        <f t="shared" si="1"/>
        <v>18</v>
      </c>
      <c r="R42" s="5" t="s">
        <v>160</v>
      </c>
      <c r="S42" s="47">
        <f>S41/S40</f>
        <v>1.5031645569620253</v>
      </c>
      <c r="T42" s="47">
        <f t="shared" ref="T42:AF42" si="34">T41/T40</f>
        <v>1.4107142857142858</v>
      </c>
      <c r="U42" s="47">
        <f t="shared" si="34"/>
        <v>1.411764705882353</v>
      </c>
      <c r="V42" s="47">
        <f t="shared" si="34"/>
        <v>2.5789473684210527</v>
      </c>
      <c r="W42" s="47">
        <f t="shared" si="34"/>
        <v>1.3333333333333333</v>
      </c>
      <c r="X42" s="47" t="e">
        <f t="shared" si="34"/>
        <v>#DIV/0!</v>
      </c>
      <c r="Y42" s="47">
        <f t="shared" si="34"/>
        <v>1.4186046511627908</v>
      </c>
      <c r="Z42" s="47">
        <f t="shared" si="34"/>
        <v>1.368421052631579</v>
      </c>
      <c r="AA42" s="47">
        <f t="shared" si="34"/>
        <v>8</v>
      </c>
      <c r="AB42" s="47" t="e">
        <f t="shared" si="34"/>
        <v>#DIV/0!</v>
      </c>
      <c r="AC42" s="47">
        <f t="shared" si="34"/>
        <v>1.5008818342151675</v>
      </c>
      <c r="AD42" s="47" t="e">
        <f t="shared" si="34"/>
        <v>#DIV/0!</v>
      </c>
      <c r="AE42" s="47">
        <f t="shared" si="34"/>
        <v>1.5268505079825834</v>
      </c>
      <c r="AF42" s="47">
        <f t="shared" si="34"/>
        <v>1.5151273885350318</v>
      </c>
    </row>
    <row r="43" spans="2:32" ht="23.1" customHeight="1" x14ac:dyDescent="0.25">
      <c r="B43" s="44" t="s">
        <v>70</v>
      </c>
      <c r="C43" s="49">
        <v>9</v>
      </c>
      <c r="D43" s="49">
        <v>1</v>
      </c>
      <c r="E43" s="49">
        <v>3</v>
      </c>
      <c r="F43" s="49">
        <v>0</v>
      </c>
      <c r="G43" s="49">
        <v>0</v>
      </c>
      <c r="H43" s="49">
        <v>0</v>
      </c>
      <c r="I43" s="49">
        <v>2</v>
      </c>
      <c r="J43" s="49">
        <v>0</v>
      </c>
      <c r="K43" s="49">
        <v>0</v>
      </c>
      <c r="L43" s="49">
        <v>0</v>
      </c>
      <c r="M43" s="49">
        <v>9</v>
      </c>
      <c r="N43" s="49">
        <v>0</v>
      </c>
      <c r="O43" s="17">
        <f t="shared" si="0"/>
        <v>15</v>
      </c>
      <c r="P43" s="17">
        <f t="shared" si="1"/>
        <v>24</v>
      </c>
      <c r="R43"/>
      <c r="S43" s="19"/>
      <c r="T43" s="19"/>
    </row>
    <row r="44" spans="2:32" ht="23.1" customHeight="1" x14ac:dyDescent="0.25">
      <c r="B44" s="46" t="s">
        <v>71</v>
      </c>
      <c r="C44" s="49">
        <v>7</v>
      </c>
      <c r="D44" s="49">
        <v>2</v>
      </c>
      <c r="E44" s="49">
        <v>2</v>
      </c>
      <c r="F44" s="49">
        <v>0</v>
      </c>
      <c r="G44" s="49">
        <v>0</v>
      </c>
      <c r="H44" s="49">
        <v>0</v>
      </c>
      <c r="I44" s="49">
        <v>2</v>
      </c>
      <c r="J44" s="49">
        <v>1</v>
      </c>
      <c r="K44" s="49">
        <v>0</v>
      </c>
      <c r="L44" s="49">
        <v>0</v>
      </c>
      <c r="M44" s="49">
        <v>17</v>
      </c>
      <c r="N44" s="49">
        <v>0</v>
      </c>
      <c r="O44" s="17">
        <f t="shared" si="0"/>
        <v>14</v>
      </c>
      <c r="P44" s="17">
        <f t="shared" si="1"/>
        <v>31</v>
      </c>
      <c r="R44"/>
      <c r="S44" s="19"/>
      <c r="T44" s="19"/>
    </row>
    <row r="45" spans="2:32" ht="23.1" customHeight="1" x14ac:dyDescent="0.25">
      <c r="B45" s="44" t="s">
        <v>72</v>
      </c>
      <c r="C45" s="49">
        <v>4</v>
      </c>
      <c r="D45" s="49">
        <v>3</v>
      </c>
      <c r="E45" s="49">
        <v>1</v>
      </c>
      <c r="F45" s="49">
        <v>2</v>
      </c>
      <c r="G45" s="49">
        <v>0</v>
      </c>
      <c r="H45" s="49">
        <v>0</v>
      </c>
      <c r="I45" s="49">
        <v>4</v>
      </c>
      <c r="J45" s="49">
        <v>0</v>
      </c>
      <c r="K45" s="49">
        <v>0</v>
      </c>
      <c r="L45" s="49">
        <v>0</v>
      </c>
      <c r="M45" s="49">
        <v>10</v>
      </c>
      <c r="N45" s="49">
        <v>0</v>
      </c>
      <c r="O45" s="17">
        <f t="shared" si="0"/>
        <v>14</v>
      </c>
      <c r="P45" s="17">
        <f t="shared" si="1"/>
        <v>24</v>
      </c>
      <c r="R45"/>
      <c r="S45" s="19"/>
      <c r="T45" s="19"/>
    </row>
    <row r="46" spans="2:32" ht="23.1" customHeight="1" x14ac:dyDescent="0.25">
      <c r="B46" s="45" t="s">
        <v>73</v>
      </c>
      <c r="C46" s="49">
        <v>7</v>
      </c>
      <c r="D46" s="49">
        <v>5</v>
      </c>
      <c r="E46" s="49">
        <v>0</v>
      </c>
      <c r="F46" s="49">
        <v>0</v>
      </c>
      <c r="G46" s="49">
        <v>0</v>
      </c>
      <c r="H46" s="49">
        <v>0</v>
      </c>
      <c r="I46" s="49">
        <v>3</v>
      </c>
      <c r="J46" s="49">
        <v>1</v>
      </c>
      <c r="K46" s="49">
        <v>0</v>
      </c>
      <c r="L46" s="49">
        <v>0</v>
      </c>
      <c r="M46" s="49">
        <v>16</v>
      </c>
      <c r="N46" s="49">
        <v>0</v>
      </c>
      <c r="O46" s="17">
        <f t="shared" si="0"/>
        <v>16</v>
      </c>
      <c r="P46" s="17">
        <f t="shared" si="1"/>
        <v>32</v>
      </c>
      <c r="R46" s="19"/>
      <c r="S46" s="19"/>
      <c r="T46"/>
    </row>
    <row r="47" spans="2:32" ht="23.1" customHeight="1" x14ac:dyDescent="0.25">
      <c r="B47" s="45" t="s">
        <v>74</v>
      </c>
      <c r="C47" s="49">
        <v>8</v>
      </c>
      <c r="D47" s="49">
        <v>1</v>
      </c>
      <c r="E47" s="49">
        <v>1</v>
      </c>
      <c r="F47" s="49">
        <v>0</v>
      </c>
      <c r="G47" s="49">
        <v>0</v>
      </c>
      <c r="H47" s="49">
        <v>0</v>
      </c>
      <c r="I47" s="49">
        <v>5</v>
      </c>
      <c r="J47" s="49">
        <v>0</v>
      </c>
      <c r="K47" s="49">
        <v>0</v>
      </c>
      <c r="L47" s="49">
        <v>0</v>
      </c>
      <c r="M47" s="49">
        <v>20</v>
      </c>
      <c r="N47" s="49">
        <v>0</v>
      </c>
      <c r="O47" s="17">
        <f t="shared" si="0"/>
        <v>15</v>
      </c>
      <c r="P47" s="17">
        <f t="shared" si="1"/>
        <v>35</v>
      </c>
      <c r="R47" s="19"/>
      <c r="S47" s="19"/>
      <c r="T47"/>
    </row>
    <row r="48" spans="2:32" ht="23.1" customHeight="1" x14ac:dyDescent="0.25">
      <c r="B48" s="45" t="s">
        <v>75</v>
      </c>
      <c r="C48" s="49">
        <v>6</v>
      </c>
      <c r="D48" s="49">
        <v>2</v>
      </c>
      <c r="E48" s="49">
        <v>1</v>
      </c>
      <c r="F48" s="49">
        <v>0</v>
      </c>
      <c r="G48" s="49">
        <v>0</v>
      </c>
      <c r="H48" s="49">
        <v>0</v>
      </c>
      <c r="I48" s="49">
        <v>5</v>
      </c>
      <c r="J48" s="49">
        <v>1</v>
      </c>
      <c r="K48" s="49">
        <v>0</v>
      </c>
      <c r="L48" s="49">
        <v>0</v>
      </c>
      <c r="M48" s="49">
        <v>12</v>
      </c>
      <c r="N48" s="49">
        <v>0</v>
      </c>
      <c r="O48" s="17">
        <f t="shared" si="0"/>
        <v>15</v>
      </c>
      <c r="P48" s="17">
        <f t="shared" si="1"/>
        <v>27</v>
      </c>
      <c r="R48" s="19"/>
      <c r="S48" s="19"/>
      <c r="T48"/>
    </row>
    <row r="49" spans="2:20" ht="23.1" customHeight="1" x14ac:dyDescent="0.25">
      <c r="B49" s="44" t="s">
        <v>76</v>
      </c>
      <c r="C49" s="49">
        <v>5</v>
      </c>
      <c r="D49" s="49">
        <v>1</v>
      </c>
      <c r="E49" s="49">
        <v>1</v>
      </c>
      <c r="F49" s="49">
        <v>1</v>
      </c>
      <c r="G49" s="49">
        <v>0</v>
      </c>
      <c r="H49" s="49">
        <v>0</v>
      </c>
      <c r="I49" s="49">
        <v>4</v>
      </c>
      <c r="J49" s="49">
        <v>0</v>
      </c>
      <c r="K49" s="49">
        <v>0</v>
      </c>
      <c r="L49" s="49">
        <v>0</v>
      </c>
      <c r="M49" s="49">
        <v>14</v>
      </c>
      <c r="N49" s="49">
        <v>0</v>
      </c>
      <c r="O49" s="17">
        <f t="shared" si="0"/>
        <v>12</v>
      </c>
      <c r="P49" s="17">
        <f t="shared" si="1"/>
        <v>26</v>
      </c>
      <c r="R49" s="19"/>
      <c r="S49" s="19"/>
      <c r="T49"/>
    </row>
    <row r="50" spans="2:20" ht="23.1" customHeight="1" x14ac:dyDescent="0.25">
      <c r="B50" s="45" t="s">
        <v>77</v>
      </c>
      <c r="C50" s="49">
        <v>8</v>
      </c>
      <c r="D50" s="49">
        <v>5</v>
      </c>
      <c r="E50" s="49">
        <v>2</v>
      </c>
      <c r="F50" s="49">
        <v>0</v>
      </c>
      <c r="G50" s="49">
        <v>0</v>
      </c>
      <c r="H50" s="49">
        <v>0</v>
      </c>
      <c r="I50" s="49">
        <v>6</v>
      </c>
      <c r="J50" s="49">
        <v>1</v>
      </c>
      <c r="K50" s="49">
        <v>0</v>
      </c>
      <c r="L50" s="49">
        <v>0</v>
      </c>
      <c r="M50" s="49">
        <v>16</v>
      </c>
      <c r="N50" s="49">
        <v>0</v>
      </c>
      <c r="O50" s="17">
        <f t="shared" si="0"/>
        <v>22</v>
      </c>
      <c r="P50" s="17">
        <f t="shared" si="1"/>
        <v>38</v>
      </c>
      <c r="R50" s="19"/>
      <c r="S50" s="19"/>
      <c r="T50"/>
    </row>
    <row r="51" spans="2:20" ht="23.1" customHeight="1" x14ac:dyDescent="0.25">
      <c r="B51" s="45" t="s">
        <v>78</v>
      </c>
      <c r="C51" s="49">
        <v>4</v>
      </c>
      <c r="D51" s="49">
        <v>3</v>
      </c>
      <c r="E51" s="49">
        <v>2</v>
      </c>
      <c r="F51" s="49">
        <v>0</v>
      </c>
      <c r="G51" s="49">
        <v>0</v>
      </c>
      <c r="H51" s="49">
        <v>0</v>
      </c>
      <c r="I51" s="49">
        <v>1</v>
      </c>
      <c r="J51" s="49">
        <v>0</v>
      </c>
      <c r="K51" s="49">
        <v>0</v>
      </c>
      <c r="L51" s="49">
        <v>0</v>
      </c>
      <c r="M51" s="49">
        <v>2</v>
      </c>
      <c r="N51" s="49">
        <v>0</v>
      </c>
      <c r="O51" s="17">
        <f t="shared" si="0"/>
        <v>10</v>
      </c>
      <c r="P51" s="17">
        <f t="shared" si="1"/>
        <v>12</v>
      </c>
      <c r="R51" s="19"/>
      <c r="S51" s="19"/>
      <c r="T51"/>
    </row>
    <row r="52" spans="2:20" ht="23.1" customHeight="1" x14ac:dyDescent="0.25">
      <c r="B52" s="45" t="s">
        <v>79</v>
      </c>
      <c r="C52" s="49">
        <v>6</v>
      </c>
      <c r="D52" s="49">
        <v>0</v>
      </c>
      <c r="E52" s="49">
        <v>0</v>
      </c>
      <c r="F52" s="49">
        <v>2</v>
      </c>
      <c r="G52" s="49">
        <v>0</v>
      </c>
      <c r="H52" s="49">
        <v>0</v>
      </c>
      <c r="I52" s="49">
        <v>2</v>
      </c>
      <c r="J52" s="49">
        <v>0</v>
      </c>
      <c r="K52" s="49">
        <v>0</v>
      </c>
      <c r="L52" s="49">
        <v>0</v>
      </c>
      <c r="M52" s="49">
        <v>1</v>
      </c>
      <c r="N52" s="49">
        <v>0</v>
      </c>
      <c r="O52" s="17">
        <f t="shared" si="0"/>
        <v>10</v>
      </c>
      <c r="P52" s="17">
        <f t="shared" si="1"/>
        <v>11</v>
      </c>
      <c r="R52" s="19"/>
      <c r="S52" s="19"/>
      <c r="T52"/>
    </row>
    <row r="53" spans="2:20" ht="23.1" customHeight="1" x14ac:dyDescent="0.25">
      <c r="B53" s="44" t="s">
        <v>80</v>
      </c>
      <c r="C53" s="49">
        <v>8</v>
      </c>
      <c r="D53" s="49">
        <v>4</v>
      </c>
      <c r="E53" s="49">
        <v>1</v>
      </c>
      <c r="F53" s="49">
        <v>1</v>
      </c>
      <c r="G53" s="49">
        <v>0</v>
      </c>
      <c r="H53" s="49">
        <v>0</v>
      </c>
      <c r="I53" s="49">
        <v>2</v>
      </c>
      <c r="J53" s="49">
        <v>0</v>
      </c>
      <c r="K53" s="49">
        <v>0</v>
      </c>
      <c r="L53" s="49">
        <v>0</v>
      </c>
      <c r="M53" s="49">
        <v>4</v>
      </c>
      <c r="N53" s="49">
        <v>0</v>
      </c>
      <c r="O53" s="17">
        <f t="shared" si="0"/>
        <v>16</v>
      </c>
      <c r="P53" s="17">
        <f t="shared" si="1"/>
        <v>20</v>
      </c>
      <c r="R53" s="19"/>
      <c r="S53" s="19"/>
      <c r="T53"/>
    </row>
    <row r="54" spans="2:20" ht="23.1" customHeight="1" x14ac:dyDescent="0.25">
      <c r="B54" s="44" t="s">
        <v>81</v>
      </c>
      <c r="C54" s="49">
        <v>5</v>
      </c>
      <c r="D54" s="49">
        <v>3</v>
      </c>
      <c r="E54" s="49">
        <v>2</v>
      </c>
      <c r="F54" s="49">
        <v>0</v>
      </c>
      <c r="G54" s="49">
        <v>0</v>
      </c>
      <c r="H54" s="49">
        <v>0</v>
      </c>
      <c r="I54" s="49">
        <v>2</v>
      </c>
      <c r="J54" s="49">
        <v>2</v>
      </c>
      <c r="K54" s="49">
        <v>0</v>
      </c>
      <c r="L54" s="49">
        <v>0</v>
      </c>
      <c r="M54" s="49">
        <v>5</v>
      </c>
      <c r="N54" s="49">
        <v>0</v>
      </c>
      <c r="O54" s="17">
        <f t="shared" si="0"/>
        <v>14</v>
      </c>
      <c r="P54" s="17">
        <f t="shared" si="1"/>
        <v>19</v>
      </c>
      <c r="R54" s="19"/>
      <c r="S54" s="19"/>
      <c r="T54"/>
    </row>
    <row r="55" spans="2:20" ht="23.1" customHeight="1" x14ac:dyDescent="0.25">
      <c r="B55" s="44" t="s">
        <v>82</v>
      </c>
      <c r="C55" s="49">
        <v>12</v>
      </c>
      <c r="D55" s="49">
        <v>2</v>
      </c>
      <c r="E55" s="49">
        <v>2</v>
      </c>
      <c r="F55" s="49">
        <v>0</v>
      </c>
      <c r="G55" s="49">
        <v>1</v>
      </c>
      <c r="H55" s="49">
        <v>0</v>
      </c>
      <c r="I55" s="49">
        <v>1</v>
      </c>
      <c r="J55" s="49">
        <v>2</v>
      </c>
      <c r="K55" s="49">
        <v>1</v>
      </c>
      <c r="L55" s="49">
        <v>0</v>
      </c>
      <c r="M55" s="49">
        <v>12</v>
      </c>
      <c r="N55" s="49">
        <v>0</v>
      </c>
      <c r="O55" s="17">
        <f t="shared" si="0"/>
        <v>21</v>
      </c>
      <c r="P55" s="17">
        <f t="shared" si="1"/>
        <v>33</v>
      </c>
      <c r="R55" s="19"/>
      <c r="S55" s="19"/>
      <c r="T55"/>
    </row>
    <row r="56" spans="2:20" ht="23.1" customHeight="1" x14ac:dyDescent="0.25">
      <c r="B56" s="44" t="s">
        <v>83</v>
      </c>
      <c r="C56" s="49">
        <v>9</v>
      </c>
      <c r="D56" s="49">
        <v>4</v>
      </c>
      <c r="E56" s="49">
        <v>0</v>
      </c>
      <c r="F56" s="49">
        <v>0</v>
      </c>
      <c r="G56" s="49">
        <v>0</v>
      </c>
      <c r="H56" s="49">
        <v>0</v>
      </c>
      <c r="I56" s="49">
        <v>0</v>
      </c>
      <c r="J56" s="49">
        <v>0</v>
      </c>
      <c r="K56" s="49">
        <v>0</v>
      </c>
      <c r="L56" s="49">
        <v>0</v>
      </c>
      <c r="M56" s="49">
        <v>14</v>
      </c>
      <c r="N56" s="49">
        <v>0</v>
      </c>
      <c r="O56" s="17">
        <f t="shared" si="0"/>
        <v>13</v>
      </c>
      <c r="P56" s="17">
        <f t="shared" si="1"/>
        <v>27</v>
      </c>
      <c r="R56" s="19"/>
      <c r="S56" s="19"/>
      <c r="T56"/>
    </row>
    <row r="57" spans="2:20" ht="23.1" customHeight="1" x14ac:dyDescent="0.25">
      <c r="B57" s="44" t="s">
        <v>84</v>
      </c>
      <c r="C57" s="49">
        <v>10</v>
      </c>
      <c r="D57" s="49">
        <v>3</v>
      </c>
      <c r="E57" s="49">
        <v>4</v>
      </c>
      <c r="F57" s="49">
        <v>1</v>
      </c>
      <c r="G57" s="49">
        <v>1</v>
      </c>
      <c r="H57" s="49">
        <v>0</v>
      </c>
      <c r="I57" s="49">
        <v>2</v>
      </c>
      <c r="J57" s="49">
        <v>2</v>
      </c>
      <c r="K57" s="49">
        <v>0</v>
      </c>
      <c r="L57" s="49">
        <v>0</v>
      </c>
      <c r="M57" s="49">
        <v>18</v>
      </c>
      <c r="N57" s="49">
        <v>0</v>
      </c>
      <c r="O57" s="17">
        <f t="shared" si="0"/>
        <v>23</v>
      </c>
      <c r="P57" s="17">
        <f t="shared" si="1"/>
        <v>41</v>
      </c>
      <c r="R57" s="19"/>
      <c r="S57" s="19"/>
      <c r="T57"/>
    </row>
    <row r="58" spans="2:20" ht="23.1" customHeight="1" x14ac:dyDescent="0.25">
      <c r="B58" s="44" t="s">
        <v>99</v>
      </c>
      <c r="C58" s="49">
        <v>16</v>
      </c>
      <c r="D58" s="49">
        <v>5</v>
      </c>
      <c r="E58" s="49">
        <v>3</v>
      </c>
      <c r="F58" s="49">
        <v>5</v>
      </c>
      <c r="G58" s="49">
        <v>0</v>
      </c>
      <c r="H58" s="49">
        <v>0</v>
      </c>
      <c r="I58" s="49">
        <v>4</v>
      </c>
      <c r="J58" s="49">
        <v>1</v>
      </c>
      <c r="K58" s="49">
        <v>0</v>
      </c>
      <c r="L58" s="49">
        <v>0</v>
      </c>
      <c r="M58" s="49">
        <v>22</v>
      </c>
      <c r="N58" s="49">
        <v>0</v>
      </c>
      <c r="O58" s="17">
        <f t="shared" si="0"/>
        <v>34</v>
      </c>
      <c r="P58" s="17">
        <f t="shared" si="1"/>
        <v>56</v>
      </c>
      <c r="R58" s="19"/>
      <c r="S58" s="19"/>
      <c r="T58"/>
    </row>
    <row r="59" spans="2:20" ht="23.1" customHeight="1" x14ac:dyDescent="0.25">
      <c r="B59" s="44" t="s">
        <v>100</v>
      </c>
      <c r="C59" s="49">
        <v>9</v>
      </c>
      <c r="D59" s="49">
        <v>1</v>
      </c>
      <c r="E59" s="49">
        <v>3</v>
      </c>
      <c r="F59" s="49">
        <v>2</v>
      </c>
      <c r="G59" s="49">
        <v>1</v>
      </c>
      <c r="H59" s="49">
        <v>0</v>
      </c>
      <c r="I59" s="49">
        <v>1</v>
      </c>
      <c r="J59" s="49">
        <v>0</v>
      </c>
      <c r="K59" s="49">
        <v>0</v>
      </c>
      <c r="L59" s="49">
        <v>0</v>
      </c>
      <c r="M59" s="49">
        <v>17</v>
      </c>
      <c r="N59" s="49">
        <v>0</v>
      </c>
      <c r="O59" s="17">
        <f t="shared" si="0"/>
        <v>17</v>
      </c>
      <c r="P59" s="17">
        <f t="shared" si="1"/>
        <v>34</v>
      </c>
      <c r="R59" s="19"/>
      <c r="S59" s="19"/>
      <c r="T59"/>
    </row>
    <row r="60" spans="2:20" ht="23.1" customHeight="1" x14ac:dyDescent="0.25">
      <c r="B60" s="44" t="s">
        <v>101</v>
      </c>
      <c r="C60" s="49">
        <v>9</v>
      </c>
      <c r="D60" s="49">
        <v>3</v>
      </c>
      <c r="E60" s="49">
        <v>1</v>
      </c>
      <c r="F60" s="49">
        <v>3</v>
      </c>
      <c r="G60" s="49">
        <v>0</v>
      </c>
      <c r="H60" s="49">
        <v>0</v>
      </c>
      <c r="I60" s="49">
        <v>0</v>
      </c>
      <c r="J60" s="49">
        <v>1</v>
      </c>
      <c r="K60" s="49">
        <v>0</v>
      </c>
      <c r="L60" s="49">
        <v>0</v>
      </c>
      <c r="M60" s="49">
        <v>11</v>
      </c>
      <c r="N60" s="49">
        <v>0</v>
      </c>
      <c r="O60" s="17">
        <f t="shared" si="0"/>
        <v>17</v>
      </c>
      <c r="P60" s="17">
        <f t="shared" si="1"/>
        <v>28</v>
      </c>
      <c r="R60" s="19"/>
      <c r="S60" s="19"/>
      <c r="T60"/>
    </row>
    <row r="61" spans="2:20" ht="23.1" customHeight="1" x14ac:dyDescent="0.25">
      <c r="B61" s="44" t="s">
        <v>102</v>
      </c>
      <c r="C61" s="49">
        <v>11</v>
      </c>
      <c r="D61" s="49">
        <v>4</v>
      </c>
      <c r="E61" s="49">
        <v>2</v>
      </c>
      <c r="F61" s="49">
        <v>2</v>
      </c>
      <c r="G61" s="49">
        <v>0</v>
      </c>
      <c r="H61" s="49">
        <v>0</v>
      </c>
      <c r="I61" s="49">
        <v>1</v>
      </c>
      <c r="J61" s="49">
        <v>0</v>
      </c>
      <c r="K61" s="49">
        <v>0</v>
      </c>
      <c r="L61" s="49">
        <v>0</v>
      </c>
      <c r="M61" s="49">
        <v>24</v>
      </c>
      <c r="N61" s="49">
        <v>0</v>
      </c>
      <c r="O61" s="17">
        <f t="shared" si="0"/>
        <v>20</v>
      </c>
      <c r="P61" s="17">
        <f t="shared" si="1"/>
        <v>44</v>
      </c>
      <c r="R61" s="19"/>
      <c r="S61" s="19"/>
      <c r="T61"/>
    </row>
    <row r="62" spans="2:20" ht="23.1" customHeight="1" x14ac:dyDescent="0.25">
      <c r="B62" s="44" t="s">
        <v>107</v>
      </c>
      <c r="C62" s="49">
        <v>10</v>
      </c>
      <c r="D62" s="49">
        <v>3</v>
      </c>
      <c r="E62" s="49">
        <v>0</v>
      </c>
      <c r="F62" s="49">
        <v>2</v>
      </c>
      <c r="G62" s="49">
        <v>0</v>
      </c>
      <c r="H62" s="49">
        <v>0</v>
      </c>
      <c r="I62" s="49">
        <v>3</v>
      </c>
      <c r="J62" s="49">
        <v>0</v>
      </c>
      <c r="K62" s="49">
        <v>0</v>
      </c>
      <c r="L62" s="49">
        <v>0</v>
      </c>
      <c r="M62" s="49">
        <v>17</v>
      </c>
      <c r="N62" s="49">
        <v>0</v>
      </c>
      <c r="O62" s="17">
        <f t="shared" si="0"/>
        <v>18</v>
      </c>
      <c r="P62" s="17">
        <f t="shared" si="1"/>
        <v>35</v>
      </c>
      <c r="R62" s="19"/>
      <c r="S62" s="19"/>
      <c r="T62"/>
    </row>
    <row r="63" spans="2:20" ht="23.1" customHeight="1" x14ac:dyDescent="0.25">
      <c r="B63" s="44" t="s">
        <v>108</v>
      </c>
      <c r="C63" s="49">
        <v>8</v>
      </c>
      <c r="D63" s="49">
        <v>1</v>
      </c>
      <c r="E63" s="49">
        <v>0</v>
      </c>
      <c r="F63" s="49">
        <v>0</v>
      </c>
      <c r="G63" s="49">
        <v>0</v>
      </c>
      <c r="H63" s="49">
        <v>0</v>
      </c>
      <c r="I63" s="49">
        <v>0</v>
      </c>
      <c r="J63" s="49">
        <v>0</v>
      </c>
      <c r="K63" s="49">
        <v>1</v>
      </c>
      <c r="L63" s="49">
        <v>0</v>
      </c>
      <c r="M63" s="49">
        <v>16</v>
      </c>
      <c r="N63" s="49">
        <v>0</v>
      </c>
      <c r="O63" s="17">
        <f t="shared" si="0"/>
        <v>10</v>
      </c>
      <c r="P63" s="17">
        <f t="shared" si="1"/>
        <v>26</v>
      </c>
      <c r="R63" s="19"/>
      <c r="S63" s="19"/>
      <c r="T63"/>
    </row>
    <row r="64" spans="2:20" ht="23.1" customHeight="1" x14ac:dyDescent="0.25">
      <c r="B64" s="44" t="s">
        <v>109</v>
      </c>
      <c r="C64" s="49">
        <v>5</v>
      </c>
      <c r="D64" s="49">
        <v>1</v>
      </c>
      <c r="E64" s="49">
        <v>0</v>
      </c>
      <c r="F64" s="49">
        <v>2</v>
      </c>
      <c r="G64" s="49">
        <v>0</v>
      </c>
      <c r="H64" s="49">
        <v>0</v>
      </c>
      <c r="I64" s="49">
        <v>3</v>
      </c>
      <c r="J64" s="49">
        <v>0</v>
      </c>
      <c r="K64" s="49">
        <v>1</v>
      </c>
      <c r="L64" s="49">
        <v>0</v>
      </c>
      <c r="M64" s="49">
        <v>17</v>
      </c>
      <c r="N64" s="49">
        <v>0</v>
      </c>
      <c r="O64" s="17">
        <f t="shared" si="0"/>
        <v>12</v>
      </c>
      <c r="P64" s="17">
        <f t="shared" si="1"/>
        <v>29</v>
      </c>
      <c r="R64" s="19"/>
      <c r="S64" s="19"/>
      <c r="T64"/>
    </row>
    <row r="65" spans="2:20" ht="23.1" customHeight="1" x14ac:dyDescent="0.25">
      <c r="B65" s="44" t="s">
        <v>158</v>
      </c>
      <c r="C65" s="49">
        <v>4</v>
      </c>
      <c r="D65" s="49">
        <v>2</v>
      </c>
      <c r="E65" s="49">
        <v>1</v>
      </c>
      <c r="F65" s="49">
        <v>0</v>
      </c>
      <c r="G65" s="49">
        <v>0</v>
      </c>
      <c r="H65" s="49">
        <v>0</v>
      </c>
      <c r="I65" s="49">
        <v>1</v>
      </c>
      <c r="J65" s="49">
        <v>0</v>
      </c>
      <c r="K65" s="49">
        <v>0</v>
      </c>
      <c r="L65" s="49">
        <v>0</v>
      </c>
      <c r="M65" s="49">
        <v>18</v>
      </c>
      <c r="N65" s="49">
        <v>0</v>
      </c>
      <c r="O65" s="17">
        <f t="shared" si="0"/>
        <v>8</v>
      </c>
      <c r="P65" s="17">
        <f t="shared" si="1"/>
        <v>26</v>
      </c>
      <c r="R65" s="19"/>
      <c r="S65" s="19"/>
      <c r="T65"/>
    </row>
    <row r="66" spans="2:20" ht="23.1" customHeight="1" x14ac:dyDescent="0.25">
      <c r="B66" s="44" t="s">
        <v>103</v>
      </c>
      <c r="C66" s="49">
        <v>9</v>
      </c>
      <c r="D66" s="49">
        <v>2</v>
      </c>
      <c r="E66" s="49">
        <v>1</v>
      </c>
      <c r="F66" s="49">
        <v>1</v>
      </c>
      <c r="G66" s="49">
        <v>0</v>
      </c>
      <c r="H66" s="49">
        <v>0</v>
      </c>
      <c r="I66" s="49">
        <v>1</v>
      </c>
      <c r="J66" s="49">
        <v>0</v>
      </c>
      <c r="K66" s="49">
        <v>1</v>
      </c>
      <c r="L66" s="49">
        <v>0</v>
      </c>
      <c r="M66" s="49">
        <v>11</v>
      </c>
      <c r="N66" s="49">
        <v>0</v>
      </c>
      <c r="O66" s="17">
        <f t="shared" si="0"/>
        <v>15</v>
      </c>
      <c r="P66" s="17">
        <f t="shared" si="1"/>
        <v>26</v>
      </c>
      <c r="R66" s="19"/>
      <c r="S66" s="19"/>
      <c r="T66"/>
    </row>
    <row r="67" spans="2:20" ht="23.1" customHeight="1" x14ac:dyDescent="0.25">
      <c r="B67" s="44" t="s">
        <v>104</v>
      </c>
      <c r="C67" s="49">
        <v>11</v>
      </c>
      <c r="D67" s="49">
        <v>1</v>
      </c>
      <c r="E67" s="49">
        <v>1</v>
      </c>
      <c r="F67" s="49">
        <v>1</v>
      </c>
      <c r="G67" s="49">
        <v>0</v>
      </c>
      <c r="H67" s="49">
        <v>0</v>
      </c>
      <c r="I67" s="49">
        <v>1</v>
      </c>
      <c r="J67" s="49">
        <v>0</v>
      </c>
      <c r="K67" s="49">
        <v>0</v>
      </c>
      <c r="L67" s="49">
        <v>0</v>
      </c>
      <c r="M67" s="49">
        <v>4</v>
      </c>
      <c r="N67" s="49">
        <v>0</v>
      </c>
      <c r="O67" s="17">
        <f t="shared" si="0"/>
        <v>15</v>
      </c>
      <c r="P67" s="17">
        <f t="shared" si="1"/>
        <v>19</v>
      </c>
      <c r="R67" s="19"/>
      <c r="S67" s="19"/>
      <c r="T67"/>
    </row>
    <row r="68" spans="2:20" ht="23.1" customHeight="1" x14ac:dyDescent="0.25">
      <c r="B68" s="44" t="s">
        <v>105</v>
      </c>
      <c r="C68" s="49">
        <v>4</v>
      </c>
      <c r="D68" s="49">
        <v>2</v>
      </c>
      <c r="E68" s="49">
        <v>0</v>
      </c>
      <c r="F68" s="49">
        <v>1</v>
      </c>
      <c r="G68" s="49">
        <v>0</v>
      </c>
      <c r="H68" s="49">
        <v>0</v>
      </c>
      <c r="I68" s="49">
        <v>3</v>
      </c>
      <c r="J68" s="49">
        <v>0</v>
      </c>
      <c r="K68" s="49">
        <v>0</v>
      </c>
      <c r="L68" s="49">
        <v>0</v>
      </c>
      <c r="M68" s="49">
        <v>8</v>
      </c>
      <c r="N68" s="49">
        <v>0</v>
      </c>
      <c r="O68" s="17">
        <f t="shared" si="0"/>
        <v>10</v>
      </c>
      <c r="P68" s="17">
        <f t="shared" si="1"/>
        <v>18</v>
      </c>
      <c r="R68" s="19"/>
      <c r="S68" s="19"/>
      <c r="T68"/>
    </row>
    <row r="69" spans="2:20" ht="23.1" customHeight="1" x14ac:dyDescent="0.25">
      <c r="B69" s="44" t="s">
        <v>106</v>
      </c>
      <c r="C69" s="49">
        <v>5</v>
      </c>
      <c r="D69" s="49">
        <v>0</v>
      </c>
      <c r="E69" s="49">
        <v>2</v>
      </c>
      <c r="F69" s="49">
        <v>1</v>
      </c>
      <c r="G69" s="49">
        <v>0</v>
      </c>
      <c r="H69" s="49">
        <v>0</v>
      </c>
      <c r="I69" s="49">
        <v>2</v>
      </c>
      <c r="J69" s="49">
        <v>0</v>
      </c>
      <c r="K69" s="49">
        <v>1</v>
      </c>
      <c r="L69" s="49">
        <v>0</v>
      </c>
      <c r="M69" s="49">
        <v>11</v>
      </c>
      <c r="N69" s="49">
        <v>0</v>
      </c>
      <c r="O69" s="17">
        <f t="shared" si="0"/>
        <v>11</v>
      </c>
      <c r="P69" s="17">
        <f t="shared" si="1"/>
        <v>22</v>
      </c>
      <c r="R69" s="19"/>
      <c r="S69" s="19"/>
      <c r="T69"/>
    </row>
    <row r="70" spans="2:20" ht="23.1" customHeight="1" x14ac:dyDescent="0.25">
      <c r="B70" s="44" t="s">
        <v>110</v>
      </c>
      <c r="C70" s="49">
        <v>3</v>
      </c>
      <c r="D70" s="49">
        <v>2</v>
      </c>
      <c r="E70" s="49">
        <v>2</v>
      </c>
      <c r="F70" s="49">
        <v>1</v>
      </c>
      <c r="G70" s="49">
        <v>0</v>
      </c>
      <c r="H70" s="49">
        <v>0</v>
      </c>
      <c r="I70" s="49">
        <v>0</v>
      </c>
      <c r="J70" s="49">
        <v>0</v>
      </c>
      <c r="K70" s="49">
        <v>2</v>
      </c>
      <c r="L70" s="49">
        <v>0</v>
      </c>
      <c r="M70" s="49">
        <v>8</v>
      </c>
      <c r="N70" s="49">
        <v>0</v>
      </c>
      <c r="O70" s="17">
        <f t="shared" si="0"/>
        <v>10</v>
      </c>
      <c r="P70" s="17">
        <f t="shared" si="1"/>
        <v>18</v>
      </c>
      <c r="R70" s="19"/>
      <c r="S70" s="19"/>
      <c r="T70"/>
    </row>
    <row r="71" spans="2:20" ht="23.1" customHeight="1" x14ac:dyDescent="0.25">
      <c r="B71" s="44" t="s">
        <v>111</v>
      </c>
      <c r="C71" s="49">
        <v>3</v>
      </c>
      <c r="D71" s="49">
        <v>1</v>
      </c>
      <c r="E71" s="49">
        <v>0</v>
      </c>
      <c r="F71" s="49">
        <v>1</v>
      </c>
      <c r="G71" s="49">
        <v>0</v>
      </c>
      <c r="H71" s="49">
        <v>0</v>
      </c>
      <c r="I71" s="49">
        <v>0</v>
      </c>
      <c r="J71" s="49">
        <v>0</v>
      </c>
      <c r="K71" s="49">
        <v>0</v>
      </c>
      <c r="L71" s="49">
        <v>0</v>
      </c>
      <c r="M71" s="49">
        <v>6</v>
      </c>
      <c r="N71" s="49">
        <v>0</v>
      </c>
      <c r="O71" s="17">
        <f t="shared" si="0"/>
        <v>5</v>
      </c>
      <c r="P71" s="17">
        <f t="shared" si="1"/>
        <v>11</v>
      </c>
      <c r="R71" s="19"/>
      <c r="S71" s="19"/>
      <c r="T71"/>
    </row>
    <row r="72" spans="2:20" ht="23.1" customHeight="1" x14ac:dyDescent="0.25">
      <c r="B72" s="44" t="s">
        <v>112</v>
      </c>
      <c r="C72" s="49">
        <v>4</v>
      </c>
      <c r="D72" s="49">
        <v>0</v>
      </c>
      <c r="E72" s="49">
        <v>1</v>
      </c>
      <c r="F72" s="49">
        <v>2</v>
      </c>
      <c r="G72" s="49">
        <v>0</v>
      </c>
      <c r="H72" s="49">
        <v>0</v>
      </c>
      <c r="I72" s="49">
        <v>0</v>
      </c>
      <c r="J72" s="49">
        <v>0</v>
      </c>
      <c r="K72" s="49">
        <v>0</v>
      </c>
      <c r="L72" s="49">
        <v>0</v>
      </c>
      <c r="M72" s="49">
        <v>3</v>
      </c>
      <c r="N72" s="49">
        <v>0</v>
      </c>
      <c r="O72" s="17">
        <f t="shared" si="0"/>
        <v>7</v>
      </c>
      <c r="P72" s="17">
        <f t="shared" si="1"/>
        <v>10</v>
      </c>
      <c r="R72" s="19"/>
      <c r="S72" s="19"/>
      <c r="T72"/>
    </row>
    <row r="73" spans="2:20" ht="23.1" customHeight="1" x14ac:dyDescent="0.25">
      <c r="B73" s="44" t="s">
        <v>113</v>
      </c>
      <c r="C73" s="49">
        <v>3</v>
      </c>
      <c r="D73" s="49">
        <v>0</v>
      </c>
      <c r="E73" s="49">
        <v>1</v>
      </c>
      <c r="F73" s="49">
        <v>1</v>
      </c>
      <c r="G73" s="49">
        <v>0</v>
      </c>
      <c r="H73" s="49">
        <v>0</v>
      </c>
      <c r="I73" s="49">
        <v>1</v>
      </c>
      <c r="J73" s="49">
        <v>0</v>
      </c>
      <c r="K73" s="49">
        <v>0</v>
      </c>
      <c r="L73" s="49">
        <v>0</v>
      </c>
      <c r="M73" s="49">
        <v>6</v>
      </c>
      <c r="N73" s="49">
        <v>0</v>
      </c>
      <c r="O73" s="17">
        <f t="shared" si="0"/>
        <v>6</v>
      </c>
      <c r="P73" s="17">
        <f t="shared" si="1"/>
        <v>12</v>
      </c>
      <c r="R73" s="19"/>
      <c r="S73" s="19"/>
      <c r="T73"/>
    </row>
    <row r="74" spans="2:20" ht="23.1" customHeight="1" x14ac:dyDescent="0.25">
      <c r="B74" s="44" t="s">
        <v>114</v>
      </c>
      <c r="C74" s="49">
        <v>0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0</v>
      </c>
      <c r="L74" s="49">
        <v>0</v>
      </c>
      <c r="M74" s="49">
        <v>7</v>
      </c>
      <c r="N74" s="49">
        <v>0</v>
      </c>
      <c r="O74" s="17">
        <f t="shared" ref="O74:O105" si="35">SUM(C74:L74,N74)</f>
        <v>1</v>
      </c>
      <c r="P74" s="17">
        <f t="shared" ref="P74:P105" si="36">SUM(C74:N74)</f>
        <v>8</v>
      </c>
      <c r="R74" s="19"/>
      <c r="S74" s="19"/>
      <c r="T74"/>
    </row>
    <row r="75" spans="2:20" ht="23.1" customHeight="1" x14ac:dyDescent="0.25">
      <c r="B75" s="44" t="s">
        <v>115</v>
      </c>
      <c r="C75" s="49">
        <v>3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1</v>
      </c>
      <c r="J75" s="49">
        <v>0</v>
      </c>
      <c r="K75" s="49">
        <v>0</v>
      </c>
      <c r="L75" s="49">
        <v>0</v>
      </c>
      <c r="M75" s="49">
        <v>3</v>
      </c>
      <c r="N75" s="49">
        <v>0</v>
      </c>
      <c r="O75" s="17">
        <f t="shared" si="35"/>
        <v>5</v>
      </c>
      <c r="P75" s="17">
        <f t="shared" si="36"/>
        <v>8</v>
      </c>
      <c r="R75" s="19"/>
      <c r="S75" s="19"/>
      <c r="T75"/>
    </row>
    <row r="76" spans="2:20" ht="23.1" customHeight="1" x14ac:dyDescent="0.25">
      <c r="B76" s="44" t="s">
        <v>116</v>
      </c>
      <c r="C76" s="49">
        <v>0</v>
      </c>
      <c r="D76" s="49">
        <v>2</v>
      </c>
      <c r="E76" s="49">
        <v>0</v>
      </c>
      <c r="F76" s="49">
        <v>0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3</v>
      </c>
      <c r="N76" s="49">
        <v>0</v>
      </c>
      <c r="O76" s="17">
        <f t="shared" si="35"/>
        <v>2</v>
      </c>
      <c r="P76" s="17">
        <f t="shared" si="36"/>
        <v>5</v>
      </c>
      <c r="R76" s="19"/>
      <c r="S76" s="19"/>
      <c r="T76"/>
    </row>
    <row r="77" spans="2:20" ht="23.1" customHeight="1" x14ac:dyDescent="0.25">
      <c r="B77" s="44" t="s">
        <v>117</v>
      </c>
      <c r="C77" s="49">
        <v>1</v>
      </c>
      <c r="D77" s="49">
        <v>0</v>
      </c>
      <c r="E77" s="49">
        <v>1</v>
      </c>
      <c r="F77" s="49">
        <v>0</v>
      </c>
      <c r="G77" s="49">
        <v>0</v>
      </c>
      <c r="H77" s="49">
        <v>0</v>
      </c>
      <c r="I77" s="49">
        <v>0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17">
        <f t="shared" si="35"/>
        <v>2</v>
      </c>
      <c r="P77" s="17">
        <f t="shared" si="36"/>
        <v>2</v>
      </c>
      <c r="R77" s="19"/>
      <c r="S77" s="19"/>
      <c r="T77"/>
    </row>
    <row r="78" spans="2:20" ht="23.1" customHeight="1" x14ac:dyDescent="0.25">
      <c r="B78" s="45" t="s">
        <v>118</v>
      </c>
      <c r="C78" s="49">
        <v>1</v>
      </c>
      <c r="D78" s="49">
        <v>2</v>
      </c>
      <c r="E78" s="49">
        <v>0</v>
      </c>
      <c r="F78" s="49">
        <v>1</v>
      </c>
      <c r="G78" s="49">
        <v>0</v>
      </c>
      <c r="H78" s="49">
        <v>0</v>
      </c>
      <c r="I78" s="49">
        <v>0</v>
      </c>
      <c r="J78" s="49">
        <v>0</v>
      </c>
      <c r="K78" s="49">
        <v>0</v>
      </c>
      <c r="L78" s="49">
        <v>0</v>
      </c>
      <c r="M78" s="49">
        <v>2</v>
      </c>
      <c r="N78" s="49">
        <v>0</v>
      </c>
      <c r="O78" s="17">
        <f t="shared" si="35"/>
        <v>4</v>
      </c>
      <c r="P78" s="17">
        <f t="shared" si="36"/>
        <v>6</v>
      </c>
      <c r="R78" s="19"/>
      <c r="S78" s="19"/>
      <c r="T78"/>
    </row>
    <row r="79" spans="2:20" ht="23.1" customHeight="1" x14ac:dyDescent="0.25">
      <c r="B79" s="44" t="s">
        <v>119</v>
      </c>
      <c r="C79" s="49">
        <v>0</v>
      </c>
      <c r="D79" s="49">
        <v>1</v>
      </c>
      <c r="E79" s="49">
        <v>0</v>
      </c>
      <c r="F79" s="49">
        <v>0</v>
      </c>
      <c r="G79" s="49">
        <v>0</v>
      </c>
      <c r="H79" s="49">
        <v>0</v>
      </c>
      <c r="I79" s="49">
        <v>0</v>
      </c>
      <c r="J79" s="49">
        <v>0</v>
      </c>
      <c r="K79" s="49">
        <v>0</v>
      </c>
      <c r="L79" s="49">
        <v>0</v>
      </c>
      <c r="M79" s="49">
        <v>1</v>
      </c>
      <c r="N79" s="49">
        <v>0</v>
      </c>
      <c r="O79" s="17">
        <f t="shared" si="35"/>
        <v>1</v>
      </c>
      <c r="P79" s="17">
        <f t="shared" si="36"/>
        <v>2</v>
      </c>
      <c r="R79" s="19"/>
      <c r="S79" s="19"/>
      <c r="T79"/>
    </row>
    <row r="80" spans="2:20" ht="23.1" customHeight="1" x14ac:dyDescent="0.25">
      <c r="B80" s="46" t="s">
        <v>120</v>
      </c>
      <c r="C80" s="49">
        <v>2</v>
      </c>
      <c r="D80" s="49">
        <v>0</v>
      </c>
      <c r="E80" s="49">
        <v>0</v>
      </c>
      <c r="F80" s="49">
        <v>0</v>
      </c>
      <c r="G80" s="49">
        <v>1</v>
      </c>
      <c r="H80" s="49">
        <v>0</v>
      </c>
      <c r="I80" s="49">
        <v>2</v>
      </c>
      <c r="J80" s="49">
        <v>0</v>
      </c>
      <c r="K80" s="49">
        <v>0</v>
      </c>
      <c r="L80" s="49">
        <v>0</v>
      </c>
      <c r="M80" s="49">
        <v>0</v>
      </c>
      <c r="N80" s="49">
        <v>0</v>
      </c>
      <c r="O80" s="17">
        <f t="shared" si="35"/>
        <v>5</v>
      </c>
      <c r="P80" s="17">
        <f t="shared" si="36"/>
        <v>5</v>
      </c>
      <c r="R80" s="19"/>
      <c r="S80" s="19"/>
      <c r="T80"/>
    </row>
    <row r="81" spans="2:20" ht="23.1" customHeight="1" x14ac:dyDescent="0.25">
      <c r="B81" s="44" t="s">
        <v>121</v>
      </c>
      <c r="C81" s="49">
        <v>0</v>
      </c>
      <c r="D81" s="49">
        <v>1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1</v>
      </c>
      <c r="K81" s="49">
        <v>0</v>
      </c>
      <c r="L81" s="49">
        <v>0</v>
      </c>
      <c r="M81" s="49">
        <v>3</v>
      </c>
      <c r="N81" s="49">
        <v>0</v>
      </c>
      <c r="O81" s="17">
        <f t="shared" si="35"/>
        <v>2</v>
      </c>
      <c r="P81" s="17">
        <f t="shared" si="36"/>
        <v>5</v>
      </c>
      <c r="R81" s="19"/>
      <c r="S81" s="19"/>
      <c r="T81"/>
    </row>
    <row r="82" spans="2:20" ht="23.1" customHeight="1" x14ac:dyDescent="0.25">
      <c r="B82" s="45" t="s">
        <v>122</v>
      </c>
      <c r="C82" s="49">
        <v>0</v>
      </c>
      <c r="D82" s="49">
        <v>0</v>
      </c>
      <c r="E82" s="49">
        <v>0</v>
      </c>
      <c r="F82" s="49">
        <v>1</v>
      </c>
      <c r="G82" s="49">
        <v>0</v>
      </c>
      <c r="H82" s="49">
        <v>0</v>
      </c>
      <c r="I82" s="49">
        <v>0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17">
        <f t="shared" si="35"/>
        <v>1</v>
      </c>
      <c r="P82" s="17">
        <f t="shared" si="36"/>
        <v>1</v>
      </c>
      <c r="R82" s="19"/>
      <c r="S82" s="19"/>
      <c r="T82"/>
    </row>
    <row r="83" spans="2:20" ht="23.1" customHeight="1" x14ac:dyDescent="0.25">
      <c r="B83" s="44" t="s">
        <v>123</v>
      </c>
      <c r="C83" s="49">
        <v>0</v>
      </c>
      <c r="D83" s="49">
        <v>0</v>
      </c>
      <c r="E83" s="49">
        <v>0</v>
      </c>
      <c r="F83" s="49">
        <v>0</v>
      </c>
      <c r="G83" s="49">
        <v>0</v>
      </c>
      <c r="H83" s="49">
        <v>0</v>
      </c>
      <c r="I83" s="49">
        <v>2</v>
      </c>
      <c r="J83" s="49">
        <v>0</v>
      </c>
      <c r="K83" s="49">
        <v>0</v>
      </c>
      <c r="L83" s="49">
        <v>0</v>
      </c>
      <c r="M83" s="49">
        <v>1</v>
      </c>
      <c r="N83" s="49">
        <v>0</v>
      </c>
      <c r="O83" s="17">
        <f t="shared" si="35"/>
        <v>2</v>
      </c>
      <c r="P83" s="17">
        <f t="shared" si="36"/>
        <v>3</v>
      </c>
      <c r="R83" s="19"/>
      <c r="S83" s="19"/>
      <c r="T83"/>
    </row>
    <row r="84" spans="2:20" ht="23.1" customHeight="1" x14ac:dyDescent="0.25">
      <c r="B84" s="46" t="s">
        <v>124</v>
      </c>
      <c r="C84" s="49">
        <v>2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0</v>
      </c>
      <c r="L84" s="49">
        <v>0</v>
      </c>
      <c r="M84" s="49">
        <v>0</v>
      </c>
      <c r="N84" s="49">
        <v>0</v>
      </c>
      <c r="O84" s="17">
        <f t="shared" si="35"/>
        <v>3</v>
      </c>
      <c r="P84" s="17">
        <f t="shared" si="36"/>
        <v>3</v>
      </c>
      <c r="R84" s="19"/>
      <c r="S84" s="19"/>
      <c r="T84"/>
    </row>
    <row r="85" spans="2:20" ht="23.1" customHeight="1" x14ac:dyDescent="0.25">
      <c r="B85" s="44" t="s">
        <v>125</v>
      </c>
      <c r="C85" s="49">
        <v>0</v>
      </c>
      <c r="D85" s="49">
        <v>2</v>
      </c>
      <c r="E85" s="49">
        <v>0</v>
      </c>
      <c r="F85" s="49">
        <v>0</v>
      </c>
      <c r="G85" s="49">
        <v>0</v>
      </c>
      <c r="H85" s="49">
        <v>0</v>
      </c>
      <c r="I85" s="49">
        <v>5</v>
      </c>
      <c r="J85" s="49">
        <v>1</v>
      </c>
      <c r="K85" s="49">
        <v>0</v>
      </c>
      <c r="L85" s="49">
        <v>0</v>
      </c>
      <c r="M85" s="49">
        <v>0</v>
      </c>
      <c r="N85" s="49">
        <v>0</v>
      </c>
      <c r="O85" s="17">
        <f t="shared" si="35"/>
        <v>8</v>
      </c>
      <c r="P85" s="17">
        <f t="shared" si="36"/>
        <v>8</v>
      </c>
      <c r="R85" s="19"/>
      <c r="S85" s="19"/>
      <c r="T85"/>
    </row>
    <row r="86" spans="2:20" ht="23.1" customHeight="1" x14ac:dyDescent="0.25">
      <c r="B86" s="45" t="s">
        <v>126</v>
      </c>
      <c r="C86" s="49">
        <v>0</v>
      </c>
      <c r="D86" s="49">
        <v>0</v>
      </c>
      <c r="E86" s="49">
        <v>1</v>
      </c>
      <c r="F86" s="49">
        <v>0</v>
      </c>
      <c r="G86" s="49">
        <v>0</v>
      </c>
      <c r="H86" s="49">
        <v>0</v>
      </c>
      <c r="I86" s="49">
        <v>0</v>
      </c>
      <c r="J86" s="49">
        <v>0</v>
      </c>
      <c r="K86" s="49">
        <v>0</v>
      </c>
      <c r="L86" s="49">
        <v>0</v>
      </c>
      <c r="M86" s="49">
        <v>3</v>
      </c>
      <c r="N86" s="49">
        <v>0</v>
      </c>
      <c r="O86" s="17">
        <f t="shared" si="35"/>
        <v>1</v>
      </c>
      <c r="P86" s="17">
        <f t="shared" si="36"/>
        <v>4</v>
      </c>
      <c r="R86" s="19"/>
      <c r="S86" s="19"/>
      <c r="T86"/>
    </row>
    <row r="87" spans="2:20" ht="23.1" customHeight="1" x14ac:dyDescent="0.25">
      <c r="B87" s="44" t="s">
        <v>127</v>
      </c>
      <c r="C87" s="49">
        <v>0</v>
      </c>
      <c r="D87" s="49">
        <v>0</v>
      </c>
      <c r="E87" s="49">
        <v>0</v>
      </c>
      <c r="F87" s="49">
        <v>0</v>
      </c>
      <c r="G87" s="49">
        <v>0</v>
      </c>
      <c r="H87" s="49">
        <v>0</v>
      </c>
      <c r="I87" s="49">
        <v>0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17">
        <f t="shared" si="35"/>
        <v>0</v>
      </c>
      <c r="P87" s="17">
        <f t="shared" si="36"/>
        <v>0</v>
      </c>
      <c r="R87" s="19"/>
      <c r="S87" s="19"/>
      <c r="T87"/>
    </row>
    <row r="88" spans="2:20" ht="23.1" customHeight="1" x14ac:dyDescent="0.25">
      <c r="B88" s="46" t="s">
        <v>128</v>
      </c>
      <c r="C88" s="49">
        <v>0</v>
      </c>
      <c r="D88" s="49">
        <v>0</v>
      </c>
      <c r="E88" s="49">
        <v>0</v>
      </c>
      <c r="F88" s="49">
        <v>1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17">
        <f t="shared" si="35"/>
        <v>1</v>
      </c>
      <c r="P88" s="17">
        <f t="shared" si="36"/>
        <v>1</v>
      </c>
      <c r="R88" s="19"/>
      <c r="S88" s="19"/>
      <c r="T88"/>
    </row>
    <row r="89" spans="2:20" ht="23.1" customHeight="1" x14ac:dyDescent="0.25">
      <c r="B89" s="44" t="s">
        <v>129</v>
      </c>
      <c r="C89" s="49">
        <v>0</v>
      </c>
      <c r="D89" s="49">
        <v>2</v>
      </c>
      <c r="E89" s="49">
        <v>0</v>
      </c>
      <c r="F89" s="49">
        <v>0</v>
      </c>
      <c r="G89" s="49">
        <v>0</v>
      </c>
      <c r="H89" s="49">
        <v>0</v>
      </c>
      <c r="I89" s="49">
        <v>2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17">
        <f t="shared" si="35"/>
        <v>4</v>
      </c>
      <c r="P89" s="17">
        <f t="shared" si="36"/>
        <v>4</v>
      </c>
      <c r="R89" s="19"/>
      <c r="S89" s="19"/>
      <c r="T89"/>
    </row>
    <row r="90" spans="2:20" ht="23.1" customHeight="1" x14ac:dyDescent="0.25">
      <c r="B90" s="45" t="s">
        <v>130</v>
      </c>
      <c r="C90" s="49">
        <v>0</v>
      </c>
      <c r="D90" s="49">
        <v>1</v>
      </c>
      <c r="E90" s="49">
        <v>0</v>
      </c>
      <c r="F90" s="49">
        <v>0</v>
      </c>
      <c r="G90" s="49">
        <v>0</v>
      </c>
      <c r="H90" s="49">
        <v>0</v>
      </c>
      <c r="I90" s="49">
        <v>0</v>
      </c>
      <c r="J90" s="49">
        <v>0</v>
      </c>
      <c r="K90" s="49">
        <v>0</v>
      </c>
      <c r="L90" s="49">
        <v>0</v>
      </c>
      <c r="M90" s="49">
        <v>1</v>
      </c>
      <c r="N90" s="49">
        <v>0</v>
      </c>
      <c r="O90" s="17">
        <f t="shared" si="35"/>
        <v>1</v>
      </c>
      <c r="P90" s="17">
        <f t="shared" si="36"/>
        <v>2</v>
      </c>
      <c r="R90" s="19"/>
      <c r="S90" s="19"/>
      <c r="T90"/>
    </row>
    <row r="91" spans="2:20" ht="23.1" customHeight="1" x14ac:dyDescent="0.25">
      <c r="B91" s="44" t="s">
        <v>131</v>
      </c>
      <c r="C91" s="49">
        <v>0</v>
      </c>
      <c r="D91" s="49">
        <v>0</v>
      </c>
      <c r="E91" s="49">
        <v>0</v>
      </c>
      <c r="F91" s="49">
        <v>0</v>
      </c>
      <c r="G91" s="49">
        <v>0</v>
      </c>
      <c r="H91" s="49">
        <v>0</v>
      </c>
      <c r="I91" s="49">
        <v>2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17">
        <f t="shared" si="35"/>
        <v>2</v>
      </c>
      <c r="P91" s="17">
        <f t="shared" si="36"/>
        <v>2</v>
      </c>
      <c r="R91" s="19"/>
      <c r="S91" s="19"/>
      <c r="T91"/>
    </row>
    <row r="92" spans="2:20" ht="23.1" customHeight="1" x14ac:dyDescent="0.25">
      <c r="B92" s="46" t="s">
        <v>132</v>
      </c>
      <c r="C92" s="49">
        <v>0</v>
      </c>
      <c r="D92" s="49">
        <v>0</v>
      </c>
      <c r="E92" s="49">
        <v>0</v>
      </c>
      <c r="F92" s="49">
        <v>0</v>
      </c>
      <c r="G92" s="49">
        <v>0</v>
      </c>
      <c r="H92" s="49">
        <v>0</v>
      </c>
      <c r="I92" s="49">
        <v>1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17">
        <f t="shared" si="35"/>
        <v>1</v>
      </c>
      <c r="P92" s="17">
        <f t="shared" si="36"/>
        <v>1</v>
      </c>
      <c r="R92" s="19"/>
      <c r="S92" s="19"/>
      <c r="T92"/>
    </row>
    <row r="93" spans="2:20" ht="23.1" customHeight="1" x14ac:dyDescent="0.25">
      <c r="B93" s="44" t="s">
        <v>133</v>
      </c>
      <c r="C93" s="49">
        <v>0</v>
      </c>
      <c r="D93" s="49">
        <v>0</v>
      </c>
      <c r="E93" s="49">
        <v>2</v>
      </c>
      <c r="F93" s="49">
        <v>0</v>
      </c>
      <c r="G93" s="49">
        <v>0</v>
      </c>
      <c r="H93" s="49">
        <v>0</v>
      </c>
      <c r="I93" s="49">
        <v>0</v>
      </c>
      <c r="J93" s="49">
        <v>0</v>
      </c>
      <c r="K93" s="49">
        <v>0</v>
      </c>
      <c r="L93" s="49">
        <v>0</v>
      </c>
      <c r="M93" s="49">
        <v>1</v>
      </c>
      <c r="N93" s="49">
        <v>0</v>
      </c>
      <c r="O93" s="17">
        <f t="shared" si="35"/>
        <v>2</v>
      </c>
      <c r="P93" s="17">
        <f t="shared" si="36"/>
        <v>3</v>
      </c>
      <c r="R93" s="19"/>
      <c r="S93" s="19"/>
      <c r="T93"/>
    </row>
    <row r="94" spans="2:20" ht="23.1" customHeight="1" x14ac:dyDescent="0.25">
      <c r="B94" s="45" t="s">
        <v>134</v>
      </c>
      <c r="C94" s="49">
        <v>1</v>
      </c>
      <c r="D94" s="49">
        <v>0</v>
      </c>
      <c r="E94" s="49">
        <v>0</v>
      </c>
      <c r="F94" s="49">
        <v>1</v>
      </c>
      <c r="G94" s="49">
        <v>0</v>
      </c>
      <c r="H94" s="49">
        <v>0</v>
      </c>
      <c r="I94" s="49">
        <v>3</v>
      </c>
      <c r="J94" s="49">
        <v>0</v>
      </c>
      <c r="K94" s="49">
        <v>0</v>
      </c>
      <c r="L94" s="49">
        <v>0</v>
      </c>
      <c r="M94" s="49">
        <v>1</v>
      </c>
      <c r="N94" s="49">
        <v>0</v>
      </c>
      <c r="O94" s="17">
        <f t="shared" si="35"/>
        <v>5</v>
      </c>
      <c r="P94" s="17">
        <f t="shared" si="36"/>
        <v>6</v>
      </c>
      <c r="R94" s="19"/>
      <c r="S94" s="19"/>
      <c r="T94"/>
    </row>
    <row r="95" spans="2:20" ht="23.1" customHeight="1" x14ac:dyDescent="0.25">
      <c r="B95" s="44" t="s">
        <v>135</v>
      </c>
      <c r="C95" s="49">
        <v>1</v>
      </c>
      <c r="D95" s="49">
        <v>1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17">
        <f t="shared" si="35"/>
        <v>2</v>
      </c>
      <c r="P95" s="17">
        <f t="shared" si="36"/>
        <v>2</v>
      </c>
      <c r="R95" s="19"/>
      <c r="S95" s="19"/>
      <c r="T95"/>
    </row>
    <row r="96" spans="2:20" ht="23.1" customHeight="1" x14ac:dyDescent="0.25">
      <c r="B96" s="46" t="s">
        <v>136</v>
      </c>
      <c r="C96" s="49">
        <v>1</v>
      </c>
      <c r="D96" s="49">
        <v>0</v>
      </c>
      <c r="E96" s="49">
        <v>0</v>
      </c>
      <c r="F96" s="49">
        <v>2</v>
      </c>
      <c r="G96" s="49">
        <v>0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3</v>
      </c>
      <c r="N96" s="49">
        <v>0</v>
      </c>
      <c r="O96" s="17">
        <f t="shared" si="35"/>
        <v>4</v>
      </c>
      <c r="P96" s="17">
        <f t="shared" si="36"/>
        <v>7</v>
      </c>
      <c r="R96" s="19"/>
      <c r="S96" s="19"/>
      <c r="T96"/>
    </row>
    <row r="97" spans="2:20" ht="23.1" customHeight="1" x14ac:dyDescent="0.25">
      <c r="B97" s="44" t="s">
        <v>137</v>
      </c>
      <c r="C97" s="49">
        <v>0</v>
      </c>
      <c r="D97" s="49">
        <v>2</v>
      </c>
      <c r="E97" s="49">
        <v>0</v>
      </c>
      <c r="F97" s="49">
        <v>1</v>
      </c>
      <c r="G97" s="49">
        <v>0</v>
      </c>
      <c r="H97" s="49">
        <v>0</v>
      </c>
      <c r="I97" s="49">
        <v>0</v>
      </c>
      <c r="J97" s="49">
        <v>0</v>
      </c>
      <c r="K97" s="49">
        <v>0</v>
      </c>
      <c r="L97" s="49">
        <v>0</v>
      </c>
      <c r="M97" s="49">
        <v>2</v>
      </c>
      <c r="N97" s="49">
        <v>0</v>
      </c>
      <c r="O97" s="17">
        <f t="shared" si="35"/>
        <v>3</v>
      </c>
      <c r="P97" s="17">
        <f t="shared" si="36"/>
        <v>5</v>
      </c>
      <c r="R97" s="19"/>
      <c r="S97" s="19"/>
      <c r="T97"/>
    </row>
    <row r="98" spans="2:20" ht="23.1" customHeight="1" x14ac:dyDescent="0.25">
      <c r="B98" s="45" t="s">
        <v>138</v>
      </c>
      <c r="C98" s="49">
        <v>1</v>
      </c>
      <c r="D98" s="49">
        <v>0</v>
      </c>
      <c r="E98" s="49">
        <v>0</v>
      </c>
      <c r="F98" s="49">
        <v>0</v>
      </c>
      <c r="G98" s="49">
        <v>0</v>
      </c>
      <c r="H98" s="49">
        <v>0</v>
      </c>
      <c r="I98" s="49">
        <v>2</v>
      </c>
      <c r="J98" s="49">
        <v>0</v>
      </c>
      <c r="K98" s="49">
        <v>0</v>
      </c>
      <c r="L98" s="49">
        <v>0</v>
      </c>
      <c r="M98" s="49">
        <v>4</v>
      </c>
      <c r="N98" s="49">
        <v>0</v>
      </c>
      <c r="O98" s="17">
        <f t="shared" si="35"/>
        <v>3</v>
      </c>
      <c r="P98" s="17">
        <f t="shared" si="36"/>
        <v>7</v>
      </c>
      <c r="R98" s="19"/>
      <c r="S98" s="19"/>
      <c r="T98"/>
    </row>
    <row r="99" spans="2:20" ht="23.1" customHeight="1" x14ac:dyDescent="0.25">
      <c r="B99" s="44" t="s">
        <v>139</v>
      </c>
      <c r="C99" s="49">
        <v>0</v>
      </c>
      <c r="D99" s="49">
        <v>0</v>
      </c>
      <c r="E99" s="49">
        <v>0</v>
      </c>
      <c r="F99" s="49">
        <v>3</v>
      </c>
      <c r="G99" s="49">
        <v>0</v>
      </c>
      <c r="H99" s="49">
        <v>0</v>
      </c>
      <c r="I99" s="49">
        <v>0</v>
      </c>
      <c r="J99" s="49">
        <v>0</v>
      </c>
      <c r="K99" s="49">
        <v>0</v>
      </c>
      <c r="L99" s="49">
        <v>0</v>
      </c>
      <c r="M99" s="49">
        <v>1</v>
      </c>
      <c r="N99" s="49">
        <v>0</v>
      </c>
      <c r="O99" s="17">
        <f t="shared" si="35"/>
        <v>3</v>
      </c>
      <c r="P99" s="17">
        <f t="shared" si="36"/>
        <v>4</v>
      </c>
      <c r="R99" s="19"/>
      <c r="S99" s="19"/>
      <c r="T99"/>
    </row>
    <row r="100" spans="2:20" ht="23.1" customHeight="1" x14ac:dyDescent="0.25">
      <c r="B100" s="46" t="s">
        <v>140</v>
      </c>
      <c r="C100" s="49">
        <v>0</v>
      </c>
      <c r="D100" s="49">
        <v>2</v>
      </c>
      <c r="E100" s="49">
        <v>0</v>
      </c>
      <c r="F100" s="49">
        <v>0</v>
      </c>
      <c r="G100" s="49">
        <v>0</v>
      </c>
      <c r="H100" s="49">
        <v>0</v>
      </c>
      <c r="I100" s="49">
        <v>0</v>
      </c>
      <c r="J100" s="49">
        <v>0</v>
      </c>
      <c r="K100" s="49">
        <v>0</v>
      </c>
      <c r="L100" s="49">
        <v>0</v>
      </c>
      <c r="M100" s="49">
        <v>3</v>
      </c>
      <c r="N100" s="49">
        <v>0</v>
      </c>
      <c r="O100" s="17">
        <f t="shared" si="35"/>
        <v>2</v>
      </c>
      <c r="P100" s="17">
        <f t="shared" si="36"/>
        <v>5</v>
      </c>
      <c r="R100" s="19"/>
      <c r="S100" s="19"/>
      <c r="T100"/>
    </row>
    <row r="101" spans="2:20" ht="23.1" customHeight="1" x14ac:dyDescent="0.25">
      <c r="B101" s="44" t="s">
        <v>141</v>
      </c>
      <c r="C101" s="49">
        <v>3</v>
      </c>
      <c r="D101" s="49">
        <v>0</v>
      </c>
      <c r="E101" s="49">
        <v>0</v>
      </c>
      <c r="F101" s="49">
        <v>2</v>
      </c>
      <c r="G101" s="49">
        <v>0</v>
      </c>
      <c r="H101" s="49">
        <v>0</v>
      </c>
      <c r="I101" s="49">
        <v>2</v>
      </c>
      <c r="J101" s="49">
        <v>1</v>
      </c>
      <c r="K101" s="49">
        <v>0</v>
      </c>
      <c r="L101" s="49">
        <v>0</v>
      </c>
      <c r="M101" s="49">
        <v>3</v>
      </c>
      <c r="N101" s="49">
        <v>0</v>
      </c>
      <c r="O101" s="17">
        <f t="shared" si="35"/>
        <v>8</v>
      </c>
      <c r="P101" s="17">
        <f t="shared" si="36"/>
        <v>11</v>
      </c>
      <c r="R101" s="19"/>
      <c r="S101" s="19"/>
      <c r="T101"/>
    </row>
    <row r="102" spans="2:20" ht="23.1" customHeight="1" x14ac:dyDescent="0.25">
      <c r="B102" s="45" t="s">
        <v>142</v>
      </c>
      <c r="C102" s="49">
        <v>3</v>
      </c>
      <c r="D102" s="49">
        <v>2</v>
      </c>
      <c r="E102" s="49">
        <v>0</v>
      </c>
      <c r="F102" s="49">
        <v>3</v>
      </c>
      <c r="G102" s="49">
        <v>0</v>
      </c>
      <c r="H102" s="49">
        <v>0</v>
      </c>
      <c r="I102" s="49">
        <v>3</v>
      </c>
      <c r="J102" s="49">
        <v>2</v>
      </c>
      <c r="K102" s="49">
        <v>0</v>
      </c>
      <c r="L102" s="49">
        <v>0</v>
      </c>
      <c r="M102" s="49">
        <v>7</v>
      </c>
      <c r="N102" s="49">
        <v>0</v>
      </c>
      <c r="O102" s="17">
        <f t="shared" si="35"/>
        <v>13</v>
      </c>
      <c r="P102" s="17">
        <f t="shared" si="36"/>
        <v>20</v>
      </c>
      <c r="R102" s="19"/>
      <c r="S102" s="19"/>
      <c r="T102"/>
    </row>
    <row r="103" spans="2:20" ht="23.1" customHeight="1" x14ac:dyDescent="0.25">
      <c r="B103" s="44" t="s">
        <v>143</v>
      </c>
      <c r="C103" s="49">
        <v>9</v>
      </c>
      <c r="D103" s="49">
        <v>0</v>
      </c>
      <c r="E103" s="49">
        <v>0</v>
      </c>
      <c r="F103" s="49">
        <v>8</v>
      </c>
      <c r="G103" s="49">
        <v>0</v>
      </c>
      <c r="H103" s="49">
        <v>0</v>
      </c>
      <c r="I103" s="49">
        <v>0</v>
      </c>
      <c r="J103" s="49">
        <v>0</v>
      </c>
      <c r="K103" s="49">
        <v>0</v>
      </c>
      <c r="L103" s="49">
        <v>0</v>
      </c>
      <c r="M103" s="49">
        <v>11</v>
      </c>
      <c r="N103" s="49">
        <v>0</v>
      </c>
      <c r="O103" s="17">
        <f t="shared" si="35"/>
        <v>17</v>
      </c>
      <c r="P103" s="17">
        <f t="shared" si="36"/>
        <v>28</v>
      </c>
      <c r="R103" s="19"/>
      <c r="S103" s="19"/>
      <c r="T103"/>
    </row>
    <row r="104" spans="2:20" ht="23.1" customHeight="1" x14ac:dyDescent="0.25">
      <c r="B104" s="46" t="s">
        <v>144</v>
      </c>
      <c r="C104" s="49">
        <v>9</v>
      </c>
      <c r="D104" s="49">
        <v>0</v>
      </c>
      <c r="E104" s="49">
        <v>0</v>
      </c>
      <c r="F104" s="49">
        <v>3</v>
      </c>
      <c r="G104" s="49">
        <v>0</v>
      </c>
      <c r="H104" s="49">
        <v>0</v>
      </c>
      <c r="I104" s="49">
        <v>3</v>
      </c>
      <c r="J104" s="49">
        <v>0</v>
      </c>
      <c r="K104" s="49">
        <v>0</v>
      </c>
      <c r="L104" s="49">
        <v>0</v>
      </c>
      <c r="M104" s="49">
        <v>7</v>
      </c>
      <c r="N104" s="49">
        <v>0</v>
      </c>
      <c r="O104" s="17">
        <f t="shared" si="35"/>
        <v>15</v>
      </c>
      <c r="P104" s="17">
        <f t="shared" si="36"/>
        <v>22</v>
      </c>
      <c r="R104" s="19"/>
      <c r="S104" s="19"/>
      <c r="T104"/>
    </row>
    <row r="105" spans="2:20" ht="23.1" customHeight="1" x14ac:dyDescent="0.25">
      <c r="B105" s="44" t="s">
        <v>145</v>
      </c>
      <c r="C105" s="49">
        <v>8</v>
      </c>
      <c r="D105" s="49">
        <v>0</v>
      </c>
      <c r="E105" s="49">
        <v>3</v>
      </c>
      <c r="F105" s="49">
        <v>9</v>
      </c>
      <c r="G105" s="49">
        <v>0</v>
      </c>
      <c r="H105" s="49">
        <v>0</v>
      </c>
      <c r="I105" s="49">
        <v>4</v>
      </c>
      <c r="J105" s="49">
        <v>0</v>
      </c>
      <c r="K105" s="49">
        <v>1</v>
      </c>
      <c r="L105" s="49">
        <v>0</v>
      </c>
      <c r="M105" s="49">
        <v>18</v>
      </c>
      <c r="N105" s="49">
        <v>0</v>
      </c>
      <c r="O105" s="17">
        <f t="shared" si="35"/>
        <v>25</v>
      </c>
      <c r="P105" s="17">
        <f t="shared" si="36"/>
        <v>43</v>
      </c>
      <c r="R105" s="19"/>
      <c r="S105" s="19"/>
      <c r="T105"/>
    </row>
    <row r="106" spans="2:20" ht="23.1" customHeight="1" x14ac:dyDescent="0.25">
      <c r="B106" s="52" t="s">
        <v>18</v>
      </c>
      <c r="C106" s="16">
        <f>SUM(C10:C105)</f>
        <v>475</v>
      </c>
      <c r="D106" s="16">
        <f t="shared" ref="D106:P106" si="37">SUM(D10:D105)</f>
        <v>158</v>
      </c>
      <c r="E106" s="16">
        <f t="shared" si="37"/>
        <v>96</v>
      </c>
      <c r="F106" s="16">
        <f t="shared" si="37"/>
        <v>98</v>
      </c>
      <c r="G106" s="16">
        <f t="shared" si="37"/>
        <v>8</v>
      </c>
      <c r="H106" s="16">
        <f t="shared" si="37"/>
        <v>0</v>
      </c>
      <c r="I106" s="16">
        <f t="shared" si="37"/>
        <v>183</v>
      </c>
      <c r="J106" s="16">
        <f t="shared" si="37"/>
        <v>26</v>
      </c>
      <c r="K106" s="16">
        <f t="shared" si="37"/>
        <v>8</v>
      </c>
      <c r="L106" s="16">
        <f t="shared" si="37"/>
        <v>0</v>
      </c>
      <c r="M106" s="16">
        <f t="shared" si="37"/>
        <v>851</v>
      </c>
      <c r="N106" s="16">
        <f t="shared" si="37"/>
        <v>0</v>
      </c>
      <c r="O106" s="16">
        <f t="shared" si="37"/>
        <v>1052</v>
      </c>
      <c r="P106" s="16">
        <f t="shared" si="37"/>
        <v>1903</v>
      </c>
      <c r="R106" s="19"/>
      <c r="S106" s="19"/>
      <c r="T106"/>
    </row>
    <row r="107" spans="2:20" ht="23.1" customHeight="1" x14ac:dyDescent="0.25">
      <c r="B107" s="52" t="s">
        <v>93</v>
      </c>
      <c r="C107" s="42">
        <f t="shared" ref="C107:N107" si="38">C106/$P$106</f>
        <v>0.24960588544403572</v>
      </c>
      <c r="D107" s="42">
        <f t="shared" si="38"/>
        <v>8.3026799789805567E-2</v>
      </c>
      <c r="E107" s="42">
        <f t="shared" si="38"/>
        <v>5.0446663163426171E-2</v>
      </c>
      <c r="F107" s="42">
        <f t="shared" si="38"/>
        <v>5.1497635312664214E-2</v>
      </c>
      <c r="G107" s="42">
        <f t="shared" si="38"/>
        <v>4.2038885969521806E-3</v>
      </c>
      <c r="H107" s="42">
        <f t="shared" si="38"/>
        <v>0</v>
      </c>
      <c r="I107" s="42">
        <f t="shared" si="38"/>
        <v>9.6163951655281132E-2</v>
      </c>
      <c r="J107" s="42">
        <f t="shared" si="38"/>
        <v>1.3662637940094587E-2</v>
      </c>
      <c r="K107" s="42">
        <f t="shared" si="38"/>
        <v>4.2038885969521806E-3</v>
      </c>
      <c r="L107" s="42">
        <f t="shared" si="38"/>
        <v>0</v>
      </c>
      <c r="M107" s="42">
        <f t="shared" si="38"/>
        <v>0.44718864950078824</v>
      </c>
      <c r="N107" s="42">
        <f t="shared" si="38"/>
        <v>0</v>
      </c>
      <c r="R107" s="19"/>
      <c r="S107" s="19"/>
      <c r="T107"/>
    </row>
    <row r="108" spans="2:20" ht="23.1" customHeight="1" x14ac:dyDescent="0.25">
      <c r="B108" s="53" t="s">
        <v>94</v>
      </c>
      <c r="C108" s="43">
        <f>C106/$O$106</f>
        <v>0.45152091254752852</v>
      </c>
      <c r="D108" s="43">
        <f t="shared" ref="D108:N108" si="39">D106/$O$106</f>
        <v>0.15019011406844107</v>
      </c>
      <c r="E108" s="43">
        <f t="shared" si="39"/>
        <v>9.125475285171103E-2</v>
      </c>
      <c r="F108" s="43">
        <f t="shared" si="39"/>
        <v>9.3155893536121678E-2</v>
      </c>
      <c r="G108" s="43">
        <f t="shared" si="39"/>
        <v>7.6045627376425855E-3</v>
      </c>
      <c r="H108" s="43">
        <f t="shared" si="39"/>
        <v>0</v>
      </c>
      <c r="I108" s="43">
        <f t="shared" si="39"/>
        <v>0.17395437262357413</v>
      </c>
      <c r="J108" s="43">
        <f t="shared" si="39"/>
        <v>2.4714828897338403E-2</v>
      </c>
      <c r="K108" s="43">
        <f t="shared" si="39"/>
        <v>7.6045627376425855E-3</v>
      </c>
      <c r="L108" s="43">
        <f t="shared" si="39"/>
        <v>0</v>
      </c>
      <c r="M108" s="43"/>
      <c r="N108" s="43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1:32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1:32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1:32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1:32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1:32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1:32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1:32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1:32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1:32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1:32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1:32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1:32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1:32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1:32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2" tint="-0.249977111117893"/>
  </sheetPr>
  <dimension ref="A1:AF174"/>
  <sheetViews>
    <sheetView view="pageBreakPreview" topLeftCell="A54" zoomScale="60" workbookViewId="0">
      <selection activeCell="B58" sqref="B58:B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76" t="str">
        <f>'[4]23.09 Bukasa-Buloba'!C3:G3</f>
        <v>MCC -C2- Stn No. 63 - Buloba-Bukasa RD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tr">
        <f>'[4]28.09 Bukasa-Buloba-24h'!D5</f>
        <v>28.09.19</v>
      </c>
      <c r="F5" s="40" t="s">
        <v>1</v>
      </c>
      <c r="G5" s="71" t="str">
        <f>'[4]28.09 Bukasa-Buloba-24h'!G5:H5</f>
        <v>Bukasa Trading Centre</v>
      </c>
      <c r="H5" s="72"/>
      <c r="I5" s="14"/>
      <c r="J5" s="2" t="s">
        <v>5</v>
      </c>
      <c r="K5" s="71" t="s">
        <v>167</v>
      </c>
      <c r="L5" s="72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1" t="str">
        <f>'[4]23.09 Buloba-Bukasa'!D6:E6</f>
        <v>BULOBA</v>
      </c>
      <c r="E6" s="72"/>
      <c r="F6" s="2" t="s">
        <v>2</v>
      </c>
      <c r="G6" s="71" t="str">
        <f>'[4]23.09 Buloba-Bukasa'!G6:H6</f>
        <v>BUKASA</v>
      </c>
      <c r="H6" s="72"/>
      <c r="J6" s="2" t="s">
        <v>21</v>
      </c>
      <c r="K6" s="71" t="str">
        <f>'[4]28.09 Bukasa-Buloba-24h'!K6:L6</f>
        <v>Nusurah</v>
      </c>
      <c r="L6" s="72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44" t="s">
        <v>37</v>
      </c>
      <c r="C10" s="49">
        <v>8</v>
      </c>
      <c r="D10" s="49">
        <v>0</v>
      </c>
      <c r="E10" s="49">
        <v>1</v>
      </c>
      <c r="F10" s="49">
        <v>2</v>
      </c>
      <c r="G10" s="49">
        <v>0</v>
      </c>
      <c r="H10" s="49">
        <v>0</v>
      </c>
      <c r="I10" s="49">
        <v>0</v>
      </c>
      <c r="J10" s="49">
        <v>1</v>
      </c>
      <c r="K10" s="49">
        <v>0</v>
      </c>
      <c r="L10" s="49">
        <v>0</v>
      </c>
      <c r="M10" s="49">
        <v>11</v>
      </c>
      <c r="N10" s="49">
        <v>0</v>
      </c>
      <c r="O10" s="17">
        <f t="shared" ref="O10:O73" si="0">SUM(C10:L10,N10)</f>
        <v>12</v>
      </c>
      <c r="P10" s="17">
        <f t="shared" ref="P10:P73" si="1">SUM(C10:N10)</f>
        <v>23</v>
      </c>
      <c r="R10" s="1" t="s">
        <v>6</v>
      </c>
      <c r="S10" s="17">
        <f t="shared" ref="S10:AF10" si="2">SUM(C10:C13)</f>
        <v>22</v>
      </c>
      <c r="T10" s="17">
        <f t="shared" si="2"/>
        <v>2</v>
      </c>
      <c r="U10" s="17">
        <f t="shared" si="2"/>
        <v>4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60</v>
      </c>
      <c r="AD10" s="17">
        <f t="shared" si="2"/>
        <v>0</v>
      </c>
      <c r="AE10" s="30">
        <f t="shared" si="2"/>
        <v>41</v>
      </c>
      <c r="AF10" s="30">
        <f t="shared" si="2"/>
        <v>101</v>
      </c>
    </row>
    <row r="11" spans="2:32" s="6" customFormat="1" ht="23.1" customHeight="1" x14ac:dyDescent="0.25">
      <c r="B11" s="44" t="s">
        <v>38</v>
      </c>
      <c r="C11" s="49">
        <v>1</v>
      </c>
      <c r="D11" s="49">
        <v>0</v>
      </c>
      <c r="E11" s="49">
        <v>0</v>
      </c>
      <c r="F11" s="49">
        <v>1</v>
      </c>
      <c r="G11" s="49">
        <v>0</v>
      </c>
      <c r="H11" s="49">
        <v>0</v>
      </c>
      <c r="I11" s="49">
        <v>2</v>
      </c>
      <c r="J11" s="49">
        <v>0</v>
      </c>
      <c r="K11" s="49">
        <v>0</v>
      </c>
      <c r="L11" s="49">
        <v>0</v>
      </c>
      <c r="M11" s="49">
        <v>10</v>
      </c>
      <c r="N11" s="49">
        <v>0</v>
      </c>
      <c r="O11" s="17">
        <f t="shared" si="0"/>
        <v>4</v>
      </c>
      <c r="P11" s="17">
        <f t="shared" si="1"/>
        <v>14</v>
      </c>
      <c r="R11" s="1" t="s">
        <v>7</v>
      </c>
      <c r="S11" s="17">
        <f t="shared" ref="S11:AF11" si="3">SUM(C14:C17)</f>
        <v>23</v>
      </c>
      <c r="T11" s="17">
        <f t="shared" si="3"/>
        <v>4</v>
      </c>
      <c r="U11" s="17">
        <f t="shared" si="3"/>
        <v>8</v>
      </c>
      <c r="V11" s="17">
        <f t="shared" si="3"/>
        <v>5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72</v>
      </c>
      <c r="AD11" s="17">
        <f t="shared" si="3"/>
        <v>0</v>
      </c>
      <c r="AE11" s="30">
        <f t="shared" si="3"/>
        <v>49</v>
      </c>
      <c r="AF11" s="30">
        <f t="shared" si="3"/>
        <v>121</v>
      </c>
    </row>
    <row r="12" spans="2:32" ht="23.1" customHeight="1" x14ac:dyDescent="0.25">
      <c r="B12" s="44" t="s">
        <v>39</v>
      </c>
      <c r="C12" s="49">
        <v>7</v>
      </c>
      <c r="D12" s="49">
        <v>2</v>
      </c>
      <c r="E12" s="49">
        <v>1</v>
      </c>
      <c r="F12" s="49">
        <v>2</v>
      </c>
      <c r="G12" s="49">
        <v>0</v>
      </c>
      <c r="H12" s="49">
        <v>0</v>
      </c>
      <c r="I12" s="49">
        <v>1</v>
      </c>
      <c r="J12" s="49">
        <v>1</v>
      </c>
      <c r="K12" s="49">
        <v>0</v>
      </c>
      <c r="L12" s="49">
        <v>0</v>
      </c>
      <c r="M12" s="49">
        <v>16</v>
      </c>
      <c r="N12" s="49">
        <v>0</v>
      </c>
      <c r="O12" s="17">
        <f t="shared" si="0"/>
        <v>14</v>
      </c>
      <c r="P12" s="17">
        <f t="shared" si="1"/>
        <v>30</v>
      </c>
      <c r="R12" s="1" t="s">
        <v>8</v>
      </c>
      <c r="S12" s="17">
        <f t="shared" ref="S12:AF12" si="4">SUM(C18:C21)</f>
        <v>32</v>
      </c>
      <c r="T12" s="17">
        <f t="shared" si="4"/>
        <v>7</v>
      </c>
      <c r="U12" s="17">
        <f t="shared" si="4"/>
        <v>6</v>
      </c>
      <c r="V12" s="17">
        <f t="shared" si="4"/>
        <v>2</v>
      </c>
      <c r="W12" s="17">
        <f t="shared" si="4"/>
        <v>1</v>
      </c>
      <c r="X12" s="17">
        <f t="shared" si="4"/>
        <v>0</v>
      </c>
      <c r="Y12" s="17">
        <f t="shared" si="4"/>
        <v>9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88</v>
      </c>
      <c r="AD12" s="17">
        <f t="shared" si="4"/>
        <v>0</v>
      </c>
      <c r="AE12" s="30">
        <f t="shared" si="4"/>
        <v>59</v>
      </c>
      <c r="AF12" s="30">
        <f t="shared" si="4"/>
        <v>147</v>
      </c>
    </row>
    <row r="13" spans="2:32" ht="23.1" customHeight="1" x14ac:dyDescent="0.25">
      <c r="B13" s="44" t="s">
        <v>40</v>
      </c>
      <c r="C13" s="49">
        <v>6</v>
      </c>
      <c r="D13" s="49">
        <v>0</v>
      </c>
      <c r="E13" s="49">
        <v>2</v>
      </c>
      <c r="F13" s="49">
        <v>0</v>
      </c>
      <c r="G13" s="49">
        <v>0</v>
      </c>
      <c r="H13" s="49">
        <v>0</v>
      </c>
      <c r="I13" s="49">
        <v>2</v>
      </c>
      <c r="J13" s="49">
        <v>1</v>
      </c>
      <c r="K13" s="49">
        <v>0</v>
      </c>
      <c r="L13" s="49">
        <v>0</v>
      </c>
      <c r="M13" s="49">
        <v>23</v>
      </c>
      <c r="N13" s="49">
        <v>0</v>
      </c>
      <c r="O13" s="17">
        <f t="shared" si="0"/>
        <v>11</v>
      </c>
      <c r="P13" s="17">
        <f t="shared" si="1"/>
        <v>34</v>
      </c>
      <c r="R13" s="1" t="s">
        <v>9</v>
      </c>
      <c r="S13" s="17">
        <f t="shared" ref="S13:AF13" si="5">SUM(C22:C25)</f>
        <v>27</v>
      </c>
      <c r="T13" s="17">
        <f t="shared" si="5"/>
        <v>18</v>
      </c>
      <c r="U13" s="17">
        <f t="shared" si="5"/>
        <v>12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14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60</v>
      </c>
      <c r="AD13" s="17">
        <f t="shared" si="5"/>
        <v>0</v>
      </c>
      <c r="AE13" s="30">
        <f t="shared" si="5"/>
        <v>76</v>
      </c>
      <c r="AF13" s="30">
        <f t="shared" si="5"/>
        <v>136</v>
      </c>
    </row>
    <row r="14" spans="2:32" ht="23.1" customHeight="1" x14ac:dyDescent="0.25">
      <c r="B14" s="44" t="s">
        <v>41</v>
      </c>
      <c r="C14" s="49">
        <v>7</v>
      </c>
      <c r="D14" s="49">
        <v>1</v>
      </c>
      <c r="E14" s="49">
        <v>1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20</v>
      </c>
      <c r="N14" s="49">
        <v>0</v>
      </c>
      <c r="O14" s="17">
        <f t="shared" si="0"/>
        <v>10</v>
      </c>
      <c r="P14" s="17">
        <f t="shared" si="1"/>
        <v>30</v>
      </c>
      <c r="R14" s="1" t="s">
        <v>10</v>
      </c>
      <c r="S14" s="17">
        <f t="shared" ref="S14:AF14" si="6">SUM(C26:C29)</f>
        <v>34</v>
      </c>
      <c r="T14" s="17">
        <f t="shared" si="6"/>
        <v>8</v>
      </c>
      <c r="U14" s="17">
        <f t="shared" si="6"/>
        <v>8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79</v>
      </c>
      <c r="AD14" s="17">
        <f t="shared" si="6"/>
        <v>0</v>
      </c>
      <c r="AE14" s="30">
        <f t="shared" si="6"/>
        <v>65</v>
      </c>
      <c r="AF14" s="30">
        <f t="shared" si="6"/>
        <v>144</v>
      </c>
    </row>
    <row r="15" spans="2:32" ht="23.1" customHeight="1" x14ac:dyDescent="0.25">
      <c r="B15" s="44" t="s">
        <v>42</v>
      </c>
      <c r="C15" s="49">
        <v>4</v>
      </c>
      <c r="D15" s="49">
        <v>1</v>
      </c>
      <c r="E15" s="49">
        <v>2</v>
      </c>
      <c r="F15" s="49">
        <v>1</v>
      </c>
      <c r="G15" s="49">
        <v>0</v>
      </c>
      <c r="H15" s="49">
        <v>0</v>
      </c>
      <c r="I15" s="49">
        <v>1</v>
      </c>
      <c r="J15" s="49">
        <v>0</v>
      </c>
      <c r="K15" s="49">
        <v>0</v>
      </c>
      <c r="L15" s="49">
        <v>0</v>
      </c>
      <c r="M15" s="49">
        <v>23</v>
      </c>
      <c r="N15" s="49">
        <v>0</v>
      </c>
      <c r="O15" s="17">
        <f t="shared" si="0"/>
        <v>9</v>
      </c>
      <c r="P15" s="17">
        <f t="shared" si="1"/>
        <v>32</v>
      </c>
      <c r="R15" s="1" t="s">
        <v>11</v>
      </c>
      <c r="S15" s="17">
        <f t="shared" ref="S15:AF15" si="7">SUM(C30:C33)</f>
        <v>27</v>
      </c>
      <c r="T15" s="17">
        <f t="shared" si="7"/>
        <v>13</v>
      </c>
      <c r="U15" s="17">
        <f t="shared" si="7"/>
        <v>2</v>
      </c>
      <c r="V15" s="17">
        <f t="shared" si="7"/>
        <v>3</v>
      </c>
      <c r="W15" s="17">
        <f t="shared" si="7"/>
        <v>1</v>
      </c>
      <c r="X15" s="17">
        <f t="shared" si="7"/>
        <v>0</v>
      </c>
      <c r="Y15" s="17">
        <f t="shared" si="7"/>
        <v>14</v>
      </c>
      <c r="Z15" s="17">
        <f t="shared" si="7"/>
        <v>7</v>
      </c>
      <c r="AA15" s="17">
        <f t="shared" si="7"/>
        <v>0</v>
      </c>
      <c r="AB15" s="17">
        <f t="shared" si="7"/>
        <v>0</v>
      </c>
      <c r="AC15" s="17">
        <f t="shared" si="7"/>
        <v>51</v>
      </c>
      <c r="AD15" s="17">
        <f t="shared" si="7"/>
        <v>0</v>
      </c>
      <c r="AE15" s="30">
        <f t="shared" si="7"/>
        <v>67</v>
      </c>
      <c r="AF15" s="30">
        <f t="shared" si="7"/>
        <v>118</v>
      </c>
    </row>
    <row r="16" spans="2:32" ht="23.1" customHeight="1" x14ac:dyDescent="0.25">
      <c r="B16" s="44" t="s">
        <v>43</v>
      </c>
      <c r="C16" s="49">
        <v>5</v>
      </c>
      <c r="D16" s="49">
        <v>0</v>
      </c>
      <c r="E16" s="49">
        <v>2</v>
      </c>
      <c r="F16" s="49">
        <v>1</v>
      </c>
      <c r="G16" s="49">
        <v>0</v>
      </c>
      <c r="H16" s="49">
        <v>0</v>
      </c>
      <c r="I16" s="49">
        <v>3</v>
      </c>
      <c r="J16" s="49">
        <v>0</v>
      </c>
      <c r="K16" s="49">
        <v>0</v>
      </c>
      <c r="L16" s="49">
        <v>0</v>
      </c>
      <c r="M16" s="49">
        <v>13</v>
      </c>
      <c r="N16" s="49">
        <v>0</v>
      </c>
      <c r="O16" s="17">
        <f t="shared" si="0"/>
        <v>11</v>
      </c>
      <c r="P16" s="17">
        <f t="shared" si="1"/>
        <v>24</v>
      </c>
      <c r="R16" s="1" t="s">
        <v>12</v>
      </c>
      <c r="S16" s="17">
        <f t="shared" ref="S16:AF16" si="8">SUM(C34:C37)</f>
        <v>29</v>
      </c>
      <c r="T16" s="17">
        <f t="shared" si="8"/>
        <v>5</v>
      </c>
      <c r="U16" s="17">
        <f t="shared" si="8"/>
        <v>2</v>
      </c>
      <c r="V16" s="17">
        <f t="shared" si="8"/>
        <v>8</v>
      </c>
      <c r="W16" s="17">
        <f t="shared" si="8"/>
        <v>0</v>
      </c>
      <c r="X16" s="17">
        <f t="shared" si="8"/>
        <v>0</v>
      </c>
      <c r="Y16" s="17">
        <f t="shared" si="8"/>
        <v>13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36</v>
      </c>
      <c r="AD16" s="17">
        <f t="shared" si="8"/>
        <v>0</v>
      </c>
      <c r="AE16" s="30">
        <f t="shared" si="8"/>
        <v>62</v>
      </c>
      <c r="AF16" s="30">
        <f t="shared" si="8"/>
        <v>98</v>
      </c>
    </row>
    <row r="17" spans="2:32" ht="23.1" customHeight="1" x14ac:dyDescent="0.25">
      <c r="B17" s="44" t="s">
        <v>44</v>
      </c>
      <c r="C17" s="49">
        <v>7</v>
      </c>
      <c r="D17" s="49">
        <v>2</v>
      </c>
      <c r="E17" s="49">
        <v>3</v>
      </c>
      <c r="F17" s="49">
        <v>3</v>
      </c>
      <c r="G17" s="49">
        <v>0</v>
      </c>
      <c r="H17" s="49">
        <v>0</v>
      </c>
      <c r="I17" s="49">
        <v>3</v>
      </c>
      <c r="J17" s="49">
        <v>1</v>
      </c>
      <c r="K17" s="49">
        <v>0</v>
      </c>
      <c r="L17" s="49">
        <v>0</v>
      </c>
      <c r="M17" s="49">
        <v>16</v>
      </c>
      <c r="N17" s="49">
        <v>0</v>
      </c>
      <c r="O17" s="17">
        <f t="shared" si="0"/>
        <v>19</v>
      </c>
      <c r="P17" s="17">
        <f t="shared" si="1"/>
        <v>35</v>
      </c>
      <c r="R17" s="1" t="s">
        <v>13</v>
      </c>
      <c r="S17" s="17">
        <f t="shared" ref="S17:AF17" si="9">SUM(C38:C41)</f>
        <v>23</v>
      </c>
      <c r="T17" s="17">
        <f t="shared" si="9"/>
        <v>8</v>
      </c>
      <c r="U17" s="17">
        <f t="shared" si="9"/>
        <v>7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19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51</v>
      </c>
      <c r="AD17" s="17">
        <f t="shared" si="9"/>
        <v>0</v>
      </c>
      <c r="AE17" s="30">
        <f t="shared" si="9"/>
        <v>64</v>
      </c>
      <c r="AF17" s="30">
        <f t="shared" si="9"/>
        <v>115</v>
      </c>
    </row>
    <row r="18" spans="2:32" ht="23.1" customHeight="1" x14ac:dyDescent="0.25">
      <c r="B18" s="44" t="s">
        <v>45</v>
      </c>
      <c r="C18" s="49">
        <v>5</v>
      </c>
      <c r="D18" s="49">
        <v>2</v>
      </c>
      <c r="E18" s="49">
        <v>1</v>
      </c>
      <c r="F18" s="49">
        <v>0</v>
      </c>
      <c r="G18" s="49">
        <v>0</v>
      </c>
      <c r="H18" s="49">
        <v>0</v>
      </c>
      <c r="I18" s="49">
        <v>3</v>
      </c>
      <c r="J18" s="49">
        <v>0</v>
      </c>
      <c r="K18" s="49">
        <v>0</v>
      </c>
      <c r="L18" s="49">
        <v>0</v>
      </c>
      <c r="M18" s="49">
        <v>26</v>
      </c>
      <c r="N18" s="49">
        <v>0</v>
      </c>
      <c r="O18" s="17">
        <f t="shared" si="0"/>
        <v>11</v>
      </c>
      <c r="P18" s="17">
        <f t="shared" si="1"/>
        <v>37</v>
      </c>
      <c r="R18" s="1" t="s">
        <v>14</v>
      </c>
      <c r="S18" s="17">
        <f t="shared" ref="S18:AF18" si="10">SUM(C42:C45)</f>
        <v>23</v>
      </c>
      <c r="T18" s="17">
        <f t="shared" si="10"/>
        <v>8</v>
      </c>
      <c r="U18" s="17">
        <f t="shared" si="10"/>
        <v>6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10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52</v>
      </c>
      <c r="AD18" s="17">
        <f t="shared" si="10"/>
        <v>0</v>
      </c>
      <c r="AE18" s="30">
        <f t="shared" si="10"/>
        <v>50</v>
      </c>
      <c r="AF18" s="30">
        <f t="shared" si="10"/>
        <v>102</v>
      </c>
    </row>
    <row r="19" spans="2:32" ht="23.1" customHeight="1" x14ac:dyDescent="0.25">
      <c r="B19" s="44" t="s">
        <v>46</v>
      </c>
      <c r="C19" s="49">
        <v>5</v>
      </c>
      <c r="D19" s="49">
        <v>2</v>
      </c>
      <c r="E19" s="49">
        <v>0</v>
      </c>
      <c r="F19" s="49">
        <v>1</v>
      </c>
      <c r="G19" s="49">
        <v>0</v>
      </c>
      <c r="H19" s="49">
        <v>0</v>
      </c>
      <c r="I19" s="49">
        <v>2</v>
      </c>
      <c r="J19" s="49">
        <v>0</v>
      </c>
      <c r="K19" s="49">
        <v>0</v>
      </c>
      <c r="L19" s="49">
        <v>0</v>
      </c>
      <c r="M19" s="49">
        <v>17</v>
      </c>
      <c r="N19" s="49">
        <v>0</v>
      </c>
      <c r="O19" s="17">
        <f t="shared" si="0"/>
        <v>10</v>
      </c>
      <c r="P19" s="17">
        <f t="shared" si="1"/>
        <v>27</v>
      </c>
      <c r="R19" s="1" t="s">
        <v>15</v>
      </c>
      <c r="S19" s="17">
        <f t="shared" ref="S19:AF19" si="11">SUM(C46:C49)</f>
        <v>20</v>
      </c>
      <c r="T19" s="17">
        <f t="shared" si="11"/>
        <v>5</v>
      </c>
      <c r="U19" s="17">
        <f t="shared" si="11"/>
        <v>7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43</v>
      </c>
      <c r="AD19" s="17">
        <f t="shared" si="11"/>
        <v>0</v>
      </c>
      <c r="AE19" s="30">
        <f t="shared" si="11"/>
        <v>50</v>
      </c>
      <c r="AF19" s="30">
        <f t="shared" si="11"/>
        <v>93</v>
      </c>
    </row>
    <row r="20" spans="2:32" ht="23.1" customHeight="1" x14ac:dyDescent="0.25">
      <c r="B20" s="44" t="s">
        <v>47</v>
      </c>
      <c r="C20" s="49">
        <v>9</v>
      </c>
      <c r="D20" s="49">
        <v>1</v>
      </c>
      <c r="E20" s="49">
        <v>0</v>
      </c>
      <c r="F20" s="49">
        <v>0</v>
      </c>
      <c r="G20" s="49">
        <v>1</v>
      </c>
      <c r="H20" s="49">
        <v>0</v>
      </c>
      <c r="I20" s="49">
        <v>2</v>
      </c>
      <c r="J20" s="49">
        <v>1</v>
      </c>
      <c r="K20" s="49">
        <v>0</v>
      </c>
      <c r="L20" s="49">
        <v>0</v>
      </c>
      <c r="M20" s="49">
        <v>27</v>
      </c>
      <c r="N20" s="49">
        <v>0</v>
      </c>
      <c r="O20" s="17">
        <f t="shared" si="0"/>
        <v>14</v>
      </c>
      <c r="P20" s="17">
        <f t="shared" si="1"/>
        <v>41</v>
      </c>
      <c r="R20" s="1" t="s">
        <v>16</v>
      </c>
      <c r="S20" s="17">
        <f t="shared" ref="S20:AF20" si="12">SUM(C50:C53)</f>
        <v>20</v>
      </c>
      <c r="T20" s="17">
        <f t="shared" si="12"/>
        <v>7</v>
      </c>
      <c r="U20" s="17">
        <f t="shared" si="12"/>
        <v>7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8</v>
      </c>
      <c r="AA20" s="17">
        <f t="shared" si="12"/>
        <v>0</v>
      </c>
      <c r="AB20" s="17">
        <f t="shared" si="12"/>
        <v>0</v>
      </c>
      <c r="AC20" s="17">
        <f t="shared" si="12"/>
        <v>22</v>
      </c>
      <c r="AD20" s="17">
        <f t="shared" si="12"/>
        <v>0</v>
      </c>
      <c r="AE20" s="30">
        <f t="shared" si="12"/>
        <v>52</v>
      </c>
      <c r="AF20" s="30">
        <f t="shared" si="12"/>
        <v>74</v>
      </c>
    </row>
    <row r="21" spans="2:32" ht="23.1" customHeight="1" x14ac:dyDescent="0.25">
      <c r="B21" s="44" t="s">
        <v>48</v>
      </c>
      <c r="C21" s="49">
        <v>13</v>
      </c>
      <c r="D21" s="49">
        <v>2</v>
      </c>
      <c r="E21" s="49">
        <v>5</v>
      </c>
      <c r="F21" s="49">
        <v>1</v>
      </c>
      <c r="G21" s="49">
        <v>0</v>
      </c>
      <c r="H21" s="49">
        <v>0</v>
      </c>
      <c r="I21" s="49">
        <v>2</v>
      </c>
      <c r="J21" s="49">
        <v>1</v>
      </c>
      <c r="K21" s="49">
        <v>0</v>
      </c>
      <c r="L21" s="49">
        <v>0</v>
      </c>
      <c r="M21" s="49">
        <v>18</v>
      </c>
      <c r="N21" s="49">
        <v>0</v>
      </c>
      <c r="O21" s="17">
        <f t="shared" si="0"/>
        <v>24</v>
      </c>
      <c r="P21" s="17">
        <f t="shared" si="1"/>
        <v>42</v>
      </c>
      <c r="R21" s="35" t="s">
        <v>20</v>
      </c>
      <c r="S21" s="33">
        <f t="shared" ref="S21:AF21" si="13">SUM(C54:C57)</f>
        <v>19</v>
      </c>
      <c r="T21" s="17">
        <f t="shared" si="13"/>
        <v>6</v>
      </c>
      <c r="U21" s="17">
        <f t="shared" si="13"/>
        <v>6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54</v>
      </c>
      <c r="AD21" s="17">
        <f t="shared" si="13"/>
        <v>0</v>
      </c>
      <c r="AE21" s="30">
        <f t="shared" si="13"/>
        <v>53</v>
      </c>
      <c r="AF21" s="30">
        <f t="shared" si="13"/>
        <v>107</v>
      </c>
    </row>
    <row r="22" spans="2:32" ht="23.1" customHeight="1" x14ac:dyDescent="0.25">
      <c r="B22" s="44" t="s">
        <v>49</v>
      </c>
      <c r="C22" s="49">
        <v>3</v>
      </c>
      <c r="D22" s="49">
        <v>1</v>
      </c>
      <c r="E22" s="49">
        <v>1</v>
      </c>
      <c r="F22" s="49">
        <v>0</v>
      </c>
      <c r="G22" s="49">
        <v>0</v>
      </c>
      <c r="H22" s="49">
        <v>0</v>
      </c>
      <c r="I22" s="49">
        <v>3</v>
      </c>
      <c r="J22" s="49">
        <v>0</v>
      </c>
      <c r="K22" s="49">
        <v>0</v>
      </c>
      <c r="L22" s="49">
        <v>0</v>
      </c>
      <c r="M22" s="49">
        <v>9</v>
      </c>
      <c r="N22" s="49">
        <v>0</v>
      </c>
      <c r="O22" s="17">
        <f t="shared" si="0"/>
        <v>8</v>
      </c>
      <c r="P22" s="17">
        <f t="shared" si="1"/>
        <v>17</v>
      </c>
      <c r="R22" s="35" t="s">
        <v>146</v>
      </c>
      <c r="S22" s="33">
        <f>SUM(C58:C61)</f>
        <v>31</v>
      </c>
      <c r="T22" s="33">
        <f t="shared" ref="T22:AF22" si="14">SUM(D58:D61)</f>
        <v>1</v>
      </c>
      <c r="U22" s="33">
        <f t="shared" si="14"/>
        <v>4</v>
      </c>
      <c r="V22" s="33">
        <f t="shared" si="14"/>
        <v>8</v>
      </c>
      <c r="W22" s="33">
        <f t="shared" si="14"/>
        <v>3</v>
      </c>
      <c r="X22" s="33">
        <f t="shared" si="14"/>
        <v>0</v>
      </c>
      <c r="Y22" s="33">
        <f t="shared" si="14"/>
        <v>6</v>
      </c>
      <c r="Z22" s="33">
        <f t="shared" si="14"/>
        <v>3</v>
      </c>
      <c r="AA22" s="33">
        <f t="shared" si="14"/>
        <v>0</v>
      </c>
      <c r="AB22" s="33">
        <f t="shared" si="14"/>
        <v>0</v>
      </c>
      <c r="AC22" s="33">
        <f t="shared" si="14"/>
        <v>45</v>
      </c>
      <c r="AD22" s="33">
        <f t="shared" si="14"/>
        <v>0</v>
      </c>
      <c r="AE22" s="30">
        <f t="shared" si="14"/>
        <v>56</v>
      </c>
      <c r="AF22" s="30">
        <f t="shared" si="14"/>
        <v>101</v>
      </c>
    </row>
    <row r="23" spans="2:32" ht="23.1" customHeight="1" x14ac:dyDescent="0.25">
      <c r="B23" s="44" t="s">
        <v>50</v>
      </c>
      <c r="C23" s="49">
        <v>12</v>
      </c>
      <c r="D23" s="49">
        <v>3</v>
      </c>
      <c r="E23" s="49">
        <v>7</v>
      </c>
      <c r="F23" s="49">
        <v>0</v>
      </c>
      <c r="G23" s="49">
        <v>0</v>
      </c>
      <c r="H23" s="49">
        <v>0</v>
      </c>
      <c r="I23" s="49">
        <v>5</v>
      </c>
      <c r="J23" s="49">
        <v>2</v>
      </c>
      <c r="K23" s="49">
        <v>0</v>
      </c>
      <c r="L23" s="49">
        <v>0</v>
      </c>
      <c r="M23" s="49">
        <v>20</v>
      </c>
      <c r="N23" s="49">
        <v>0</v>
      </c>
      <c r="O23" s="17">
        <f t="shared" si="0"/>
        <v>29</v>
      </c>
      <c r="P23" s="17">
        <f t="shared" si="1"/>
        <v>49</v>
      </c>
      <c r="R23" s="35" t="s">
        <v>147</v>
      </c>
      <c r="S23" s="33">
        <f>SUM(C62:C65)</f>
        <v>43</v>
      </c>
      <c r="T23" s="33">
        <f t="shared" ref="T23:AF23" si="15">SUM(D62:D65)</f>
        <v>3</v>
      </c>
      <c r="U23" s="33">
        <f t="shared" si="15"/>
        <v>11</v>
      </c>
      <c r="V23" s="33">
        <f t="shared" si="15"/>
        <v>15</v>
      </c>
      <c r="W23" s="33">
        <f t="shared" si="15"/>
        <v>0</v>
      </c>
      <c r="X23" s="33">
        <f t="shared" si="15"/>
        <v>1</v>
      </c>
      <c r="Y23" s="33">
        <f t="shared" si="15"/>
        <v>9</v>
      </c>
      <c r="Z23" s="33">
        <f t="shared" si="15"/>
        <v>0</v>
      </c>
      <c r="AA23" s="33">
        <f t="shared" si="15"/>
        <v>0</v>
      </c>
      <c r="AB23" s="33">
        <f t="shared" si="15"/>
        <v>0</v>
      </c>
      <c r="AC23" s="33">
        <f t="shared" si="15"/>
        <v>48</v>
      </c>
      <c r="AD23" s="33">
        <f t="shared" si="15"/>
        <v>0</v>
      </c>
      <c r="AE23" s="30">
        <f t="shared" si="15"/>
        <v>82</v>
      </c>
      <c r="AF23" s="30">
        <f t="shared" si="15"/>
        <v>130</v>
      </c>
    </row>
    <row r="24" spans="2:32" ht="23.1" customHeight="1" x14ac:dyDescent="0.25">
      <c r="B24" s="44" t="s">
        <v>51</v>
      </c>
      <c r="C24" s="49">
        <v>5</v>
      </c>
      <c r="D24" s="49">
        <v>6</v>
      </c>
      <c r="E24" s="49">
        <v>1</v>
      </c>
      <c r="F24" s="49">
        <v>0</v>
      </c>
      <c r="G24" s="49">
        <v>0</v>
      </c>
      <c r="H24" s="49">
        <v>0</v>
      </c>
      <c r="I24" s="49">
        <v>0</v>
      </c>
      <c r="J24" s="49">
        <v>1</v>
      </c>
      <c r="K24" s="49">
        <v>0</v>
      </c>
      <c r="L24" s="49">
        <v>0</v>
      </c>
      <c r="M24" s="49">
        <v>19</v>
      </c>
      <c r="N24" s="49">
        <v>0</v>
      </c>
      <c r="O24" s="17">
        <f t="shared" si="0"/>
        <v>13</v>
      </c>
      <c r="P24" s="17">
        <f t="shared" si="1"/>
        <v>32</v>
      </c>
      <c r="R24" s="35" t="s">
        <v>148</v>
      </c>
      <c r="S24" s="33">
        <f>SUM(C66:C69)</f>
        <v>29</v>
      </c>
      <c r="T24" s="33">
        <f t="shared" ref="T24:AF24" si="16">SUM(D66:D69)</f>
        <v>2</v>
      </c>
      <c r="U24" s="33">
        <f t="shared" si="16"/>
        <v>1</v>
      </c>
      <c r="V24" s="33">
        <f t="shared" si="16"/>
        <v>5</v>
      </c>
      <c r="W24" s="33">
        <f t="shared" si="16"/>
        <v>0</v>
      </c>
      <c r="X24" s="33">
        <f t="shared" si="16"/>
        <v>0</v>
      </c>
      <c r="Y24" s="33">
        <f t="shared" si="16"/>
        <v>2</v>
      </c>
      <c r="Z24" s="33">
        <f t="shared" si="16"/>
        <v>0</v>
      </c>
      <c r="AA24" s="33">
        <f t="shared" si="16"/>
        <v>0</v>
      </c>
      <c r="AB24" s="33">
        <f t="shared" si="16"/>
        <v>0</v>
      </c>
      <c r="AC24" s="33">
        <f t="shared" si="16"/>
        <v>29</v>
      </c>
      <c r="AD24" s="33">
        <f t="shared" si="16"/>
        <v>0</v>
      </c>
      <c r="AE24" s="30">
        <f t="shared" si="16"/>
        <v>39</v>
      </c>
      <c r="AF24" s="30">
        <f t="shared" si="16"/>
        <v>68</v>
      </c>
    </row>
    <row r="25" spans="2:32" ht="23.1" customHeight="1" x14ac:dyDescent="0.25">
      <c r="B25" s="44" t="s">
        <v>52</v>
      </c>
      <c r="C25" s="49">
        <v>7</v>
      </c>
      <c r="D25" s="49">
        <v>8</v>
      </c>
      <c r="E25" s="49">
        <v>3</v>
      </c>
      <c r="F25" s="49">
        <v>1</v>
      </c>
      <c r="G25" s="49">
        <v>0</v>
      </c>
      <c r="H25" s="49">
        <v>0</v>
      </c>
      <c r="I25" s="49">
        <v>6</v>
      </c>
      <c r="J25" s="49">
        <v>1</v>
      </c>
      <c r="K25" s="49">
        <v>0</v>
      </c>
      <c r="L25" s="49">
        <v>0</v>
      </c>
      <c r="M25" s="49">
        <v>12</v>
      </c>
      <c r="N25" s="49">
        <v>0</v>
      </c>
      <c r="O25" s="17">
        <f t="shared" si="0"/>
        <v>26</v>
      </c>
      <c r="P25" s="17">
        <f t="shared" si="1"/>
        <v>38</v>
      </c>
      <c r="R25" s="35" t="s">
        <v>149</v>
      </c>
      <c r="S25" s="33">
        <f>SUM(C70:C73)</f>
        <v>32</v>
      </c>
      <c r="T25" s="33">
        <f t="shared" ref="T25:AF25" si="17">SUM(D70:D73)</f>
        <v>1</v>
      </c>
      <c r="U25" s="33">
        <f t="shared" si="17"/>
        <v>2</v>
      </c>
      <c r="V25" s="33">
        <f t="shared" si="17"/>
        <v>2</v>
      </c>
      <c r="W25" s="33">
        <f t="shared" si="17"/>
        <v>0</v>
      </c>
      <c r="X25" s="33">
        <f t="shared" si="17"/>
        <v>0</v>
      </c>
      <c r="Y25" s="33">
        <f t="shared" si="17"/>
        <v>2</v>
      </c>
      <c r="Z25" s="33">
        <f t="shared" si="17"/>
        <v>1</v>
      </c>
      <c r="AA25" s="33">
        <f t="shared" si="17"/>
        <v>0</v>
      </c>
      <c r="AB25" s="33">
        <f t="shared" si="17"/>
        <v>0</v>
      </c>
      <c r="AC25" s="33">
        <f t="shared" si="17"/>
        <v>26</v>
      </c>
      <c r="AD25" s="33">
        <f t="shared" si="17"/>
        <v>0</v>
      </c>
      <c r="AE25" s="30">
        <f t="shared" si="17"/>
        <v>40</v>
      </c>
      <c r="AF25" s="30">
        <f t="shared" si="17"/>
        <v>66</v>
      </c>
    </row>
    <row r="26" spans="2:32" ht="23.1" customHeight="1" x14ac:dyDescent="0.25">
      <c r="B26" s="44" t="s">
        <v>53</v>
      </c>
      <c r="C26" s="49">
        <v>9</v>
      </c>
      <c r="D26" s="49">
        <v>2</v>
      </c>
      <c r="E26" s="49">
        <v>1</v>
      </c>
      <c r="F26" s="49">
        <v>1</v>
      </c>
      <c r="G26" s="49">
        <v>0</v>
      </c>
      <c r="H26" s="49">
        <v>0</v>
      </c>
      <c r="I26" s="49">
        <v>3</v>
      </c>
      <c r="J26" s="49">
        <v>0</v>
      </c>
      <c r="K26" s="49">
        <v>0</v>
      </c>
      <c r="L26" s="49">
        <v>0</v>
      </c>
      <c r="M26" s="49">
        <v>23</v>
      </c>
      <c r="N26" s="49">
        <v>0</v>
      </c>
      <c r="O26" s="17">
        <f t="shared" si="0"/>
        <v>16</v>
      </c>
      <c r="P26" s="17">
        <f t="shared" si="1"/>
        <v>39</v>
      </c>
      <c r="R26" s="35" t="s">
        <v>150</v>
      </c>
      <c r="S26" s="33">
        <f>SUM(C74:C77)</f>
        <v>14</v>
      </c>
      <c r="T26" s="33">
        <f t="shared" ref="T26:AF26" si="18">SUM(D74:D77)</f>
        <v>0</v>
      </c>
      <c r="U26" s="33">
        <f t="shared" si="18"/>
        <v>1</v>
      </c>
      <c r="V26" s="33">
        <f t="shared" si="18"/>
        <v>0</v>
      </c>
      <c r="W26" s="33">
        <f t="shared" si="18"/>
        <v>0</v>
      </c>
      <c r="X26" s="33">
        <f t="shared" si="18"/>
        <v>0</v>
      </c>
      <c r="Y26" s="33">
        <f t="shared" si="18"/>
        <v>0</v>
      </c>
      <c r="Z26" s="33">
        <f t="shared" si="18"/>
        <v>1</v>
      </c>
      <c r="AA26" s="33">
        <f t="shared" si="18"/>
        <v>0</v>
      </c>
      <c r="AB26" s="33">
        <f t="shared" si="18"/>
        <v>0</v>
      </c>
      <c r="AC26" s="33">
        <f t="shared" si="18"/>
        <v>20</v>
      </c>
      <c r="AD26" s="33">
        <f t="shared" si="18"/>
        <v>0</v>
      </c>
      <c r="AE26" s="30">
        <f t="shared" si="18"/>
        <v>16</v>
      </c>
      <c r="AF26" s="30">
        <f t="shared" si="18"/>
        <v>36</v>
      </c>
    </row>
    <row r="27" spans="2:32" ht="23.1" customHeight="1" x14ac:dyDescent="0.25">
      <c r="B27" s="44" t="s">
        <v>54</v>
      </c>
      <c r="C27" s="49">
        <v>8</v>
      </c>
      <c r="D27" s="49">
        <v>0</v>
      </c>
      <c r="E27" s="49">
        <v>2</v>
      </c>
      <c r="F27" s="49">
        <v>2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0</v>
      </c>
      <c r="M27" s="49">
        <v>19</v>
      </c>
      <c r="N27" s="49">
        <v>0</v>
      </c>
      <c r="O27" s="17">
        <f t="shared" si="0"/>
        <v>13</v>
      </c>
      <c r="P27" s="17">
        <f t="shared" si="1"/>
        <v>32</v>
      </c>
      <c r="R27" s="35" t="s">
        <v>151</v>
      </c>
      <c r="S27" s="33">
        <f>SUM(C78:C81)</f>
        <v>10</v>
      </c>
      <c r="T27" s="33">
        <f t="shared" ref="T27:AF27" si="19">SUM(D78:D81)</f>
        <v>1</v>
      </c>
      <c r="U27" s="33">
        <f t="shared" si="19"/>
        <v>0</v>
      </c>
      <c r="V27" s="33">
        <f t="shared" si="19"/>
        <v>0</v>
      </c>
      <c r="W27" s="33">
        <f t="shared" si="19"/>
        <v>0</v>
      </c>
      <c r="X27" s="33">
        <f t="shared" si="19"/>
        <v>1</v>
      </c>
      <c r="Y27" s="33">
        <f t="shared" si="19"/>
        <v>0</v>
      </c>
      <c r="Z27" s="33">
        <f t="shared" si="19"/>
        <v>0</v>
      </c>
      <c r="AA27" s="33">
        <f t="shared" si="19"/>
        <v>0</v>
      </c>
      <c r="AB27" s="33">
        <f t="shared" si="19"/>
        <v>0</v>
      </c>
      <c r="AC27" s="33">
        <f t="shared" si="19"/>
        <v>12</v>
      </c>
      <c r="AD27" s="33">
        <f t="shared" si="19"/>
        <v>0</v>
      </c>
      <c r="AE27" s="30">
        <f t="shared" si="19"/>
        <v>12</v>
      </c>
      <c r="AF27" s="30">
        <f t="shared" si="19"/>
        <v>24</v>
      </c>
    </row>
    <row r="28" spans="2:32" ht="23.1" customHeight="1" x14ac:dyDescent="0.25">
      <c r="B28" s="44" t="s">
        <v>55</v>
      </c>
      <c r="C28" s="49">
        <v>6</v>
      </c>
      <c r="D28" s="49">
        <v>2</v>
      </c>
      <c r="E28" s="49">
        <v>1</v>
      </c>
      <c r="F28" s="49">
        <v>0</v>
      </c>
      <c r="G28" s="49">
        <v>0</v>
      </c>
      <c r="H28" s="49">
        <v>0</v>
      </c>
      <c r="I28" s="49">
        <v>2</v>
      </c>
      <c r="J28" s="49">
        <v>0</v>
      </c>
      <c r="K28" s="49">
        <v>0</v>
      </c>
      <c r="L28" s="49">
        <v>0</v>
      </c>
      <c r="M28" s="49">
        <v>20</v>
      </c>
      <c r="N28" s="49">
        <v>0</v>
      </c>
      <c r="O28" s="17">
        <f t="shared" si="0"/>
        <v>11</v>
      </c>
      <c r="P28" s="17">
        <f t="shared" si="1"/>
        <v>31</v>
      </c>
      <c r="R28" s="35" t="s">
        <v>152</v>
      </c>
      <c r="S28" s="33">
        <f>SUM(C82:C85)</f>
        <v>5</v>
      </c>
      <c r="T28" s="33">
        <f t="shared" ref="T28:AF28" si="20">SUM(D82:D85)</f>
        <v>3</v>
      </c>
      <c r="U28" s="33">
        <f t="shared" si="20"/>
        <v>2</v>
      </c>
      <c r="V28" s="33">
        <f t="shared" si="20"/>
        <v>0</v>
      </c>
      <c r="W28" s="33">
        <f t="shared" si="20"/>
        <v>0</v>
      </c>
      <c r="X28" s="33">
        <f t="shared" si="20"/>
        <v>0</v>
      </c>
      <c r="Y28" s="33">
        <f t="shared" si="20"/>
        <v>0</v>
      </c>
      <c r="Z28" s="33">
        <f t="shared" si="20"/>
        <v>0</v>
      </c>
      <c r="AA28" s="33">
        <f t="shared" si="20"/>
        <v>0</v>
      </c>
      <c r="AB28" s="33">
        <f t="shared" si="20"/>
        <v>0</v>
      </c>
      <c r="AC28" s="33">
        <f t="shared" si="20"/>
        <v>9</v>
      </c>
      <c r="AD28" s="33">
        <f t="shared" si="20"/>
        <v>0</v>
      </c>
      <c r="AE28" s="30">
        <f t="shared" si="20"/>
        <v>10</v>
      </c>
      <c r="AF28" s="30">
        <f t="shared" si="20"/>
        <v>19</v>
      </c>
    </row>
    <row r="29" spans="2:32" ht="23.1" customHeight="1" x14ac:dyDescent="0.25">
      <c r="B29" s="44" t="s">
        <v>56</v>
      </c>
      <c r="C29" s="49">
        <v>11</v>
      </c>
      <c r="D29" s="49">
        <v>4</v>
      </c>
      <c r="E29" s="49">
        <v>4</v>
      </c>
      <c r="F29" s="49">
        <v>0</v>
      </c>
      <c r="G29" s="49">
        <v>0</v>
      </c>
      <c r="H29" s="49">
        <v>0</v>
      </c>
      <c r="I29" s="49">
        <v>6</v>
      </c>
      <c r="J29" s="49">
        <v>0</v>
      </c>
      <c r="K29" s="49">
        <v>0</v>
      </c>
      <c r="L29" s="49">
        <v>0</v>
      </c>
      <c r="M29" s="49">
        <v>17</v>
      </c>
      <c r="N29" s="49">
        <v>0</v>
      </c>
      <c r="O29" s="17">
        <f t="shared" si="0"/>
        <v>25</v>
      </c>
      <c r="P29" s="17">
        <f t="shared" si="1"/>
        <v>42</v>
      </c>
      <c r="R29" s="35" t="s">
        <v>153</v>
      </c>
      <c r="S29" s="33">
        <f>SUM(C86:C89)</f>
        <v>2</v>
      </c>
      <c r="T29" s="33">
        <f t="shared" ref="T29:AF29" si="21">SUM(D86:D89)</f>
        <v>1</v>
      </c>
      <c r="U29" s="33">
        <f t="shared" si="21"/>
        <v>3</v>
      </c>
      <c r="V29" s="33">
        <f t="shared" si="21"/>
        <v>1</v>
      </c>
      <c r="W29" s="33">
        <f t="shared" si="21"/>
        <v>0</v>
      </c>
      <c r="X29" s="33">
        <f t="shared" si="21"/>
        <v>0</v>
      </c>
      <c r="Y29" s="33">
        <f t="shared" si="21"/>
        <v>0</v>
      </c>
      <c r="Z29" s="33">
        <f t="shared" si="21"/>
        <v>0</v>
      </c>
      <c r="AA29" s="33">
        <f t="shared" si="21"/>
        <v>0</v>
      </c>
      <c r="AB29" s="33">
        <f t="shared" si="21"/>
        <v>0</v>
      </c>
      <c r="AC29" s="33">
        <f t="shared" si="21"/>
        <v>0</v>
      </c>
      <c r="AD29" s="33">
        <f t="shared" si="21"/>
        <v>0</v>
      </c>
      <c r="AE29" s="30">
        <f t="shared" si="21"/>
        <v>7</v>
      </c>
      <c r="AF29" s="30">
        <f t="shared" si="21"/>
        <v>7</v>
      </c>
    </row>
    <row r="30" spans="2:32" ht="23.1" customHeight="1" x14ac:dyDescent="0.25">
      <c r="B30" s="44" t="s">
        <v>57</v>
      </c>
      <c r="C30" s="49">
        <v>8</v>
      </c>
      <c r="D30" s="49">
        <v>3</v>
      </c>
      <c r="E30" s="49">
        <v>0</v>
      </c>
      <c r="F30" s="49">
        <v>1</v>
      </c>
      <c r="G30" s="49">
        <v>0</v>
      </c>
      <c r="H30" s="49">
        <v>0</v>
      </c>
      <c r="I30" s="49">
        <v>2</v>
      </c>
      <c r="J30" s="49">
        <v>2</v>
      </c>
      <c r="K30" s="49">
        <v>0</v>
      </c>
      <c r="L30" s="49">
        <v>0</v>
      </c>
      <c r="M30" s="49">
        <v>17</v>
      </c>
      <c r="N30" s="49">
        <v>0</v>
      </c>
      <c r="O30" s="17">
        <f t="shared" si="0"/>
        <v>16</v>
      </c>
      <c r="P30" s="17">
        <f t="shared" si="1"/>
        <v>33</v>
      </c>
      <c r="R30" s="35" t="s">
        <v>154</v>
      </c>
      <c r="S30" s="33">
        <f>SUM(C90:C93)</f>
        <v>0</v>
      </c>
      <c r="T30" s="33">
        <f t="shared" ref="T30:AF30" si="22">SUM(D90:D93)</f>
        <v>0</v>
      </c>
      <c r="U30" s="33">
        <f t="shared" si="22"/>
        <v>0</v>
      </c>
      <c r="V30" s="33">
        <f t="shared" si="22"/>
        <v>0</v>
      </c>
      <c r="W30" s="33">
        <f t="shared" si="22"/>
        <v>0</v>
      </c>
      <c r="X30" s="33">
        <f t="shared" si="22"/>
        <v>0</v>
      </c>
      <c r="Y30" s="33">
        <f t="shared" si="22"/>
        <v>0</v>
      </c>
      <c r="Z30" s="33">
        <f t="shared" si="22"/>
        <v>0</v>
      </c>
      <c r="AA30" s="33">
        <f t="shared" si="22"/>
        <v>0</v>
      </c>
      <c r="AB30" s="33">
        <f t="shared" si="22"/>
        <v>0</v>
      </c>
      <c r="AC30" s="33">
        <f t="shared" si="22"/>
        <v>0</v>
      </c>
      <c r="AD30" s="33">
        <f t="shared" si="22"/>
        <v>0</v>
      </c>
      <c r="AE30" s="30">
        <f t="shared" si="22"/>
        <v>0</v>
      </c>
      <c r="AF30" s="30">
        <f t="shared" si="22"/>
        <v>0</v>
      </c>
    </row>
    <row r="31" spans="2:32" ht="23.1" customHeight="1" x14ac:dyDescent="0.25">
      <c r="B31" s="45" t="s">
        <v>58</v>
      </c>
      <c r="C31" s="49">
        <v>3</v>
      </c>
      <c r="D31" s="49">
        <v>3</v>
      </c>
      <c r="E31" s="49">
        <v>1</v>
      </c>
      <c r="F31" s="49">
        <v>2</v>
      </c>
      <c r="G31" s="49">
        <v>0</v>
      </c>
      <c r="H31" s="49">
        <v>0</v>
      </c>
      <c r="I31" s="49">
        <v>3</v>
      </c>
      <c r="J31" s="49">
        <v>0</v>
      </c>
      <c r="K31" s="49">
        <v>0</v>
      </c>
      <c r="L31" s="49">
        <v>0</v>
      </c>
      <c r="M31" s="49">
        <v>10</v>
      </c>
      <c r="N31" s="49">
        <v>0</v>
      </c>
      <c r="O31" s="17">
        <f t="shared" si="0"/>
        <v>12</v>
      </c>
      <c r="P31" s="17">
        <f t="shared" si="1"/>
        <v>22</v>
      </c>
      <c r="R31" s="35" t="s">
        <v>155</v>
      </c>
      <c r="S31" s="33">
        <f>SUM(C94:C97)</f>
        <v>3</v>
      </c>
      <c r="T31" s="33">
        <f t="shared" ref="T31:AF31" si="23">SUM(D94:D97)</f>
        <v>5</v>
      </c>
      <c r="U31" s="33">
        <f t="shared" si="23"/>
        <v>4</v>
      </c>
      <c r="V31" s="33">
        <f t="shared" si="23"/>
        <v>2</v>
      </c>
      <c r="W31" s="33">
        <f t="shared" si="23"/>
        <v>0</v>
      </c>
      <c r="X31" s="33">
        <f t="shared" si="23"/>
        <v>0</v>
      </c>
      <c r="Y31" s="33">
        <f t="shared" si="23"/>
        <v>0</v>
      </c>
      <c r="Z31" s="33">
        <f t="shared" si="23"/>
        <v>0</v>
      </c>
      <c r="AA31" s="33">
        <f t="shared" si="23"/>
        <v>0</v>
      </c>
      <c r="AB31" s="33">
        <f t="shared" si="23"/>
        <v>0</v>
      </c>
      <c r="AC31" s="33">
        <f t="shared" si="23"/>
        <v>17</v>
      </c>
      <c r="AD31" s="33">
        <f t="shared" si="23"/>
        <v>0</v>
      </c>
      <c r="AE31" s="30">
        <f t="shared" si="23"/>
        <v>14</v>
      </c>
      <c r="AF31" s="30">
        <f t="shared" si="23"/>
        <v>31</v>
      </c>
    </row>
    <row r="32" spans="2:32" ht="23.1" customHeight="1" x14ac:dyDescent="0.25">
      <c r="B32" s="45" t="s">
        <v>59</v>
      </c>
      <c r="C32" s="49">
        <v>11</v>
      </c>
      <c r="D32" s="49">
        <v>5</v>
      </c>
      <c r="E32" s="49">
        <v>0</v>
      </c>
      <c r="F32" s="49">
        <v>0</v>
      </c>
      <c r="G32" s="49">
        <v>1</v>
      </c>
      <c r="H32" s="49">
        <v>0</v>
      </c>
      <c r="I32" s="49">
        <v>4</v>
      </c>
      <c r="J32" s="49">
        <v>2</v>
      </c>
      <c r="K32" s="49">
        <v>0</v>
      </c>
      <c r="L32" s="49">
        <v>0</v>
      </c>
      <c r="M32" s="49">
        <v>14</v>
      </c>
      <c r="N32" s="49">
        <v>0</v>
      </c>
      <c r="O32" s="17">
        <f t="shared" si="0"/>
        <v>23</v>
      </c>
      <c r="P32" s="17">
        <f t="shared" si="1"/>
        <v>37</v>
      </c>
      <c r="R32" s="60" t="s">
        <v>156</v>
      </c>
      <c r="S32" s="33">
        <f>SUM(C98:C101)</f>
        <v>3</v>
      </c>
      <c r="T32" s="33">
        <f t="shared" ref="T32:AF32" si="24">SUM(D98:D101)</f>
        <v>0</v>
      </c>
      <c r="U32" s="33">
        <f t="shared" si="24"/>
        <v>0</v>
      </c>
      <c r="V32" s="33">
        <f t="shared" si="24"/>
        <v>1</v>
      </c>
      <c r="W32" s="33">
        <f t="shared" si="24"/>
        <v>0</v>
      </c>
      <c r="X32" s="33">
        <f t="shared" si="24"/>
        <v>0</v>
      </c>
      <c r="Y32" s="33">
        <f t="shared" si="24"/>
        <v>0</v>
      </c>
      <c r="Z32" s="33">
        <f t="shared" si="24"/>
        <v>0</v>
      </c>
      <c r="AA32" s="33">
        <f t="shared" si="24"/>
        <v>0</v>
      </c>
      <c r="AB32" s="33">
        <f t="shared" si="24"/>
        <v>0</v>
      </c>
      <c r="AC32" s="33">
        <f t="shared" si="24"/>
        <v>1</v>
      </c>
      <c r="AD32" s="33">
        <f t="shared" si="24"/>
        <v>0</v>
      </c>
      <c r="AE32" s="30">
        <f t="shared" si="24"/>
        <v>4</v>
      </c>
      <c r="AF32" s="30">
        <f t="shared" si="24"/>
        <v>5</v>
      </c>
    </row>
    <row r="33" spans="2:32" ht="23.1" customHeight="1" x14ac:dyDescent="0.25">
      <c r="B33" s="44" t="s">
        <v>60</v>
      </c>
      <c r="C33" s="49">
        <v>5</v>
      </c>
      <c r="D33" s="49">
        <v>2</v>
      </c>
      <c r="E33" s="49">
        <v>1</v>
      </c>
      <c r="F33" s="49">
        <v>0</v>
      </c>
      <c r="G33" s="49">
        <v>0</v>
      </c>
      <c r="H33" s="49">
        <v>0</v>
      </c>
      <c r="I33" s="49">
        <v>5</v>
      </c>
      <c r="J33" s="49">
        <v>3</v>
      </c>
      <c r="K33" s="49">
        <v>0</v>
      </c>
      <c r="L33" s="49">
        <v>0</v>
      </c>
      <c r="M33" s="49">
        <v>10</v>
      </c>
      <c r="N33" s="49">
        <v>0</v>
      </c>
      <c r="O33" s="17">
        <f t="shared" si="0"/>
        <v>16</v>
      </c>
      <c r="P33" s="17">
        <f t="shared" si="1"/>
        <v>26</v>
      </c>
      <c r="R33" s="60" t="s">
        <v>157</v>
      </c>
      <c r="S33" s="33">
        <f>SUM(C102:C105)</f>
        <v>3</v>
      </c>
      <c r="T33" s="33">
        <f t="shared" ref="T33:AF33" si="25">SUM(D102:D105)</f>
        <v>1</v>
      </c>
      <c r="U33" s="33">
        <f t="shared" si="25"/>
        <v>1</v>
      </c>
      <c r="V33" s="33">
        <f t="shared" si="25"/>
        <v>1</v>
      </c>
      <c r="W33" s="33">
        <f t="shared" si="25"/>
        <v>0</v>
      </c>
      <c r="X33" s="33">
        <f t="shared" si="25"/>
        <v>0</v>
      </c>
      <c r="Y33" s="33">
        <f t="shared" si="25"/>
        <v>1</v>
      </c>
      <c r="Z33" s="33">
        <f t="shared" si="25"/>
        <v>0</v>
      </c>
      <c r="AA33" s="33">
        <f t="shared" si="25"/>
        <v>0</v>
      </c>
      <c r="AB33" s="33">
        <f t="shared" si="25"/>
        <v>0</v>
      </c>
      <c r="AC33" s="33">
        <f t="shared" si="25"/>
        <v>5</v>
      </c>
      <c r="AD33" s="33">
        <f t="shared" si="25"/>
        <v>0</v>
      </c>
      <c r="AE33" s="30">
        <f t="shared" si="25"/>
        <v>7</v>
      </c>
      <c r="AF33" s="30">
        <f t="shared" si="25"/>
        <v>12</v>
      </c>
    </row>
    <row r="34" spans="2:32" ht="23.1" customHeight="1" x14ac:dyDescent="0.25">
      <c r="B34" s="45" t="s">
        <v>61</v>
      </c>
      <c r="C34" s="49">
        <v>7</v>
      </c>
      <c r="D34" s="49">
        <v>2</v>
      </c>
      <c r="E34" s="49">
        <v>0</v>
      </c>
      <c r="F34" s="49">
        <v>3</v>
      </c>
      <c r="G34" s="49">
        <v>0</v>
      </c>
      <c r="H34" s="49">
        <v>0</v>
      </c>
      <c r="I34" s="49">
        <v>5</v>
      </c>
      <c r="J34" s="49">
        <v>2</v>
      </c>
      <c r="K34" s="49">
        <v>0</v>
      </c>
      <c r="L34" s="49">
        <v>0</v>
      </c>
      <c r="M34" s="49">
        <v>5</v>
      </c>
      <c r="N34" s="49">
        <v>0</v>
      </c>
      <c r="O34" s="17">
        <f t="shared" si="0"/>
        <v>19</v>
      </c>
      <c r="P34" s="17">
        <f t="shared" si="1"/>
        <v>24</v>
      </c>
      <c r="R34" s="50" t="s">
        <v>90</v>
      </c>
      <c r="S34" s="51">
        <f t="shared" ref="S34:AF34" si="26">MAX(S10:S12)</f>
        <v>32</v>
      </c>
      <c r="T34" s="51">
        <f t="shared" si="26"/>
        <v>7</v>
      </c>
      <c r="U34" s="51">
        <f t="shared" si="26"/>
        <v>8</v>
      </c>
      <c r="V34" s="51">
        <f t="shared" si="26"/>
        <v>5</v>
      </c>
      <c r="W34" s="51">
        <f t="shared" si="26"/>
        <v>1</v>
      </c>
      <c r="X34" s="51">
        <f t="shared" si="26"/>
        <v>0</v>
      </c>
      <c r="Y34" s="51">
        <f t="shared" si="26"/>
        <v>9</v>
      </c>
      <c r="Z34" s="51">
        <f t="shared" si="26"/>
        <v>3</v>
      </c>
      <c r="AA34" s="51">
        <f t="shared" si="26"/>
        <v>0</v>
      </c>
      <c r="AB34" s="51">
        <f t="shared" si="26"/>
        <v>0</v>
      </c>
      <c r="AC34" s="51">
        <f t="shared" si="26"/>
        <v>88</v>
      </c>
      <c r="AD34" s="51">
        <f t="shared" si="26"/>
        <v>0</v>
      </c>
      <c r="AE34" s="39">
        <f t="shared" si="26"/>
        <v>59</v>
      </c>
      <c r="AF34" s="39">
        <f t="shared" si="26"/>
        <v>147</v>
      </c>
    </row>
    <row r="35" spans="2:32" ht="23.1" customHeight="1" x14ac:dyDescent="0.25">
      <c r="B35" s="45" t="s">
        <v>62</v>
      </c>
      <c r="C35" s="49">
        <v>7</v>
      </c>
      <c r="D35" s="49">
        <v>0</v>
      </c>
      <c r="E35" s="49">
        <v>1</v>
      </c>
      <c r="F35" s="49">
        <v>0</v>
      </c>
      <c r="G35" s="49">
        <v>0</v>
      </c>
      <c r="H35" s="49">
        <v>0</v>
      </c>
      <c r="I35" s="49">
        <v>0</v>
      </c>
      <c r="J35" s="49">
        <v>0</v>
      </c>
      <c r="K35" s="49">
        <v>0</v>
      </c>
      <c r="L35" s="49">
        <v>0</v>
      </c>
      <c r="M35" s="49">
        <v>8</v>
      </c>
      <c r="N35" s="49">
        <v>0</v>
      </c>
      <c r="O35" s="17">
        <f t="shared" si="0"/>
        <v>8</v>
      </c>
      <c r="P35" s="17">
        <f t="shared" si="1"/>
        <v>16</v>
      </c>
      <c r="R35" s="50" t="s">
        <v>91</v>
      </c>
      <c r="S35" s="51">
        <f t="shared" ref="S35:AF35" si="27">MAX(S13:S18)</f>
        <v>34</v>
      </c>
      <c r="T35" s="51">
        <f t="shared" si="27"/>
        <v>18</v>
      </c>
      <c r="U35" s="51">
        <f t="shared" si="27"/>
        <v>12</v>
      </c>
      <c r="V35" s="51">
        <f t="shared" si="27"/>
        <v>8</v>
      </c>
      <c r="W35" s="51">
        <f t="shared" si="27"/>
        <v>1</v>
      </c>
      <c r="X35" s="51">
        <f t="shared" si="27"/>
        <v>0</v>
      </c>
      <c r="Y35" s="51">
        <f t="shared" si="27"/>
        <v>19</v>
      </c>
      <c r="Z35" s="51">
        <f t="shared" si="27"/>
        <v>7</v>
      </c>
      <c r="AA35" s="51">
        <f t="shared" si="27"/>
        <v>0</v>
      </c>
      <c r="AB35" s="51">
        <f t="shared" si="27"/>
        <v>0</v>
      </c>
      <c r="AC35" s="51">
        <f t="shared" si="27"/>
        <v>79</v>
      </c>
      <c r="AD35" s="51">
        <f t="shared" si="27"/>
        <v>0</v>
      </c>
      <c r="AE35" s="39">
        <f t="shared" si="27"/>
        <v>76</v>
      </c>
      <c r="AF35" s="39">
        <f t="shared" si="27"/>
        <v>144</v>
      </c>
    </row>
    <row r="36" spans="2:32" ht="23.1" customHeight="1" x14ac:dyDescent="0.25">
      <c r="B36" s="45" t="s">
        <v>63</v>
      </c>
      <c r="C36" s="49">
        <v>10</v>
      </c>
      <c r="D36" s="49">
        <v>1</v>
      </c>
      <c r="E36" s="49">
        <v>1</v>
      </c>
      <c r="F36" s="49">
        <v>3</v>
      </c>
      <c r="G36" s="49">
        <v>0</v>
      </c>
      <c r="H36" s="49">
        <v>0</v>
      </c>
      <c r="I36" s="49">
        <v>4</v>
      </c>
      <c r="J36" s="49">
        <v>2</v>
      </c>
      <c r="K36" s="49">
        <v>0</v>
      </c>
      <c r="L36" s="49">
        <v>0</v>
      </c>
      <c r="M36" s="49">
        <v>13</v>
      </c>
      <c r="N36" s="49">
        <v>0</v>
      </c>
      <c r="O36" s="17">
        <f t="shared" si="0"/>
        <v>21</v>
      </c>
      <c r="P36" s="17">
        <f t="shared" si="1"/>
        <v>34</v>
      </c>
      <c r="R36" s="50" t="s">
        <v>92</v>
      </c>
      <c r="S36" s="51">
        <f t="shared" ref="S36:AF36" si="28">MAX(S19:S21)</f>
        <v>20</v>
      </c>
      <c r="T36" s="51">
        <f t="shared" si="28"/>
        <v>7</v>
      </c>
      <c r="U36" s="51">
        <f t="shared" si="28"/>
        <v>7</v>
      </c>
      <c r="V36" s="51">
        <f t="shared" si="28"/>
        <v>14</v>
      </c>
      <c r="W36" s="51">
        <f t="shared" si="28"/>
        <v>0</v>
      </c>
      <c r="X36" s="51">
        <f t="shared" si="28"/>
        <v>0</v>
      </c>
      <c r="Y36" s="51">
        <f t="shared" si="28"/>
        <v>11</v>
      </c>
      <c r="Z36" s="51">
        <f t="shared" si="28"/>
        <v>8</v>
      </c>
      <c r="AA36" s="51">
        <f t="shared" si="28"/>
        <v>0</v>
      </c>
      <c r="AB36" s="51">
        <f t="shared" si="28"/>
        <v>0</v>
      </c>
      <c r="AC36" s="51">
        <f t="shared" si="28"/>
        <v>54</v>
      </c>
      <c r="AD36" s="51">
        <f t="shared" si="28"/>
        <v>0</v>
      </c>
      <c r="AE36" s="39">
        <f t="shared" si="28"/>
        <v>53</v>
      </c>
      <c r="AF36" s="39">
        <f t="shared" si="28"/>
        <v>107</v>
      </c>
    </row>
    <row r="37" spans="2:32" ht="23.1" customHeight="1" x14ac:dyDescent="0.25">
      <c r="B37" s="44" t="s">
        <v>64</v>
      </c>
      <c r="C37" s="49">
        <v>5</v>
      </c>
      <c r="D37" s="49">
        <v>2</v>
      </c>
      <c r="E37" s="49">
        <v>0</v>
      </c>
      <c r="F37" s="49">
        <v>2</v>
      </c>
      <c r="G37" s="49">
        <v>0</v>
      </c>
      <c r="H37" s="49">
        <v>0</v>
      </c>
      <c r="I37" s="49">
        <v>4</v>
      </c>
      <c r="J37" s="49">
        <v>1</v>
      </c>
      <c r="K37" s="49">
        <v>0</v>
      </c>
      <c r="L37" s="49">
        <v>0</v>
      </c>
      <c r="M37" s="49">
        <v>10</v>
      </c>
      <c r="N37" s="49">
        <v>0</v>
      </c>
      <c r="O37" s="17">
        <f t="shared" si="0"/>
        <v>14</v>
      </c>
      <c r="P37" s="17">
        <f t="shared" si="1"/>
        <v>24</v>
      </c>
      <c r="R37" s="36" t="s">
        <v>85</v>
      </c>
      <c r="S37" s="34">
        <f t="shared" ref="S37:AF37" si="29">SUM(S10:S12)</f>
        <v>77</v>
      </c>
      <c r="T37" s="16">
        <f t="shared" si="29"/>
        <v>13</v>
      </c>
      <c r="U37" s="16">
        <f t="shared" si="29"/>
        <v>18</v>
      </c>
      <c r="V37" s="16">
        <f t="shared" si="29"/>
        <v>12</v>
      </c>
      <c r="W37" s="16">
        <f t="shared" si="29"/>
        <v>1</v>
      </c>
      <c r="X37" s="16">
        <f t="shared" si="29"/>
        <v>0</v>
      </c>
      <c r="Y37" s="16">
        <f t="shared" si="29"/>
        <v>22</v>
      </c>
      <c r="Z37" s="16">
        <f t="shared" si="29"/>
        <v>6</v>
      </c>
      <c r="AA37" s="16">
        <f t="shared" si="29"/>
        <v>0</v>
      </c>
      <c r="AB37" s="16">
        <f t="shared" si="29"/>
        <v>0</v>
      </c>
      <c r="AC37" s="16">
        <f t="shared" si="29"/>
        <v>220</v>
      </c>
      <c r="AD37" s="16">
        <f t="shared" si="29"/>
        <v>0</v>
      </c>
      <c r="AE37" s="31">
        <f t="shared" si="29"/>
        <v>149</v>
      </c>
      <c r="AF37" s="31">
        <f t="shared" si="29"/>
        <v>369</v>
      </c>
    </row>
    <row r="38" spans="2:32" ht="23.1" customHeight="1" x14ac:dyDescent="0.25">
      <c r="B38" s="45" t="s">
        <v>65</v>
      </c>
      <c r="C38" s="49">
        <v>7</v>
      </c>
      <c r="D38" s="49">
        <v>2</v>
      </c>
      <c r="E38" s="49">
        <v>1</v>
      </c>
      <c r="F38" s="49">
        <v>0</v>
      </c>
      <c r="G38" s="49">
        <v>0</v>
      </c>
      <c r="H38" s="49">
        <v>0</v>
      </c>
      <c r="I38" s="49">
        <v>3</v>
      </c>
      <c r="J38" s="49">
        <v>0</v>
      </c>
      <c r="K38" s="49">
        <v>0</v>
      </c>
      <c r="L38" s="49">
        <v>0</v>
      </c>
      <c r="M38" s="49">
        <v>11</v>
      </c>
      <c r="N38" s="49">
        <v>0</v>
      </c>
      <c r="O38" s="17">
        <f t="shared" si="0"/>
        <v>13</v>
      </c>
      <c r="P38" s="17">
        <f t="shared" si="1"/>
        <v>24</v>
      </c>
      <c r="R38" s="27" t="s">
        <v>86</v>
      </c>
      <c r="S38" s="16">
        <f t="shared" ref="S38:AF38" si="30">SUM(S13:S18)</f>
        <v>163</v>
      </c>
      <c r="T38" s="16">
        <f t="shared" si="30"/>
        <v>60</v>
      </c>
      <c r="U38" s="16">
        <f t="shared" si="30"/>
        <v>37</v>
      </c>
      <c r="V38" s="16">
        <f t="shared" si="30"/>
        <v>21</v>
      </c>
      <c r="W38" s="16">
        <f t="shared" si="30"/>
        <v>1</v>
      </c>
      <c r="X38" s="16">
        <f t="shared" si="30"/>
        <v>0</v>
      </c>
      <c r="Y38" s="16">
        <f t="shared" si="30"/>
        <v>82</v>
      </c>
      <c r="Z38" s="16">
        <f t="shared" si="30"/>
        <v>20</v>
      </c>
      <c r="AA38" s="16">
        <f t="shared" si="30"/>
        <v>0</v>
      </c>
      <c r="AB38" s="16">
        <f t="shared" si="30"/>
        <v>0</v>
      </c>
      <c r="AC38" s="16">
        <f t="shared" si="30"/>
        <v>329</v>
      </c>
      <c r="AD38" s="16">
        <f t="shared" si="30"/>
        <v>0</v>
      </c>
      <c r="AE38" s="31">
        <f t="shared" si="30"/>
        <v>384</v>
      </c>
      <c r="AF38" s="31">
        <f t="shared" si="30"/>
        <v>713</v>
      </c>
    </row>
    <row r="39" spans="2:32" ht="23.1" customHeight="1" x14ac:dyDescent="0.25">
      <c r="B39" s="45" t="s">
        <v>66</v>
      </c>
      <c r="C39" s="49">
        <v>5</v>
      </c>
      <c r="D39" s="49">
        <v>3</v>
      </c>
      <c r="E39" s="49">
        <v>4</v>
      </c>
      <c r="F39" s="49">
        <v>1</v>
      </c>
      <c r="G39" s="49">
        <v>0</v>
      </c>
      <c r="H39" s="49">
        <v>0</v>
      </c>
      <c r="I39" s="49">
        <v>6</v>
      </c>
      <c r="J39" s="49">
        <v>2</v>
      </c>
      <c r="K39" s="49">
        <v>0</v>
      </c>
      <c r="L39" s="49">
        <v>0</v>
      </c>
      <c r="M39" s="49">
        <v>13</v>
      </c>
      <c r="N39" s="49">
        <v>0</v>
      </c>
      <c r="O39" s="17">
        <f t="shared" si="0"/>
        <v>21</v>
      </c>
      <c r="P39" s="17">
        <f t="shared" si="1"/>
        <v>34</v>
      </c>
      <c r="R39" s="28" t="s">
        <v>87</v>
      </c>
      <c r="S39" s="16">
        <f t="shared" ref="S39:AF39" si="31">SUM(S19:S21)</f>
        <v>59</v>
      </c>
      <c r="T39" s="16">
        <f t="shared" si="31"/>
        <v>18</v>
      </c>
      <c r="U39" s="16">
        <f t="shared" si="31"/>
        <v>20</v>
      </c>
      <c r="V39" s="16">
        <f t="shared" si="31"/>
        <v>20</v>
      </c>
      <c r="W39" s="16">
        <f t="shared" si="31"/>
        <v>0</v>
      </c>
      <c r="X39" s="16">
        <f t="shared" si="31"/>
        <v>0</v>
      </c>
      <c r="Y39" s="16">
        <f t="shared" si="31"/>
        <v>26</v>
      </c>
      <c r="Z39" s="16">
        <f t="shared" si="31"/>
        <v>12</v>
      </c>
      <c r="AA39" s="16">
        <f t="shared" si="31"/>
        <v>0</v>
      </c>
      <c r="AB39" s="16">
        <f t="shared" si="31"/>
        <v>0</v>
      </c>
      <c r="AC39" s="16">
        <f t="shared" si="31"/>
        <v>119</v>
      </c>
      <c r="AD39" s="16">
        <f t="shared" si="31"/>
        <v>0</v>
      </c>
      <c r="AE39" s="31">
        <f t="shared" si="31"/>
        <v>155</v>
      </c>
      <c r="AF39" s="31">
        <f t="shared" si="31"/>
        <v>274</v>
      </c>
    </row>
    <row r="40" spans="2:32" ht="23.1" customHeight="1" x14ac:dyDescent="0.25">
      <c r="B40" s="45" t="s">
        <v>67</v>
      </c>
      <c r="C40" s="49">
        <v>4</v>
      </c>
      <c r="D40" s="49">
        <v>2</v>
      </c>
      <c r="E40" s="49">
        <v>0</v>
      </c>
      <c r="F40" s="49">
        <v>1</v>
      </c>
      <c r="G40" s="49">
        <v>0</v>
      </c>
      <c r="H40" s="49">
        <v>0</v>
      </c>
      <c r="I40" s="49">
        <v>2</v>
      </c>
      <c r="J40" s="49">
        <v>0</v>
      </c>
      <c r="K40" s="49">
        <v>0</v>
      </c>
      <c r="L40" s="49">
        <v>0</v>
      </c>
      <c r="M40" s="49">
        <v>12</v>
      </c>
      <c r="N40" s="49">
        <v>0</v>
      </c>
      <c r="O40" s="17">
        <f t="shared" si="0"/>
        <v>9</v>
      </c>
      <c r="P40" s="17">
        <f t="shared" si="1"/>
        <v>21</v>
      </c>
      <c r="R40" s="5" t="s">
        <v>17</v>
      </c>
      <c r="S40" s="16">
        <f t="shared" ref="S40:AF40" si="32">SUM(S10:S21)</f>
        <v>299</v>
      </c>
      <c r="T40" s="16">
        <f t="shared" si="32"/>
        <v>91</v>
      </c>
      <c r="U40" s="16">
        <f t="shared" si="32"/>
        <v>75</v>
      </c>
      <c r="V40" s="16">
        <f t="shared" si="32"/>
        <v>53</v>
      </c>
      <c r="W40" s="16">
        <f t="shared" si="32"/>
        <v>2</v>
      </c>
      <c r="X40" s="16">
        <f t="shared" si="32"/>
        <v>0</v>
      </c>
      <c r="Y40" s="16">
        <f t="shared" si="32"/>
        <v>130</v>
      </c>
      <c r="Z40" s="16">
        <f t="shared" si="32"/>
        <v>38</v>
      </c>
      <c r="AA40" s="16">
        <f t="shared" si="32"/>
        <v>0</v>
      </c>
      <c r="AB40" s="16">
        <f t="shared" si="32"/>
        <v>0</v>
      </c>
      <c r="AC40" s="16">
        <f t="shared" si="32"/>
        <v>668</v>
      </c>
      <c r="AD40" s="16">
        <f t="shared" si="32"/>
        <v>0</v>
      </c>
      <c r="AE40" s="31">
        <f t="shared" si="32"/>
        <v>688</v>
      </c>
      <c r="AF40" s="31">
        <f t="shared" si="32"/>
        <v>1356</v>
      </c>
    </row>
    <row r="41" spans="2:32" ht="23.1" customHeight="1" x14ac:dyDescent="0.25">
      <c r="B41" s="44" t="s">
        <v>68</v>
      </c>
      <c r="C41" s="49">
        <v>7</v>
      </c>
      <c r="D41" s="49">
        <v>1</v>
      </c>
      <c r="E41" s="49">
        <v>2</v>
      </c>
      <c r="F41" s="49">
        <v>1</v>
      </c>
      <c r="G41" s="49">
        <v>0</v>
      </c>
      <c r="H41" s="49">
        <v>0</v>
      </c>
      <c r="I41" s="49">
        <v>8</v>
      </c>
      <c r="J41" s="49">
        <v>2</v>
      </c>
      <c r="K41" s="49">
        <v>0</v>
      </c>
      <c r="L41" s="49">
        <v>0</v>
      </c>
      <c r="M41" s="49">
        <v>15</v>
      </c>
      <c r="N41" s="49">
        <v>0</v>
      </c>
      <c r="O41" s="17">
        <f t="shared" si="0"/>
        <v>21</v>
      </c>
      <c r="P41" s="17">
        <f t="shared" si="1"/>
        <v>36</v>
      </c>
      <c r="R41" s="5" t="s">
        <v>159</v>
      </c>
      <c r="S41" s="16">
        <f>SUM(S10:S33)</f>
        <v>474</v>
      </c>
      <c r="T41" s="16">
        <f t="shared" ref="T41:AF41" si="33">SUM(T10:T33)</f>
        <v>109</v>
      </c>
      <c r="U41" s="16">
        <f t="shared" si="33"/>
        <v>104</v>
      </c>
      <c r="V41" s="16">
        <f t="shared" si="33"/>
        <v>88</v>
      </c>
      <c r="W41" s="16">
        <f t="shared" si="33"/>
        <v>5</v>
      </c>
      <c r="X41" s="16">
        <f t="shared" si="33"/>
        <v>2</v>
      </c>
      <c r="Y41" s="16">
        <f t="shared" si="33"/>
        <v>150</v>
      </c>
      <c r="Z41" s="16">
        <f t="shared" si="33"/>
        <v>43</v>
      </c>
      <c r="AA41" s="16">
        <f t="shared" si="33"/>
        <v>0</v>
      </c>
      <c r="AB41" s="16">
        <f t="shared" si="33"/>
        <v>0</v>
      </c>
      <c r="AC41" s="16">
        <f t="shared" si="33"/>
        <v>880</v>
      </c>
      <c r="AD41" s="16">
        <f t="shared" si="33"/>
        <v>0</v>
      </c>
      <c r="AE41" s="31">
        <f t="shared" si="33"/>
        <v>975</v>
      </c>
      <c r="AF41" s="31">
        <f t="shared" si="33"/>
        <v>1855</v>
      </c>
    </row>
    <row r="42" spans="2:32" ht="23.1" customHeight="1" x14ac:dyDescent="0.25">
      <c r="B42" s="45" t="s">
        <v>69</v>
      </c>
      <c r="C42" s="49">
        <v>11</v>
      </c>
      <c r="D42" s="49">
        <v>4</v>
      </c>
      <c r="E42" s="49">
        <v>2</v>
      </c>
      <c r="F42" s="49">
        <v>1</v>
      </c>
      <c r="G42" s="49">
        <v>0</v>
      </c>
      <c r="H42" s="49">
        <v>0</v>
      </c>
      <c r="I42" s="49">
        <v>0</v>
      </c>
      <c r="J42" s="49">
        <v>0</v>
      </c>
      <c r="K42" s="49">
        <v>0</v>
      </c>
      <c r="L42" s="49">
        <v>0</v>
      </c>
      <c r="M42" s="49">
        <v>9</v>
      </c>
      <c r="N42" s="49">
        <v>0</v>
      </c>
      <c r="O42" s="17">
        <f t="shared" si="0"/>
        <v>18</v>
      </c>
      <c r="P42" s="17">
        <f t="shared" si="1"/>
        <v>27</v>
      </c>
      <c r="R42" s="5" t="s">
        <v>160</v>
      </c>
      <c r="S42" s="47">
        <f>S41/S40</f>
        <v>1.5852842809364549</v>
      </c>
      <c r="T42" s="47">
        <f t="shared" ref="T42:AF42" si="34">T41/T40</f>
        <v>1.1978021978021978</v>
      </c>
      <c r="U42" s="47">
        <f t="shared" si="34"/>
        <v>1.3866666666666667</v>
      </c>
      <c r="V42" s="47">
        <f t="shared" si="34"/>
        <v>1.6603773584905661</v>
      </c>
      <c r="W42" s="47">
        <f t="shared" si="34"/>
        <v>2.5</v>
      </c>
      <c r="X42" s="47" t="e">
        <f t="shared" si="34"/>
        <v>#DIV/0!</v>
      </c>
      <c r="Y42" s="47">
        <f t="shared" si="34"/>
        <v>1.1538461538461537</v>
      </c>
      <c r="Z42" s="47">
        <f t="shared" si="34"/>
        <v>1.131578947368421</v>
      </c>
      <c r="AA42" s="47" t="e">
        <f t="shared" si="34"/>
        <v>#DIV/0!</v>
      </c>
      <c r="AB42" s="47" t="e">
        <f t="shared" si="34"/>
        <v>#DIV/0!</v>
      </c>
      <c r="AC42" s="47">
        <f t="shared" si="34"/>
        <v>1.3173652694610778</v>
      </c>
      <c r="AD42" s="47" t="e">
        <f t="shared" si="34"/>
        <v>#DIV/0!</v>
      </c>
      <c r="AE42" s="47">
        <f t="shared" si="34"/>
        <v>1.4171511627906976</v>
      </c>
      <c r="AF42" s="47">
        <f t="shared" si="34"/>
        <v>1.3679941002949854</v>
      </c>
    </row>
    <row r="43" spans="2:32" ht="23.1" customHeight="1" x14ac:dyDescent="0.25">
      <c r="B43" s="44" t="s">
        <v>70</v>
      </c>
      <c r="C43" s="49">
        <v>3</v>
      </c>
      <c r="D43" s="49">
        <v>2</v>
      </c>
      <c r="E43" s="49">
        <v>1</v>
      </c>
      <c r="F43" s="49">
        <v>1</v>
      </c>
      <c r="G43" s="49">
        <v>0</v>
      </c>
      <c r="H43" s="49">
        <v>0</v>
      </c>
      <c r="I43" s="49">
        <v>4</v>
      </c>
      <c r="J43" s="49">
        <v>0</v>
      </c>
      <c r="K43" s="49">
        <v>0</v>
      </c>
      <c r="L43" s="49">
        <v>0</v>
      </c>
      <c r="M43" s="49">
        <v>13</v>
      </c>
      <c r="N43" s="49">
        <v>0</v>
      </c>
      <c r="O43" s="17">
        <f t="shared" si="0"/>
        <v>11</v>
      </c>
      <c r="P43" s="17">
        <f t="shared" si="1"/>
        <v>24</v>
      </c>
      <c r="R43"/>
      <c r="S43" s="19"/>
      <c r="T43" s="19"/>
    </row>
    <row r="44" spans="2:32" ht="23.1" customHeight="1" x14ac:dyDescent="0.25">
      <c r="B44" s="46" t="s">
        <v>71</v>
      </c>
      <c r="C44" s="49">
        <v>4</v>
      </c>
      <c r="D44" s="49">
        <v>1</v>
      </c>
      <c r="E44" s="49">
        <v>0</v>
      </c>
      <c r="F44" s="49">
        <v>1</v>
      </c>
      <c r="G44" s="49">
        <v>0</v>
      </c>
      <c r="H44" s="49">
        <v>0</v>
      </c>
      <c r="I44" s="49">
        <v>2</v>
      </c>
      <c r="J44" s="49">
        <v>0</v>
      </c>
      <c r="K44" s="49">
        <v>0</v>
      </c>
      <c r="L44" s="49">
        <v>0</v>
      </c>
      <c r="M44" s="49">
        <v>15</v>
      </c>
      <c r="N44" s="49">
        <v>0</v>
      </c>
      <c r="O44" s="17">
        <f t="shared" si="0"/>
        <v>8</v>
      </c>
      <c r="P44" s="17">
        <f t="shared" si="1"/>
        <v>23</v>
      </c>
      <c r="R44"/>
      <c r="S44" s="19"/>
      <c r="T44" s="19"/>
    </row>
    <row r="45" spans="2:32" ht="23.1" customHeight="1" x14ac:dyDescent="0.25">
      <c r="B45" s="44" t="s">
        <v>72</v>
      </c>
      <c r="C45" s="49">
        <v>5</v>
      </c>
      <c r="D45" s="49">
        <v>1</v>
      </c>
      <c r="E45" s="49">
        <v>3</v>
      </c>
      <c r="F45" s="49">
        <v>0</v>
      </c>
      <c r="G45" s="49">
        <v>0</v>
      </c>
      <c r="H45" s="49">
        <v>0</v>
      </c>
      <c r="I45" s="49">
        <v>4</v>
      </c>
      <c r="J45" s="49">
        <v>0</v>
      </c>
      <c r="K45" s="49">
        <v>0</v>
      </c>
      <c r="L45" s="49">
        <v>0</v>
      </c>
      <c r="M45" s="49">
        <v>15</v>
      </c>
      <c r="N45" s="49">
        <v>0</v>
      </c>
      <c r="O45" s="17">
        <f t="shared" si="0"/>
        <v>13</v>
      </c>
      <c r="P45" s="17">
        <f t="shared" si="1"/>
        <v>28</v>
      </c>
      <c r="R45"/>
      <c r="S45" s="19"/>
      <c r="T45" s="19"/>
    </row>
    <row r="46" spans="2:32" ht="23.1" customHeight="1" x14ac:dyDescent="0.25">
      <c r="B46" s="45" t="s">
        <v>73</v>
      </c>
      <c r="C46" s="49">
        <v>5</v>
      </c>
      <c r="D46" s="49">
        <v>2</v>
      </c>
      <c r="E46" s="49">
        <v>3</v>
      </c>
      <c r="F46" s="49">
        <v>1</v>
      </c>
      <c r="G46" s="49">
        <v>0</v>
      </c>
      <c r="H46" s="49">
        <v>0</v>
      </c>
      <c r="I46" s="49">
        <v>2</v>
      </c>
      <c r="J46" s="49">
        <v>2</v>
      </c>
      <c r="K46" s="49">
        <v>0</v>
      </c>
      <c r="L46" s="49">
        <v>0</v>
      </c>
      <c r="M46" s="49">
        <v>8</v>
      </c>
      <c r="N46" s="49">
        <v>0</v>
      </c>
      <c r="O46" s="17">
        <f t="shared" si="0"/>
        <v>15</v>
      </c>
      <c r="P46" s="17">
        <f t="shared" si="1"/>
        <v>23</v>
      </c>
      <c r="R46" s="19"/>
      <c r="S46" s="19"/>
      <c r="T46"/>
    </row>
    <row r="47" spans="2:32" ht="23.1" customHeight="1" x14ac:dyDescent="0.25">
      <c r="B47" s="45" t="s">
        <v>74</v>
      </c>
      <c r="C47" s="49">
        <v>3</v>
      </c>
      <c r="D47" s="49">
        <v>1</v>
      </c>
      <c r="E47" s="49">
        <v>3</v>
      </c>
      <c r="F47" s="49">
        <v>0</v>
      </c>
      <c r="G47" s="49">
        <v>0</v>
      </c>
      <c r="H47" s="49">
        <v>0</v>
      </c>
      <c r="I47" s="49">
        <v>3</v>
      </c>
      <c r="J47" s="49">
        <v>0</v>
      </c>
      <c r="K47" s="49">
        <v>0</v>
      </c>
      <c r="L47" s="49">
        <v>0</v>
      </c>
      <c r="M47" s="49">
        <v>11</v>
      </c>
      <c r="N47" s="49">
        <v>0</v>
      </c>
      <c r="O47" s="17">
        <f t="shared" si="0"/>
        <v>10</v>
      </c>
      <c r="P47" s="17">
        <f t="shared" si="1"/>
        <v>21</v>
      </c>
      <c r="R47" s="19"/>
      <c r="S47" s="19"/>
      <c r="T47"/>
    </row>
    <row r="48" spans="2:32" ht="23.1" customHeight="1" x14ac:dyDescent="0.25">
      <c r="B48" s="45" t="s">
        <v>75</v>
      </c>
      <c r="C48" s="49">
        <v>4</v>
      </c>
      <c r="D48" s="49">
        <v>0</v>
      </c>
      <c r="E48" s="49">
        <v>0</v>
      </c>
      <c r="F48" s="49">
        <v>1</v>
      </c>
      <c r="G48" s="49">
        <v>0</v>
      </c>
      <c r="H48" s="49">
        <v>0</v>
      </c>
      <c r="I48" s="49">
        <v>4</v>
      </c>
      <c r="J48" s="49">
        <v>1</v>
      </c>
      <c r="K48" s="49">
        <v>0</v>
      </c>
      <c r="L48" s="49">
        <v>0</v>
      </c>
      <c r="M48" s="49">
        <v>9</v>
      </c>
      <c r="N48" s="49">
        <v>0</v>
      </c>
      <c r="O48" s="17">
        <f t="shared" si="0"/>
        <v>10</v>
      </c>
      <c r="P48" s="17">
        <f t="shared" si="1"/>
        <v>19</v>
      </c>
      <c r="R48" s="19"/>
      <c r="S48" s="19"/>
      <c r="T48"/>
    </row>
    <row r="49" spans="2:20" ht="23.1" customHeight="1" x14ac:dyDescent="0.25">
      <c r="B49" s="44" t="s">
        <v>76</v>
      </c>
      <c r="C49" s="49">
        <v>8</v>
      </c>
      <c r="D49" s="49">
        <v>2</v>
      </c>
      <c r="E49" s="49">
        <v>1</v>
      </c>
      <c r="F49" s="49">
        <v>1</v>
      </c>
      <c r="G49" s="49">
        <v>0</v>
      </c>
      <c r="H49" s="49">
        <v>0</v>
      </c>
      <c r="I49" s="49">
        <v>2</v>
      </c>
      <c r="J49" s="49">
        <v>1</v>
      </c>
      <c r="K49" s="49">
        <v>0</v>
      </c>
      <c r="L49" s="49">
        <v>0</v>
      </c>
      <c r="M49" s="49">
        <v>15</v>
      </c>
      <c r="N49" s="49">
        <v>0</v>
      </c>
      <c r="O49" s="17">
        <f t="shared" si="0"/>
        <v>15</v>
      </c>
      <c r="P49" s="17">
        <f t="shared" si="1"/>
        <v>30</v>
      </c>
      <c r="R49" s="19"/>
      <c r="S49" s="19"/>
      <c r="T49"/>
    </row>
    <row r="50" spans="2:20" ht="23.1" customHeight="1" x14ac:dyDescent="0.25">
      <c r="B50" s="45" t="s">
        <v>77</v>
      </c>
      <c r="C50" s="49">
        <v>7</v>
      </c>
      <c r="D50" s="49">
        <v>1</v>
      </c>
      <c r="E50" s="49">
        <v>0</v>
      </c>
      <c r="F50" s="49">
        <v>0</v>
      </c>
      <c r="G50" s="49">
        <v>0</v>
      </c>
      <c r="H50" s="49">
        <v>0</v>
      </c>
      <c r="I50" s="49">
        <v>4</v>
      </c>
      <c r="J50" s="49">
        <v>0</v>
      </c>
      <c r="K50" s="49">
        <v>0</v>
      </c>
      <c r="L50" s="49">
        <v>0</v>
      </c>
      <c r="M50" s="49">
        <v>19</v>
      </c>
      <c r="N50" s="49">
        <v>0</v>
      </c>
      <c r="O50" s="17">
        <f t="shared" si="0"/>
        <v>12</v>
      </c>
      <c r="P50" s="17">
        <f t="shared" si="1"/>
        <v>31</v>
      </c>
      <c r="R50" s="19"/>
      <c r="S50" s="19"/>
      <c r="T50"/>
    </row>
    <row r="51" spans="2:20" ht="23.1" customHeight="1" x14ac:dyDescent="0.25">
      <c r="B51" s="45" t="s">
        <v>78</v>
      </c>
      <c r="C51" s="49">
        <v>4</v>
      </c>
      <c r="D51" s="49">
        <v>2</v>
      </c>
      <c r="E51" s="49">
        <v>5</v>
      </c>
      <c r="F51" s="49">
        <v>1</v>
      </c>
      <c r="G51" s="49">
        <v>0</v>
      </c>
      <c r="H51" s="49">
        <v>0</v>
      </c>
      <c r="I51" s="49">
        <v>2</v>
      </c>
      <c r="J51" s="49">
        <v>3</v>
      </c>
      <c r="K51" s="49">
        <v>0</v>
      </c>
      <c r="L51" s="49">
        <v>0</v>
      </c>
      <c r="M51" s="49">
        <v>3</v>
      </c>
      <c r="N51" s="49">
        <v>0</v>
      </c>
      <c r="O51" s="17">
        <f t="shared" si="0"/>
        <v>17</v>
      </c>
      <c r="P51" s="17">
        <f t="shared" si="1"/>
        <v>20</v>
      </c>
      <c r="R51" s="19"/>
      <c r="S51" s="19"/>
      <c r="T51"/>
    </row>
    <row r="52" spans="2:20" ht="23.1" customHeight="1" x14ac:dyDescent="0.25">
      <c r="B52" s="45" t="s">
        <v>79</v>
      </c>
      <c r="C52" s="49">
        <v>4</v>
      </c>
      <c r="D52" s="49">
        <v>3</v>
      </c>
      <c r="E52" s="49">
        <v>2</v>
      </c>
      <c r="F52" s="49">
        <v>0</v>
      </c>
      <c r="G52" s="49">
        <v>0</v>
      </c>
      <c r="H52" s="49">
        <v>0</v>
      </c>
      <c r="I52" s="49">
        <v>0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17">
        <f t="shared" si="0"/>
        <v>9</v>
      </c>
      <c r="P52" s="17">
        <f t="shared" si="1"/>
        <v>9</v>
      </c>
      <c r="R52" s="19"/>
      <c r="S52" s="19"/>
      <c r="T52"/>
    </row>
    <row r="53" spans="2:20" ht="23.1" customHeight="1" x14ac:dyDescent="0.25">
      <c r="B53" s="44" t="s">
        <v>80</v>
      </c>
      <c r="C53" s="49">
        <v>5</v>
      </c>
      <c r="D53" s="49">
        <v>1</v>
      </c>
      <c r="E53" s="49">
        <v>0</v>
      </c>
      <c r="F53" s="49">
        <v>2</v>
      </c>
      <c r="G53" s="49">
        <v>0</v>
      </c>
      <c r="H53" s="49">
        <v>0</v>
      </c>
      <c r="I53" s="49">
        <v>1</v>
      </c>
      <c r="J53" s="49">
        <v>5</v>
      </c>
      <c r="K53" s="49">
        <v>0</v>
      </c>
      <c r="L53" s="49">
        <v>0</v>
      </c>
      <c r="M53" s="49">
        <v>0</v>
      </c>
      <c r="N53" s="49">
        <v>0</v>
      </c>
      <c r="O53" s="17">
        <f t="shared" si="0"/>
        <v>14</v>
      </c>
      <c r="P53" s="17">
        <f t="shared" si="1"/>
        <v>14</v>
      </c>
      <c r="R53" s="19"/>
      <c r="S53" s="19"/>
      <c r="T53"/>
    </row>
    <row r="54" spans="2:20" ht="23.1" customHeight="1" x14ac:dyDescent="0.25">
      <c r="B54" s="44" t="s">
        <v>81</v>
      </c>
      <c r="C54" s="49">
        <v>3</v>
      </c>
      <c r="D54" s="49">
        <v>1</v>
      </c>
      <c r="E54" s="49">
        <v>1</v>
      </c>
      <c r="F54" s="49">
        <v>3</v>
      </c>
      <c r="G54" s="49">
        <v>0</v>
      </c>
      <c r="H54" s="49">
        <v>0</v>
      </c>
      <c r="I54" s="49">
        <v>0</v>
      </c>
      <c r="J54" s="49">
        <v>0</v>
      </c>
      <c r="K54" s="49">
        <v>0</v>
      </c>
      <c r="L54" s="49">
        <v>0</v>
      </c>
      <c r="M54" s="49">
        <v>3</v>
      </c>
      <c r="N54" s="49">
        <v>0</v>
      </c>
      <c r="O54" s="17">
        <f t="shared" si="0"/>
        <v>8</v>
      </c>
      <c r="P54" s="17">
        <f t="shared" si="1"/>
        <v>11</v>
      </c>
      <c r="R54" s="19"/>
      <c r="S54" s="19"/>
      <c r="T54"/>
    </row>
    <row r="55" spans="2:20" ht="23.1" customHeight="1" x14ac:dyDescent="0.25">
      <c r="B55" s="44" t="s">
        <v>82</v>
      </c>
      <c r="C55" s="49">
        <v>6</v>
      </c>
      <c r="D55" s="49">
        <v>1</v>
      </c>
      <c r="E55" s="49">
        <v>2</v>
      </c>
      <c r="F55" s="49">
        <v>1</v>
      </c>
      <c r="G55" s="49">
        <v>0</v>
      </c>
      <c r="H55" s="49">
        <v>0</v>
      </c>
      <c r="I55" s="49">
        <v>3</v>
      </c>
      <c r="J55" s="49">
        <v>0</v>
      </c>
      <c r="K55" s="49">
        <v>0</v>
      </c>
      <c r="L55" s="49">
        <v>0</v>
      </c>
      <c r="M55" s="49">
        <v>12</v>
      </c>
      <c r="N55" s="49">
        <v>0</v>
      </c>
      <c r="O55" s="17">
        <f t="shared" si="0"/>
        <v>13</v>
      </c>
      <c r="P55" s="17">
        <f t="shared" si="1"/>
        <v>25</v>
      </c>
      <c r="R55" s="19"/>
      <c r="S55" s="19"/>
      <c r="T55"/>
    </row>
    <row r="56" spans="2:20" ht="23.1" customHeight="1" x14ac:dyDescent="0.25">
      <c r="B56" s="44" t="s">
        <v>83</v>
      </c>
      <c r="C56" s="49">
        <v>5</v>
      </c>
      <c r="D56" s="49">
        <v>0</v>
      </c>
      <c r="E56" s="49">
        <v>1</v>
      </c>
      <c r="F56" s="49">
        <v>7</v>
      </c>
      <c r="G56" s="49">
        <v>0</v>
      </c>
      <c r="H56" s="49">
        <v>0</v>
      </c>
      <c r="I56" s="49">
        <v>1</v>
      </c>
      <c r="J56" s="49">
        <v>0</v>
      </c>
      <c r="K56" s="49">
        <v>0</v>
      </c>
      <c r="L56" s="49">
        <v>0</v>
      </c>
      <c r="M56" s="49">
        <v>22</v>
      </c>
      <c r="N56" s="49">
        <v>0</v>
      </c>
      <c r="O56" s="17">
        <f t="shared" si="0"/>
        <v>14</v>
      </c>
      <c r="P56" s="17">
        <f t="shared" si="1"/>
        <v>36</v>
      </c>
      <c r="R56" s="19"/>
      <c r="S56" s="19"/>
      <c r="T56"/>
    </row>
    <row r="57" spans="2:20" ht="23.1" customHeight="1" x14ac:dyDescent="0.25">
      <c r="B57" s="44" t="s">
        <v>84</v>
      </c>
      <c r="C57" s="49">
        <v>5</v>
      </c>
      <c r="D57" s="49">
        <v>4</v>
      </c>
      <c r="E57" s="49">
        <v>2</v>
      </c>
      <c r="F57" s="49">
        <v>3</v>
      </c>
      <c r="G57" s="49">
        <v>0</v>
      </c>
      <c r="H57" s="49">
        <v>0</v>
      </c>
      <c r="I57" s="49">
        <v>4</v>
      </c>
      <c r="J57" s="49">
        <v>0</v>
      </c>
      <c r="K57" s="49">
        <v>0</v>
      </c>
      <c r="L57" s="49">
        <v>0</v>
      </c>
      <c r="M57" s="49">
        <v>17</v>
      </c>
      <c r="N57" s="49">
        <v>0</v>
      </c>
      <c r="O57" s="17">
        <f t="shared" si="0"/>
        <v>18</v>
      </c>
      <c r="P57" s="17">
        <f t="shared" si="1"/>
        <v>35</v>
      </c>
      <c r="R57" s="19"/>
      <c r="S57" s="19"/>
      <c r="T57"/>
    </row>
    <row r="58" spans="2:20" ht="23.1" customHeight="1" x14ac:dyDescent="0.25">
      <c r="B58" s="44" t="s">
        <v>99</v>
      </c>
      <c r="C58" s="49">
        <v>8</v>
      </c>
      <c r="D58" s="49">
        <v>0</v>
      </c>
      <c r="E58" s="49">
        <v>2</v>
      </c>
      <c r="F58" s="49">
        <v>3</v>
      </c>
      <c r="G58" s="49">
        <v>0</v>
      </c>
      <c r="H58" s="49">
        <v>0</v>
      </c>
      <c r="I58" s="49">
        <v>4</v>
      </c>
      <c r="J58" s="49">
        <v>1</v>
      </c>
      <c r="K58" s="49">
        <v>0</v>
      </c>
      <c r="L58" s="49">
        <v>0</v>
      </c>
      <c r="M58" s="49">
        <v>10</v>
      </c>
      <c r="N58" s="49">
        <v>0</v>
      </c>
      <c r="O58" s="17">
        <f t="shared" si="0"/>
        <v>18</v>
      </c>
      <c r="P58" s="17">
        <f t="shared" si="1"/>
        <v>28</v>
      </c>
      <c r="R58" s="19"/>
      <c r="S58" s="19"/>
      <c r="T58"/>
    </row>
    <row r="59" spans="2:20" ht="23.1" customHeight="1" x14ac:dyDescent="0.25">
      <c r="B59" s="44" t="s">
        <v>100</v>
      </c>
      <c r="C59" s="49">
        <v>8</v>
      </c>
      <c r="D59" s="49">
        <v>0</v>
      </c>
      <c r="E59" s="49">
        <v>1</v>
      </c>
      <c r="F59" s="49">
        <v>2</v>
      </c>
      <c r="G59" s="49">
        <v>2</v>
      </c>
      <c r="H59" s="49">
        <v>0</v>
      </c>
      <c r="I59" s="49">
        <v>1</v>
      </c>
      <c r="J59" s="49">
        <v>1</v>
      </c>
      <c r="K59" s="49">
        <v>0</v>
      </c>
      <c r="L59" s="49">
        <v>0</v>
      </c>
      <c r="M59" s="49">
        <v>17</v>
      </c>
      <c r="N59" s="49">
        <v>0</v>
      </c>
      <c r="O59" s="17">
        <f t="shared" si="0"/>
        <v>15</v>
      </c>
      <c r="P59" s="17">
        <f t="shared" si="1"/>
        <v>32</v>
      </c>
      <c r="R59" s="19"/>
      <c r="S59" s="19"/>
      <c r="T59"/>
    </row>
    <row r="60" spans="2:20" ht="23.1" customHeight="1" x14ac:dyDescent="0.25">
      <c r="B60" s="44" t="s">
        <v>101</v>
      </c>
      <c r="C60" s="49">
        <v>8</v>
      </c>
      <c r="D60" s="49">
        <v>1</v>
      </c>
      <c r="E60" s="49">
        <v>1</v>
      </c>
      <c r="F60" s="49">
        <v>3</v>
      </c>
      <c r="G60" s="49">
        <v>1</v>
      </c>
      <c r="H60" s="49">
        <v>0</v>
      </c>
      <c r="I60" s="49">
        <v>1</v>
      </c>
      <c r="J60" s="49">
        <v>1</v>
      </c>
      <c r="K60" s="49">
        <v>0</v>
      </c>
      <c r="L60" s="49">
        <v>0</v>
      </c>
      <c r="M60" s="49">
        <v>10</v>
      </c>
      <c r="N60" s="49">
        <v>0</v>
      </c>
      <c r="O60" s="17">
        <f t="shared" si="0"/>
        <v>16</v>
      </c>
      <c r="P60" s="17">
        <f t="shared" si="1"/>
        <v>26</v>
      </c>
      <c r="R60" s="19"/>
      <c r="S60" s="19"/>
      <c r="T60"/>
    </row>
    <row r="61" spans="2:20" ht="23.1" customHeight="1" x14ac:dyDescent="0.25">
      <c r="B61" s="44" t="s">
        <v>102</v>
      </c>
      <c r="C61" s="49">
        <v>7</v>
      </c>
      <c r="D61" s="49">
        <v>0</v>
      </c>
      <c r="E61" s="49">
        <v>0</v>
      </c>
      <c r="F61" s="49">
        <v>0</v>
      </c>
      <c r="G61" s="49">
        <v>0</v>
      </c>
      <c r="H61" s="49">
        <v>0</v>
      </c>
      <c r="I61" s="49">
        <v>0</v>
      </c>
      <c r="J61" s="49">
        <v>0</v>
      </c>
      <c r="K61" s="49">
        <v>0</v>
      </c>
      <c r="L61" s="49">
        <v>0</v>
      </c>
      <c r="M61" s="49">
        <v>8</v>
      </c>
      <c r="N61" s="49">
        <v>0</v>
      </c>
      <c r="O61" s="17">
        <f t="shared" si="0"/>
        <v>7</v>
      </c>
      <c r="P61" s="17">
        <f t="shared" si="1"/>
        <v>15</v>
      </c>
      <c r="R61" s="19"/>
      <c r="S61" s="19"/>
      <c r="T61"/>
    </row>
    <row r="62" spans="2:20" ht="23.1" customHeight="1" x14ac:dyDescent="0.25">
      <c r="B62" s="44" t="s">
        <v>107</v>
      </c>
      <c r="C62" s="49">
        <v>12</v>
      </c>
      <c r="D62" s="49">
        <v>1</v>
      </c>
      <c r="E62" s="49">
        <v>0</v>
      </c>
      <c r="F62" s="49">
        <v>8</v>
      </c>
      <c r="G62" s="49">
        <v>0</v>
      </c>
      <c r="H62" s="49">
        <v>0</v>
      </c>
      <c r="I62" s="49">
        <v>6</v>
      </c>
      <c r="J62" s="49">
        <v>0</v>
      </c>
      <c r="K62" s="49">
        <v>0</v>
      </c>
      <c r="L62" s="49">
        <v>0</v>
      </c>
      <c r="M62" s="49">
        <v>15</v>
      </c>
      <c r="N62" s="49">
        <v>0</v>
      </c>
      <c r="O62" s="17">
        <f t="shared" si="0"/>
        <v>27</v>
      </c>
      <c r="P62" s="17">
        <f t="shared" si="1"/>
        <v>42</v>
      </c>
      <c r="R62" s="19"/>
      <c r="S62" s="19"/>
      <c r="T62"/>
    </row>
    <row r="63" spans="2:20" ht="23.1" customHeight="1" x14ac:dyDescent="0.25">
      <c r="B63" s="44" t="s">
        <v>108</v>
      </c>
      <c r="C63" s="49">
        <v>9</v>
      </c>
      <c r="D63" s="49">
        <v>1</v>
      </c>
      <c r="E63" s="49">
        <v>6</v>
      </c>
      <c r="F63" s="49">
        <v>4</v>
      </c>
      <c r="G63" s="49">
        <v>0</v>
      </c>
      <c r="H63" s="49">
        <v>1</v>
      </c>
      <c r="I63" s="49">
        <v>1</v>
      </c>
      <c r="J63" s="49">
        <v>0</v>
      </c>
      <c r="K63" s="49">
        <v>0</v>
      </c>
      <c r="L63" s="49">
        <v>0</v>
      </c>
      <c r="M63" s="49">
        <v>9</v>
      </c>
      <c r="N63" s="49">
        <v>0</v>
      </c>
      <c r="O63" s="17">
        <f t="shared" si="0"/>
        <v>22</v>
      </c>
      <c r="P63" s="17">
        <f t="shared" si="1"/>
        <v>31</v>
      </c>
      <c r="R63" s="19"/>
      <c r="S63" s="19"/>
      <c r="T63"/>
    </row>
    <row r="64" spans="2:20" ht="23.1" customHeight="1" x14ac:dyDescent="0.25">
      <c r="B64" s="44" t="s">
        <v>109</v>
      </c>
      <c r="C64" s="49">
        <v>10</v>
      </c>
      <c r="D64" s="49">
        <v>1</v>
      </c>
      <c r="E64" s="49">
        <v>3</v>
      </c>
      <c r="F64" s="49">
        <v>0</v>
      </c>
      <c r="G64" s="49">
        <v>0</v>
      </c>
      <c r="H64" s="49">
        <v>0</v>
      </c>
      <c r="I64" s="49">
        <v>2</v>
      </c>
      <c r="J64" s="49">
        <v>0</v>
      </c>
      <c r="K64" s="49">
        <v>0</v>
      </c>
      <c r="L64" s="49">
        <v>0</v>
      </c>
      <c r="M64" s="49">
        <v>13</v>
      </c>
      <c r="N64" s="49">
        <v>0</v>
      </c>
      <c r="O64" s="17">
        <f t="shared" si="0"/>
        <v>16</v>
      </c>
      <c r="P64" s="17">
        <f t="shared" si="1"/>
        <v>29</v>
      </c>
      <c r="R64" s="19"/>
      <c r="S64" s="19"/>
      <c r="T64"/>
    </row>
    <row r="65" spans="2:20" ht="23.1" customHeight="1" x14ac:dyDescent="0.25">
      <c r="B65" s="44" t="s">
        <v>158</v>
      </c>
      <c r="C65" s="49">
        <v>12</v>
      </c>
      <c r="D65" s="49">
        <v>0</v>
      </c>
      <c r="E65" s="49">
        <v>2</v>
      </c>
      <c r="F65" s="49">
        <v>3</v>
      </c>
      <c r="G65" s="49">
        <v>0</v>
      </c>
      <c r="H65" s="49">
        <v>0</v>
      </c>
      <c r="I65" s="49">
        <v>0</v>
      </c>
      <c r="J65" s="49">
        <v>0</v>
      </c>
      <c r="K65" s="49">
        <v>0</v>
      </c>
      <c r="L65" s="49">
        <v>0</v>
      </c>
      <c r="M65" s="49">
        <v>11</v>
      </c>
      <c r="N65" s="49">
        <v>0</v>
      </c>
      <c r="O65" s="17">
        <f t="shared" si="0"/>
        <v>17</v>
      </c>
      <c r="P65" s="17">
        <f t="shared" si="1"/>
        <v>28</v>
      </c>
      <c r="R65" s="19"/>
      <c r="S65" s="19"/>
      <c r="T65"/>
    </row>
    <row r="66" spans="2:20" ht="23.1" customHeight="1" x14ac:dyDescent="0.25">
      <c r="B66" s="44" t="s">
        <v>103</v>
      </c>
      <c r="C66" s="49">
        <v>7</v>
      </c>
      <c r="D66" s="49">
        <v>0</v>
      </c>
      <c r="E66" s="49">
        <v>1</v>
      </c>
      <c r="F66" s="49">
        <v>2</v>
      </c>
      <c r="G66" s="49">
        <v>0</v>
      </c>
      <c r="H66" s="49">
        <v>0</v>
      </c>
      <c r="I66" s="49">
        <v>0</v>
      </c>
      <c r="J66" s="49">
        <v>0</v>
      </c>
      <c r="K66" s="49">
        <v>0</v>
      </c>
      <c r="L66" s="49">
        <v>0</v>
      </c>
      <c r="M66" s="49">
        <v>11</v>
      </c>
      <c r="N66" s="49">
        <v>0</v>
      </c>
      <c r="O66" s="17">
        <f t="shared" si="0"/>
        <v>10</v>
      </c>
      <c r="P66" s="17">
        <f t="shared" si="1"/>
        <v>21</v>
      </c>
      <c r="R66" s="19"/>
      <c r="S66" s="19"/>
      <c r="T66"/>
    </row>
    <row r="67" spans="2:20" ht="23.1" customHeight="1" x14ac:dyDescent="0.25">
      <c r="B67" s="44" t="s">
        <v>104</v>
      </c>
      <c r="C67" s="49">
        <v>9</v>
      </c>
      <c r="D67" s="49">
        <v>1</v>
      </c>
      <c r="E67" s="49">
        <v>0</v>
      </c>
      <c r="F67" s="49">
        <v>2</v>
      </c>
      <c r="G67" s="49">
        <v>0</v>
      </c>
      <c r="H67" s="49">
        <v>0</v>
      </c>
      <c r="I67" s="49">
        <v>1</v>
      </c>
      <c r="J67" s="49">
        <v>0</v>
      </c>
      <c r="K67" s="49">
        <v>0</v>
      </c>
      <c r="L67" s="49">
        <v>0</v>
      </c>
      <c r="M67" s="49">
        <v>6</v>
      </c>
      <c r="N67" s="49">
        <v>0</v>
      </c>
      <c r="O67" s="17">
        <f t="shared" si="0"/>
        <v>13</v>
      </c>
      <c r="P67" s="17">
        <f t="shared" si="1"/>
        <v>19</v>
      </c>
      <c r="R67" s="19"/>
      <c r="S67" s="19"/>
      <c r="T67"/>
    </row>
    <row r="68" spans="2:20" ht="23.1" customHeight="1" x14ac:dyDescent="0.25">
      <c r="B68" s="44" t="s">
        <v>105</v>
      </c>
      <c r="C68" s="49">
        <v>8</v>
      </c>
      <c r="D68" s="49">
        <v>0</v>
      </c>
      <c r="E68" s="49">
        <v>0</v>
      </c>
      <c r="F68" s="49">
        <v>1</v>
      </c>
      <c r="G68" s="49">
        <v>0</v>
      </c>
      <c r="H68" s="49">
        <v>0</v>
      </c>
      <c r="I68" s="49">
        <v>0</v>
      </c>
      <c r="J68" s="49">
        <v>0</v>
      </c>
      <c r="K68" s="49">
        <v>0</v>
      </c>
      <c r="L68" s="49">
        <v>0</v>
      </c>
      <c r="M68" s="49">
        <v>3</v>
      </c>
      <c r="N68" s="49">
        <v>0</v>
      </c>
      <c r="O68" s="17">
        <f t="shared" si="0"/>
        <v>9</v>
      </c>
      <c r="P68" s="17">
        <f t="shared" si="1"/>
        <v>12</v>
      </c>
      <c r="R68" s="19"/>
      <c r="S68" s="19"/>
      <c r="T68"/>
    </row>
    <row r="69" spans="2:20" ht="23.1" customHeight="1" x14ac:dyDescent="0.25">
      <c r="B69" s="44" t="s">
        <v>106</v>
      </c>
      <c r="C69" s="49">
        <v>5</v>
      </c>
      <c r="D69" s="49">
        <v>1</v>
      </c>
      <c r="E69" s="49">
        <v>0</v>
      </c>
      <c r="F69" s="49">
        <v>0</v>
      </c>
      <c r="G69" s="49">
        <v>0</v>
      </c>
      <c r="H69" s="49">
        <v>0</v>
      </c>
      <c r="I69" s="49">
        <v>1</v>
      </c>
      <c r="J69" s="49">
        <v>0</v>
      </c>
      <c r="K69" s="49">
        <v>0</v>
      </c>
      <c r="L69" s="49">
        <v>0</v>
      </c>
      <c r="M69" s="49">
        <v>9</v>
      </c>
      <c r="N69" s="49">
        <v>0</v>
      </c>
      <c r="O69" s="17">
        <f t="shared" si="0"/>
        <v>7</v>
      </c>
      <c r="P69" s="17">
        <f t="shared" si="1"/>
        <v>16</v>
      </c>
      <c r="R69" s="19"/>
      <c r="S69" s="19"/>
      <c r="T69"/>
    </row>
    <row r="70" spans="2:20" ht="23.1" customHeight="1" x14ac:dyDescent="0.25">
      <c r="B70" s="44" t="s">
        <v>110</v>
      </c>
      <c r="C70" s="49">
        <v>12</v>
      </c>
      <c r="D70" s="49">
        <v>1</v>
      </c>
      <c r="E70" s="49">
        <v>1</v>
      </c>
      <c r="F70" s="49">
        <v>1</v>
      </c>
      <c r="G70" s="49">
        <v>0</v>
      </c>
      <c r="H70" s="49">
        <v>0</v>
      </c>
      <c r="I70" s="49">
        <v>0</v>
      </c>
      <c r="J70" s="49">
        <v>0</v>
      </c>
      <c r="K70" s="49">
        <v>0</v>
      </c>
      <c r="L70" s="49">
        <v>0</v>
      </c>
      <c r="M70" s="49">
        <v>7</v>
      </c>
      <c r="N70" s="49">
        <v>0</v>
      </c>
      <c r="O70" s="17">
        <f t="shared" si="0"/>
        <v>15</v>
      </c>
      <c r="P70" s="17">
        <f t="shared" si="1"/>
        <v>22</v>
      </c>
      <c r="R70" s="19"/>
      <c r="S70" s="19"/>
      <c r="T70"/>
    </row>
    <row r="71" spans="2:20" ht="23.1" customHeight="1" x14ac:dyDescent="0.25">
      <c r="B71" s="44" t="s">
        <v>111</v>
      </c>
      <c r="C71" s="49">
        <v>4</v>
      </c>
      <c r="D71" s="49">
        <v>0</v>
      </c>
      <c r="E71" s="49">
        <v>1</v>
      </c>
      <c r="F71" s="49">
        <v>0</v>
      </c>
      <c r="G71" s="49">
        <v>0</v>
      </c>
      <c r="H71" s="49">
        <v>0</v>
      </c>
      <c r="I71" s="49">
        <v>2</v>
      </c>
      <c r="J71" s="49">
        <v>0</v>
      </c>
      <c r="K71" s="49">
        <v>0</v>
      </c>
      <c r="L71" s="49">
        <v>0</v>
      </c>
      <c r="M71" s="49">
        <v>4</v>
      </c>
      <c r="N71" s="49">
        <v>0</v>
      </c>
      <c r="O71" s="17">
        <f t="shared" si="0"/>
        <v>7</v>
      </c>
      <c r="P71" s="17">
        <f t="shared" si="1"/>
        <v>11</v>
      </c>
      <c r="R71" s="19"/>
      <c r="S71" s="19"/>
      <c r="T71"/>
    </row>
    <row r="72" spans="2:20" ht="23.1" customHeight="1" x14ac:dyDescent="0.25">
      <c r="B72" s="44" t="s">
        <v>112</v>
      </c>
      <c r="C72" s="49">
        <v>9</v>
      </c>
      <c r="D72" s="49">
        <v>0</v>
      </c>
      <c r="E72" s="49">
        <v>0</v>
      </c>
      <c r="F72" s="49">
        <v>0</v>
      </c>
      <c r="G72" s="49">
        <v>0</v>
      </c>
      <c r="H72" s="49">
        <v>0</v>
      </c>
      <c r="I72" s="49">
        <v>0</v>
      </c>
      <c r="J72" s="49">
        <v>1</v>
      </c>
      <c r="K72" s="49">
        <v>0</v>
      </c>
      <c r="L72" s="49">
        <v>0</v>
      </c>
      <c r="M72" s="49">
        <v>8</v>
      </c>
      <c r="N72" s="49">
        <v>0</v>
      </c>
      <c r="O72" s="17">
        <f t="shared" si="0"/>
        <v>10</v>
      </c>
      <c r="P72" s="17">
        <f t="shared" si="1"/>
        <v>18</v>
      </c>
      <c r="R72" s="19"/>
      <c r="S72" s="19"/>
      <c r="T72"/>
    </row>
    <row r="73" spans="2:20" ht="23.1" customHeight="1" x14ac:dyDescent="0.25">
      <c r="B73" s="44" t="s">
        <v>113</v>
      </c>
      <c r="C73" s="49">
        <v>7</v>
      </c>
      <c r="D73" s="49">
        <v>0</v>
      </c>
      <c r="E73" s="49">
        <v>0</v>
      </c>
      <c r="F73" s="49">
        <v>1</v>
      </c>
      <c r="G73" s="49">
        <v>0</v>
      </c>
      <c r="H73" s="49">
        <v>0</v>
      </c>
      <c r="I73" s="49">
        <v>0</v>
      </c>
      <c r="J73" s="49">
        <v>0</v>
      </c>
      <c r="K73" s="49">
        <v>0</v>
      </c>
      <c r="L73" s="49">
        <v>0</v>
      </c>
      <c r="M73" s="49">
        <v>7</v>
      </c>
      <c r="N73" s="49">
        <v>0</v>
      </c>
      <c r="O73" s="17">
        <f t="shared" si="0"/>
        <v>8</v>
      </c>
      <c r="P73" s="17">
        <f t="shared" si="1"/>
        <v>15</v>
      </c>
      <c r="R73" s="19"/>
      <c r="S73" s="19"/>
      <c r="T73"/>
    </row>
    <row r="74" spans="2:20" ht="23.1" customHeight="1" x14ac:dyDescent="0.25">
      <c r="B74" s="44" t="s">
        <v>114</v>
      </c>
      <c r="C74" s="49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0</v>
      </c>
      <c r="L74" s="49">
        <v>0</v>
      </c>
      <c r="M74" s="49">
        <v>6</v>
      </c>
      <c r="N74" s="49">
        <v>0</v>
      </c>
      <c r="O74" s="17">
        <f t="shared" ref="O74:O105" si="35">SUM(C74:L74,N74)</f>
        <v>2</v>
      </c>
      <c r="P74" s="17">
        <f t="shared" ref="P74:P105" si="36">SUM(C74:N74)</f>
        <v>8</v>
      </c>
      <c r="R74" s="19"/>
      <c r="S74" s="19"/>
      <c r="T74"/>
    </row>
    <row r="75" spans="2:20" ht="23.1" customHeight="1" x14ac:dyDescent="0.25">
      <c r="B75" s="44" t="s">
        <v>115</v>
      </c>
      <c r="C75" s="49">
        <v>4</v>
      </c>
      <c r="D75" s="49">
        <v>0</v>
      </c>
      <c r="E75" s="49">
        <v>0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0</v>
      </c>
      <c r="L75" s="49">
        <v>0</v>
      </c>
      <c r="M75" s="49">
        <v>7</v>
      </c>
      <c r="N75" s="49">
        <v>0</v>
      </c>
      <c r="O75" s="17">
        <f t="shared" si="35"/>
        <v>4</v>
      </c>
      <c r="P75" s="17">
        <f t="shared" si="36"/>
        <v>11</v>
      </c>
      <c r="R75" s="19"/>
      <c r="S75" s="19"/>
      <c r="T75"/>
    </row>
    <row r="76" spans="2:20" ht="23.1" customHeight="1" x14ac:dyDescent="0.25">
      <c r="B76" s="44" t="s">
        <v>116</v>
      </c>
      <c r="C76" s="49">
        <v>6</v>
      </c>
      <c r="D76" s="49">
        <v>0</v>
      </c>
      <c r="E76" s="49">
        <v>0</v>
      </c>
      <c r="F76" s="49">
        <v>0</v>
      </c>
      <c r="G76" s="49">
        <v>0</v>
      </c>
      <c r="H76" s="49">
        <v>0</v>
      </c>
      <c r="I76" s="49">
        <v>0</v>
      </c>
      <c r="J76" s="49">
        <v>0</v>
      </c>
      <c r="K76" s="49">
        <v>0</v>
      </c>
      <c r="L76" s="49">
        <v>0</v>
      </c>
      <c r="M76" s="49">
        <v>6</v>
      </c>
      <c r="N76" s="49">
        <v>0</v>
      </c>
      <c r="O76" s="17">
        <f t="shared" si="35"/>
        <v>6</v>
      </c>
      <c r="P76" s="17">
        <f t="shared" si="36"/>
        <v>12</v>
      </c>
      <c r="R76" s="19"/>
      <c r="S76" s="19"/>
      <c r="T76"/>
    </row>
    <row r="77" spans="2:20" ht="23.1" customHeight="1" x14ac:dyDescent="0.25">
      <c r="B77" s="44" t="s">
        <v>117</v>
      </c>
      <c r="C77" s="49">
        <v>3</v>
      </c>
      <c r="D77" s="49">
        <v>0</v>
      </c>
      <c r="E77" s="49">
        <v>0</v>
      </c>
      <c r="F77" s="49">
        <v>0</v>
      </c>
      <c r="G77" s="49">
        <v>0</v>
      </c>
      <c r="H77" s="49">
        <v>0</v>
      </c>
      <c r="I77" s="49">
        <v>0</v>
      </c>
      <c r="J77" s="49">
        <v>1</v>
      </c>
      <c r="K77" s="49">
        <v>0</v>
      </c>
      <c r="L77" s="49">
        <v>0</v>
      </c>
      <c r="M77" s="49">
        <v>1</v>
      </c>
      <c r="N77" s="49">
        <v>0</v>
      </c>
      <c r="O77" s="17">
        <f t="shared" si="35"/>
        <v>4</v>
      </c>
      <c r="P77" s="17">
        <f t="shared" si="36"/>
        <v>5</v>
      </c>
      <c r="R77" s="19"/>
      <c r="S77" s="19"/>
      <c r="T77"/>
    </row>
    <row r="78" spans="2:20" ht="23.1" customHeight="1" x14ac:dyDescent="0.25">
      <c r="B78" s="45" t="s">
        <v>118</v>
      </c>
      <c r="C78" s="49">
        <v>3</v>
      </c>
      <c r="D78" s="49">
        <v>1</v>
      </c>
      <c r="E78" s="49">
        <v>0</v>
      </c>
      <c r="F78" s="49">
        <v>0</v>
      </c>
      <c r="G78" s="49">
        <v>0</v>
      </c>
      <c r="H78" s="49">
        <v>1</v>
      </c>
      <c r="I78" s="49">
        <v>0</v>
      </c>
      <c r="J78" s="49">
        <v>0</v>
      </c>
      <c r="K78" s="49">
        <v>0</v>
      </c>
      <c r="L78" s="49">
        <v>0</v>
      </c>
      <c r="M78" s="49">
        <v>3</v>
      </c>
      <c r="N78" s="49">
        <v>0</v>
      </c>
      <c r="O78" s="17">
        <f t="shared" si="35"/>
        <v>5</v>
      </c>
      <c r="P78" s="17">
        <f t="shared" si="36"/>
        <v>8</v>
      </c>
      <c r="R78" s="19"/>
      <c r="S78" s="19"/>
      <c r="T78"/>
    </row>
    <row r="79" spans="2:20" ht="23.1" customHeight="1" x14ac:dyDescent="0.25">
      <c r="B79" s="44" t="s">
        <v>119</v>
      </c>
      <c r="C79" s="49">
        <v>5</v>
      </c>
      <c r="D79" s="49">
        <v>0</v>
      </c>
      <c r="E79" s="49">
        <v>0</v>
      </c>
      <c r="F79" s="49">
        <v>0</v>
      </c>
      <c r="G79" s="49">
        <v>0</v>
      </c>
      <c r="H79" s="49">
        <v>0</v>
      </c>
      <c r="I79" s="49">
        <v>0</v>
      </c>
      <c r="J79" s="49">
        <v>0</v>
      </c>
      <c r="K79" s="49">
        <v>0</v>
      </c>
      <c r="L79" s="49">
        <v>0</v>
      </c>
      <c r="M79" s="49">
        <v>4</v>
      </c>
      <c r="N79" s="49">
        <v>0</v>
      </c>
      <c r="O79" s="17">
        <f t="shared" si="35"/>
        <v>5</v>
      </c>
      <c r="P79" s="17">
        <f t="shared" si="36"/>
        <v>9</v>
      </c>
      <c r="R79" s="19"/>
      <c r="S79" s="19"/>
      <c r="T79"/>
    </row>
    <row r="80" spans="2:20" ht="23.1" customHeight="1" x14ac:dyDescent="0.25">
      <c r="B80" s="46" t="s">
        <v>120</v>
      </c>
      <c r="C80" s="49">
        <v>0</v>
      </c>
      <c r="D80" s="49">
        <v>0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0</v>
      </c>
      <c r="L80" s="49">
        <v>0</v>
      </c>
      <c r="M80" s="49">
        <v>0</v>
      </c>
      <c r="N80" s="49">
        <v>0</v>
      </c>
      <c r="O80" s="17">
        <f t="shared" si="35"/>
        <v>0</v>
      </c>
      <c r="P80" s="17">
        <f t="shared" si="36"/>
        <v>0</v>
      </c>
      <c r="R80" s="19"/>
      <c r="S80" s="19"/>
      <c r="T80"/>
    </row>
    <row r="81" spans="2:20" ht="23.1" customHeight="1" x14ac:dyDescent="0.25">
      <c r="B81" s="44" t="s">
        <v>121</v>
      </c>
      <c r="C81" s="49">
        <v>2</v>
      </c>
      <c r="D81" s="49">
        <v>0</v>
      </c>
      <c r="E81" s="49">
        <v>0</v>
      </c>
      <c r="F81" s="49">
        <v>0</v>
      </c>
      <c r="G81" s="49">
        <v>0</v>
      </c>
      <c r="H81" s="49">
        <v>0</v>
      </c>
      <c r="I81" s="49">
        <v>0</v>
      </c>
      <c r="J81" s="49">
        <v>0</v>
      </c>
      <c r="K81" s="49">
        <v>0</v>
      </c>
      <c r="L81" s="49">
        <v>0</v>
      </c>
      <c r="M81" s="49">
        <v>5</v>
      </c>
      <c r="N81" s="49">
        <v>0</v>
      </c>
      <c r="O81" s="17">
        <f t="shared" si="35"/>
        <v>2</v>
      </c>
      <c r="P81" s="17">
        <f t="shared" si="36"/>
        <v>7</v>
      </c>
      <c r="R81" s="19"/>
      <c r="S81" s="19"/>
      <c r="T81"/>
    </row>
    <row r="82" spans="2:20" ht="23.1" customHeight="1" x14ac:dyDescent="0.25">
      <c r="B82" s="45" t="s">
        <v>122</v>
      </c>
      <c r="C82" s="49">
        <v>0</v>
      </c>
      <c r="D82" s="49">
        <v>0</v>
      </c>
      <c r="E82" s="49">
        <v>0</v>
      </c>
      <c r="F82" s="49">
        <v>0</v>
      </c>
      <c r="G82" s="49">
        <v>0</v>
      </c>
      <c r="H82" s="49">
        <v>0</v>
      </c>
      <c r="I82" s="49">
        <v>0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17">
        <f t="shared" si="35"/>
        <v>0</v>
      </c>
      <c r="P82" s="17">
        <f t="shared" si="36"/>
        <v>0</v>
      </c>
      <c r="R82" s="19"/>
      <c r="S82" s="19"/>
      <c r="T82"/>
    </row>
    <row r="83" spans="2:20" ht="23.1" customHeight="1" x14ac:dyDescent="0.25">
      <c r="B83" s="44" t="s">
        <v>123</v>
      </c>
      <c r="C83" s="49">
        <v>1</v>
      </c>
      <c r="D83" s="49">
        <v>3</v>
      </c>
      <c r="E83" s="49">
        <v>2</v>
      </c>
      <c r="F83" s="49">
        <v>0</v>
      </c>
      <c r="G83" s="49">
        <v>0</v>
      </c>
      <c r="H83" s="49">
        <v>0</v>
      </c>
      <c r="I83" s="49">
        <v>0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17">
        <f t="shared" si="35"/>
        <v>6</v>
      </c>
      <c r="P83" s="17">
        <f t="shared" si="36"/>
        <v>6</v>
      </c>
      <c r="R83" s="19"/>
      <c r="S83" s="19"/>
      <c r="T83"/>
    </row>
    <row r="84" spans="2:20" ht="23.1" customHeight="1" x14ac:dyDescent="0.25">
      <c r="B84" s="46" t="s">
        <v>124</v>
      </c>
      <c r="C84" s="49">
        <v>0</v>
      </c>
      <c r="D84" s="49">
        <v>0</v>
      </c>
      <c r="E84" s="49">
        <v>0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0</v>
      </c>
      <c r="L84" s="49">
        <v>0</v>
      </c>
      <c r="M84" s="49">
        <v>3</v>
      </c>
      <c r="N84" s="49">
        <v>0</v>
      </c>
      <c r="O84" s="17">
        <f t="shared" si="35"/>
        <v>0</v>
      </c>
      <c r="P84" s="17">
        <f t="shared" si="36"/>
        <v>3</v>
      </c>
      <c r="R84" s="19"/>
      <c r="S84" s="19"/>
      <c r="T84"/>
    </row>
    <row r="85" spans="2:20" ht="23.1" customHeight="1" x14ac:dyDescent="0.25">
      <c r="B85" s="44" t="s">
        <v>125</v>
      </c>
      <c r="C85" s="49">
        <v>4</v>
      </c>
      <c r="D85" s="49">
        <v>0</v>
      </c>
      <c r="E85" s="49">
        <v>0</v>
      </c>
      <c r="F85" s="49">
        <v>0</v>
      </c>
      <c r="G85" s="49">
        <v>0</v>
      </c>
      <c r="H85" s="49">
        <v>0</v>
      </c>
      <c r="I85" s="49">
        <v>0</v>
      </c>
      <c r="J85" s="49">
        <v>0</v>
      </c>
      <c r="K85" s="49">
        <v>0</v>
      </c>
      <c r="L85" s="49">
        <v>0</v>
      </c>
      <c r="M85" s="49">
        <v>6</v>
      </c>
      <c r="N85" s="49">
        <v>0</v>
      </c>
      <c r="O85" s="17">
        <f t="shared" si="35"/>
        <v>4</v>
      </c>
      <c r="P85" s="17">
        <f t="shared" si="36"/>
        <v>10</v>
      </c>
      <c r="R85" s="19"/>
      <c r="S85" s="19"/>
      <c r="T85"/>
    </row>
    <row r="86" spans="2:20" ht="23.1" customHeight="1" x14ac:dyDescent="0.25">
      <c r="B86" s="45" t="s">
        <v>126</v>
      </c>
      <c r="C86" s="49">
        <v>2</v>
      </c>
      <c r="D86" s="49">
        <v>1</v>
      </c>
      <c r="E86" s="49">
        <v>3</v>
      </c>
      <c r="F86" s="49">
        <v>1</v>
      </c>
      <c r="G86" s="49">
        <v>0</v>
      </c>
      <c r="H86" s="49">
        <v>0</v>
      </c>
      <c r="I86" s="49">
        <v>0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17">
        <f t="shared" si="35"/>
        <v>7</v>
      </c>
      <c r="P86" s="17">
        <f t="shared" si="36"/>
        <v>7</v>
      </c>
      <c r="R86" s="19"/>
      <c r="S86" s="19"/>
      <c r="T86"/>
    </row>
    <row r="87" spans="2:20" ht="23.1" customHeight="1" x14ac:dyDescent="0.25">
      <c r="B87" s="44" t="s">
        <v>127</v>
      </c>
      <c r="C87" s="49">
        <v>0</v>
      </c>
      <c r="D87" s="49">
        <v>0</v>
      </c>
      <c r="E87" s="49">
        <v>0</v>
      </c>
      <c r="F87" s="49">
        <v>0</v>
      </c>
      <c r="G87" s="49">
        <v>0</v>
      </c>
      <c r="H87" s="49">
        <v>0</v>
      </c>
      <c r="I87" s="49">
        <v>0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17">
        <f t="shared" si="35"/>
        <v>0</v>
      </c>
      <c r="P87" s="17">
        <f t="shared" si="36"/>
        <v>0</v>
      </c>
      <c r="R87" s="19"/>
      <c r="S87" s="19"/>
      <c r="T87"/>
    </row>
    <row r="88" spans="2:20" ht="23.1" customHeight="1" x14ac:dyDescent="0.25">
      <c r="B88" s="46" t="s">
        <v>128</v>
      </c>
      <c r="C88" s="49">
        <v>0</v>
      </c>
      <c r="D88" s="49">
        <v>0</v>
      </c>
      <c r="E88" s="49">
        <v>0</v>
      </c>
      <c r="F88" s="49">
        <v>0</v>
      </c>
      <c r="G88" s="49">
        <v>0</v>
      </c>
      <c r="H88" s="49">
        <v>0</v>
      </c>
      <c r="I88" s="49">
        <v>0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17">
        <f t="shared" si="35"/>
        <v>0</v>
      </c>
      <c r="P88" s="17">
        <f t="shared" si="36"/>
        <v>0</v>
      </c>
      <c r="R88" s="19"/>
      <c r="S88" s="19"/>
      <c r="T88"/>
    </row>
    <row r="89" spans="2:20" ht="23.1" customHeight="1" x14ac:dyDescent="0.25">
      <c r="B89" s="44" t="s">
        <v>129</v>
      </c>
      <c r="C89" s="49">
        <v>0</v>
      </c>
      <c r="D89" s="49">
        <v>0</v>
      </c>
      <c r="E89" s="49">
        <v>0</v>
      </c>
      <c r="F89" s="49">
        <v>0</v>
      </c>
      <c r="G89" s="49">
        <v>0</v>
      </c>
      <c r="H89" s="49">
        <v>0</v>
      </c>
      <c r="I89" s="49">
        <v>0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17">
        <f t="shared" si="35"/>
        <v>0</v>
      </c>
      <c r="P89" s="17">
        <f t="shared" si="36"/>
        <v>0</v>
      </c>
      <c r="R89" s="19"/>
      <c r="S89" s="19"/>
      <c r="T89"/>
    </row>
    <row r="90" spans="2:20" ht="23.1" customHeight="1" x14ac:dyDescent="0.25">
      <c r="B90" s="45" t="s">
        <v>130</v>
      </c>
      <c r="C90" s="49">
        <v>0</v>
      </c>
      <c r="D90" s="49">
        <v>0</v>
      </c>
      <c r="E90" s="49">
        <v>0</v>
      </c>
      <c r="F90" s="49">
        <v>0</v>
      </c>
      <c r="G90" s="49">
        <v>0</v>
      </c>
      <c r="H90" s="49">
        <v>0</v>
      </c>
      <c r="I90" s="49">
        <v>0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17">
        <f t="shared" si="35"/>
        <v>0</v>
      </c>
      <c r="P90" s="17">
        <f t="shared" si="36"/>
        <v>0</v>
      </c>
      <c r="R90" s="19"/>
      <c r="S90" s="19"/>
      <c r="T90"/>
    </row>
    <row r="91" spans="2:20" ht="23.1" customHeight="1" x14ac:dyDescent="0.25">
      <c r="B91" s="44" t="s">
        <v>131</v>
      </c>
      <c r="C91" s="49">
        <v>0</v>
      </c>
      <c r="D91" s="49">
        <v>0</v>
      </c>
      <c r="E91" s="49">
        <v>0</v>
      </c>
      <c r="F91" s="49">
        <v>0</v>
      </c>
      <c r="G91" s="49">
        <v>0</v>
      </c>
      <c r="H91" s="49">
        <v>0</v>
      </c>
      <c r="I91" s="49">
        <v>0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17">
        <f t="shared" si="35"/>
        <v>0</v>
      </c>
      <c r="P91" s="17">
        <f t="shared" si="36"/>
        <v>0</v>
      </c>
      <c r="R91" s="19"/>
      <c r="S91" s="19"/>
      <c r="T91"/>
    </row>
    <row r="92" spans="2:20" ht="23.1" customHeight="1" x14ac:dyDescent="0.25">
      <c r="B92" s="46" t="s">
        <v>132</v>
      </c>
      <c r="C92" s="49">
        <v>0</v>
      </c>
      <c r="D92" s="49">
        <v>0</v>
      </c>
      <c r="E92" s="49">
        <v>0</v>
      </c>
      <c r="F92" s="49">
        <v>0</v>
      </c>
      <c r="G92" s="49">
        <v>0</v>
      </c>
      <c r="H92" s="49">
        <v>0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17">
        <f t="shared" si="35"/>
        <v>0</v>
      </c>
      <c r="P92" s="17">
        <f t="shared" si="36"/>
        <v>0</v>
      </c>
      <c r="R92" s="19"/>
      <c r="S92" s="19"/>
      <c r="T92"/>
    </row>
    <row r="93" spans="2:20" ht="23.1" customHeight="1" x14ac:dyDescent="0.25">
      <c r="B93" s="44" t="s">
        <v>133</v>
      </c>
      <c r="C93" s="49">
        <v>0</v>
      </c>
      <c r="D93" s="49">
        <v>0</v>
      </c>
      <c r="E93" s="49">
        <v>0</v>
      </c>
      <c r="F93" s="49">
        <v>0</v>
      </c>
      <c r="G93" s="49">
        <v>0</v>
      </c>
      <c r="H93" s="49">
        <v>0</v>
      </c>
      <c r="I93" s="49">
        <v>0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17">
        <f t="shared" si="35"/>
        <v>0</v>
      </c>
      <c r="P93" s="17">
        <f t="shared" si="36"/>
        <v>0</v>
      </c>
      <c r="R93" s="19"/>
      <c r="S93" s="19"/>
      <c r="T93"/>
    </row>
    <row r="94" spans="2:20" ht="23.1" customHeight="1" x14ac:dyDescent="0.25">
      <c r="B94" s="45" t="s">
        <v>134</v>
      </c>
      <c r="C94" s="49">
        <v>2</v>
      </c>
      <c r="D94" s="49">
        <v>5</v>
      </c>
      <c r="E94" s="49">
        <v>4</v>
      </c>
      <c r="F94" s="49">
        <v>2</v>
      </c>
      <c r="G94" s="49">
        <v>0</v>
      </c>
      <c r="H94" s="49">
        <v>0</v>
      </c>
      <c r="I94" s="49">
        <v>0</v>
      </c>
      <c r="J94" s="49">
        <v>0</v>
      </c>
      <c r="K94" s="49">
        <v>0</v>
      </c>
      <c r="L94" s="49">
        <v>0</v>
      </c>
      <c r="M94" s="49">
        <v>5</v>
      </c>
      <c r="N94" s="49">
        <v>0</v>
      </c>
      <c r="O94" s="17">
        <f t="shared" si="35"/>
        <v>13</v>
      </c>
      <c r="P94" s="17">
        <f t="shared" si="36"/>
        <v>18</v>
      </c>
      <c r="R94" s="19"/>
      <c r="S94" s="19"/>
      <c r="T94"/>
    </row>
    <row r="95" spans="2:20" ht="23.1" customHeight="1" x14ac:dyDescent="0.25">
      <c r="B95" s="44" t="s">
        <v>135</v>
      </c>
      <c r="C95" s="49">
        <v>0</v>
      </c>
      <c r="D95" s="49">
        <v>0</v>
      </c>
      <c r="E95" s="49">
        <v>0</v>
      </c>
      <c r="F95" s="49">
        <v>0</v>
      </c>
      <c r="G95" s="49">
        <v>0</v>
      </c>
      <c r="H95" s="49">
        <v>0</v>
      </c>
      <c r="I95" s="49">
        <v>0</v>
      </c>
      <c r="J95" s="49">
        <v>0</v>
      </c>
      <c r="K95" s="49">
        <v>0</v>
      </c>
      <c r="L95" s="49">
        <v>0</v>
      </c>
      <c r="M95" s="49">
        <v>6</v>
      </c>
      <c r="N95" s="49">
        <v>0</v>
      </c>
      <c r="O95" s="17">
        <f t="shared" si="35"/>
        <v>0</v>
      </c>
      <c r="P95" s="17">
        <f t="shared" si="36"/>
        <v>6</v>
      </c>
      <c r="R95" s="19"/>
      <c r="S95" s="19"/>
      <c r="T95"/>
    </row>
    <row r="96" spans="2:20" ht="23.1" customHeight="1" x14ac:dyDescent="0.25">
      <c r="B96" s="46" t="s">
        <v>136</v>
      </c>
      <c r="C96" s="49">
        <v>1</v>
      </c>
      <c r="D96" s="49">
        <v>0</v>
      </c>
      <c r="E96" s="49">
        <v>0</v>
      </c>
      <c r="F96" s="49">
        <v>0</v>
      </c>
      <c r="G96" s="49">
        <v>0</v>
      </c>
      <c r="H96" s="49">
        <v>0</v>
      </c>
      <c r="I96" s="49">
        <v>0</v>
      </c>
      <c r="J96" s="49">
        <v>0</v>
      </c>
      <c r="K96" s="49">
        <v>0</v>
      </c>
      <c r="L96" s="49">
        <v>0</v>
      </c>
      <c r="M96" s="49">
        <v>4</v>
      </c>
      <c r="N96" s="49">
        <v>0</v>
      </c>
      <c r="O96" s="17">
        <f t="shared" si="35"/>
        <v>1</v>
      </c>
      <c r="P96" s="17">
        <f t="shared" si="36"/>
        <v>5</v>
      </c>
      <c r="R96" s="19"/>
      <c r="S96" s="19"/>
      <c r="T96"/>
    </row>
    <row r="97" spans="2:20" ht="23.1" customHeight="1" x14ac:dyDescent="0.25">
      <c r="B97" s="44" t="s">
        <v>137</v>
      </c>
      <c r="C97" s="49">
        <v>0</v>
      </c>
      <c r="D97" s="49">
        <v>0</v>
      </c>
      <c r="E97" s="49">
        <v>0</v>
      </c>
      <c r="F97" s="49">
        <v>0</v>
      </c>
      <c r="G97" s="49">
        <v>0</v>
      </c>
      <c r="H97" s="49">
        <v>0</v>
      </c>
      <c r="I97" s="49">
        <v>0</v>
      </c>
      <c r="J97" s="49">
        <v>0</v>
      </c>
      <c r="K97" s="49">
        <v>0</v>
      </c>
      <c r="L97" s="49">
        <v>0</v>
      </c>
      <c r="M97" s="49">
        <v>2</v>
      </c>
      <c r="N97" s="49">
        <v>0</v>
      </c>
      <c r="O97" s="17">
        <f t="shared" si="35"/>
        <v>0</v>
      </c>
      <c r="P97" s="17">
        <f t="shared" si="36"/>
        <v>2</v>
      </c>
      <c r="R97" s="19"/>
      <c r="S97" s="19"/>
      <c r="T97"/>
    </row>
    <row r="98" spans="2:20" ht="23.1" customHeight="1" x14ac:dyDescent="0.25">
      <c r="B98" s="45" t="s">
        <v>138</v>
      </c>
      <c r="C98" s="49">
        <v>0</v>
      </c>
      <c r="D98" s="49">
        <v>0</v>
      </c>
      <c r="E98" s="49">
        <v>0</v>
      </c>
      <c r="F98" s="49">
        <v>1</v>
      </c>
      <c r="G98" s="49">
        <v>0</v>
      </c>
      <c r="H98" s="49">
        <v>0</v>
      </c>
      <c r="I98" s="49">
        <v>0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17">
        <f t="shared" si="35"/>
        <v>1</v>
      </c>
      <c r="P98" s="17">
        <f t="shared" si="36"/>
        <v>1</v>
      </c>
      <c r="R98" s="19"/>
      <c r="S98" s="19"/>
      <c r="T98"/>
    </row>
    <row r="99" spans="2:20" ht="23.1" customHeight="1" x14ac:dyDescent="0.25">
      <c r="B99" s="44" t="s">
        <v>139</v>
      </c>
      <c r="C99" s="49">
        <v>0</v>
      </c>
      <c r="D99" s="49">
        <v>0</v>
      </c>
      <c r="E99" s="49">
        <v>0</v>
      </c>
      <c r="F99" s="49">
        <v>0</v>
      </c>
      <c r="G99" s="49">
        <v>0</v>
      </c>
      <c r="H99" s="49">
        <v>0</v>
      </c>
      <c r="I99" s="49">
        <v>0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17">
        <f t="shared" si="35"/>
        <v>0</v>
      </c>
      <c r="P99" s="17">
        <f t="shared" si="36"/>
        <v>0</v>
      </c>
      <c r="R99" s="19"/>
      <c r="S99" s="19"/>
      <c r="T99"/>
    </row>
    <row r="100" spans="2:20" ht="23.1" customHeight="1" x14ac:dyDescent="0.25">
      <c r="B100" s="46" t="s">
        <v>140</v>
      </c>
      <c r="C100" s="49">
        <v>0</v>
      </c>
      <c r="D100" s="49">
        <v>0</v>
      </c>
      <c r="E100" s="49">
        <v>0</v>
      </c>
      <c r="F100" s="49">
        <v>0</v>
      </c>
      <c r="G100" s="49">
        <v>0</v>
      </c>
      <c r="H100" s="49">
        <v>0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17">
        <f t="shared" si="35"/>
        <v>0</v>
      </c>
      <c r="P100" s="17">
        <f t="shared" si="36"/>
        <v>0</v>
      </c>
      <c r="R100" s="19"/>
      <c r="S100" s="19"/>
      <c r="T100"/>
    </row>
    <row r="101" spans="2:20" ht="23.1" customHeight="1" x14ac:dyDescent="0.25">
      <c r="B101" s="44" t="s">
        <v>141</v>
      </c>
      <c r="C101" s="49">
        <v>3</v>
      </c>
      <c r="D101" s="49">
        <v>0</v>
      </c>
      <c r="E101" s="49">
        <v>0</v>
      </c>
      <c r="F101" s="49">
        <v>0</v>
      </c>
      <c r="G101" s="49">
        <v>0</v>
      </c>
      <c r="H101" s="49">
        <v>0</v>
      </c>
      <c r="I101" s="49">
        <v>0</v>
      </c>
      <c r="J101" s="49">
        <v>0</v>
      </c>
      <c r="K101" s="49">
        <v>0</v>
      </c>
      <c r="L101" s="49">
        <v>0</v>
      </c>
      <c r="M101" s="49">
        <v>1</v>
      </c>
      <c r="N101" s="49">
        <v>0</v>
      </c>
      <c r="O101" s="17">
        <f t="shared" si="35"/>
        <v>3</v>
      </c>
      <c r="P101" s="17">
        <f t="shared" si="36"/>
        <v>4</v>
      </c>
      <c r="R101" s="19"/>
      <c r="S101" s="19"/>
      <c r="T101"/>
    </row>
    <row r="102" spans="2:20" ht="23.1" customHeight="1" x14ac:dyDescent="0.25">
      <c r="B102" s="45" t="s">
        <v>142</v>
      </c>
      <c r="C102" s="49">
        <v>0</v>
      </c>
      <c r="D102" s="49">
        <v>0</v>
      </c>
      <c r="E102" s="49">
        <v>0</v>
      </c>
      <c r="F102" s="49">
        <v>0</v>
      </c>
      <c r="G102" s="49">
        <v>0</v>
      </c>
      <c r="H102" s="49">
        <v>0</v>
      </c>
      <c r="I102" s="49">
        <v>0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17">
        <f t="shared" si="35"/>
        <v>0</v>
      </c>
      <c r="P102" s="17">
        <f t="shared" si="36"/>
        <v>0</v>
      </c>
      <c r="R102" s="19"/>
      <c r="S102" s="19"/>
      <c r="T102"/>
    </row>
    <row r="103" spans="2:20" ht="23.1" customHeight="1" x14ac:dyDescent="0.25">
      <c r="B103" s="44" t="s">
        <v>143</v>
      </c>
      <c r="C103" s="49">
        <v>0</v>
      </c>
      <c r="D103" s="49">
        <v>1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0</v>
      </c>
      <c r="L103" s="49">
        <v>0</v>
      </c>
      <c r="M103" s="49">
        <v>2</v>
      </c>
      <c r="N103" s="49">
        <v>0</v>
      </c>
      <c r="O103" s="17">
        <f t="shared" si="35"/>
        <v>2</v>
      </c>
      <c r="P103" s="17">
        <f t="shared" si="36"/>
        <v>4</v>
      </c>
      <c r="R103" s="19"/>
      <c r="S103" s="19"/>
      <c r="T103"/>
    </row>
    <row r="104" spans="2:20" ht="23.1" customHeight="1" x14ac:dyDescent="0.25">
      <c r="B104" s="46" t="s">
        <v>144</v>
      </c>
      <c r="C104" s="49">
        <v>2</v>
      </c>
      <c r="D104" s="49">
        <v>0</v>
      </c>
      <c r="E104" s="49">
        <v>0</v>
      </c>
      <c r="F104" s="49">
        <v>1</v>
      </c>
      <c r="G104" s="49">
        <v>0</v>
      </c>
      <c r="H104" s="49">
        <v>0</v>
      </c>
      <c r="I104" s="49">
        <v>0</v>
      </c>
      <c r="J104" s="49">
        <v>0</v>
      </c>
      <c r="K104" s="49">
        <v>0</v>
      </c>
      <c r="L104" s="49">
        <v>0</v>
      </c>
      <c r="M104" s="49">
        <v>3</v>
      </c>
      <c r="N104" s="49">
        <v>0</v>
      </c>
      <c r="O104" s="17">
        <f t="shared" si="35"/>
        <v>3</v>
      </c>
      <c r="P104" s="17">
        <f t="shared" si="36"/>
        <v>6</v>
      </c>
      <c r="R104" s="19"/>
      <c r="S104" s="19"/>
      <c r="T104"/>
    </row>
    <row r="105" spans="2:20" ht="23.1" customHeight="1" x14ac:dyDescent="0.25">
      <c r="B105" s="44" t="s">
        <v>145</v>
      </c>
      <c r="C105" s="49">
        <v>1</v>
      </c>
      <c r="D105" s="49">
        <v>0</v>
      </c>
      <c r="E105" s="49">
        <v>0</v>
      </c>
      <c r="F105" s="49">
        <v>0</v>
      </c>
      <c r="G105" s="49">
        <v>0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17">
        <f t="shared" si="35"/>
        <v>2</v>
      </c>
      <c r="P105" s="17">
        <f t="shared" si="36"/>
        <v>2</v>
      </c>
      <c r="R105" s="19"/>
      <c r="S105" s="19"/>
      <c r="T105"/>
    </row>
    <row r="106" spans="2:20" ht="23.1" customHeight="1" x14ac:dyDescent="0.25">
      <c r="B106" s="52" t="s">
        <v>18</v>
      </c>
      <c r="C106" s="16">
        <f>SUM(C10:C105)</f>
        <v>474</v>
      </c>
      <c r="D106" s="16">
        <f t="shared" ref="D106:P106" si="37">SUM(D10:D105)</f>
        <v>109</v>
      </c>
      <c r="E106" s="16">
        <f t="shared" si="37"/>
        <v>104</v>
      </c>
      <c r="F106" s="16">
        <f t="shared" si="37"/>
        <v>88</v>
      </c>
      <c r="G106" s="16">
        <f t="shared" si="37"/>
        <v>5</v>
      </c>
      <c r="H106" s="16">
        <f t="shared" si="37"/>
        <v>2</v>
      </c>
      <c r="I106" s="16">
        <f t="shared" si="37"/>
        <v>150</v>
      </c>
      <c r="J106" s="16">
        <f t="shared" si="37"/>
        <v>43</v>
      </c>
      <c r="K106" s="16">
        <f t="shared" si="37"/>
        <v>0</v>
      </c>
      <c r="L106" s="16">
        <f t="shared" si="37"/>
        <v>0</v>
      </c>
      <c r="M106" s="16">
        <f t="shared" si="37"/>
        <v>880</v>
      </c>
      <c r="N106" s="16">
        <f t="shared" si="37"/>
        <v>0</v>
      </c>
      <c r="O106" s="16">
        <f t="shared" si="37"/>
        <v>975</v>
      </c>
      <c r="P106" s="16">
        <f t="shared" si="37"/>
        <v>1855</v>
      </c>
      <c r="R106" s="19"/>
      <c r="S106" s="19"/>
      <c r="T106"/>
    </row>
    <row r="107" spans="2:20" ht="23.1" customHeight="1" x14ac:dyDescent="0.25">
      <c r="B107" s="52" t="s">
        <v>93</v>
      </c>
      <c r="C107" s="42">
        <f t="shared" ref="C107:N107" si="38">C106/$P$106</f>
        <v>0.25552560646900269</v>
      </c>
      <c r="D107" s="42">
        <f t="shared" si="38"/>
        <v>5.8760107816711593E-2</v>
      </c>
      <c r="E107" s="42">
        <f t="shared" si="38"/>
        <v>5.6064690026954175E-2</v>
      </c>
      <c r="F107" s="42">
        <f t="shared" si="38"/>
        <v>4.7439353099730457E-2</v>
      </c>
      <c r="G107" s="42">
        <f t="shared" si="38"/>
        <v>2.6954177897574125E-3</v>
      </c>
      <c r="H107" s="42">
        <f t="shared" si="38"/>
        <v>1.0781671159029651E-3</v>
      </c>
      <c r="I107" s="42">
        <f t="shared" si="38"/>
        <v>8.0862533692722366E-2</v>
      </c>
      <c r="J107" s="42">
        <f t="shared" si="38"/>
        <v>2.3180592991913745E-2</v>
      </c>
      <c r="K107" s="42">
        <f t="shared" si="38"/>
        <v>0</v>
      </c>
      <c r="L107" s="42">
        <f t="shared" si="38"/>
        <v>0</v>
      </c>
      <c r="M107" s="42">
        <f t="shared" si="38"/>
        <v>0.47439353099730458</v>
      </c>
      <c r="N107" s="42">
        <f t="shared" si="38"/>
        <v>0</v>
      </c>
      <c r="R107" s="19"/>
      <c r="S107" s="19"/>
      <c r="T107"/>
    </row>
    <row r="108" spans="2:20" ht="23.1" customHeight="1" x14ac:dyDescent="0.25">
      <c r="B108" s="53" t="s">
        <v>94</v>
      </c>
      <c r="C108" s="43">
        <f>C106/$O$106</f>
        <v>0.48615384615384616</v>
      </c>
      <c r="D108" s="43">
        <f t="shared" ref="D108:N108" si="39">D106/$O$106</f>
        <v>0.1117948717948718</v>
      </c>
      <c r="E108" s="43">
        <f t="shared" si="39"/>
        <v>0.10666666666666667</v>
      </c>
      <c r="F108" s="43">
        <f t="shared" si="39"/>
        <v>9.0256410256410263E-2</v>
      </c>
      <c r="G108" s="43">
        <f t="shared" si="39"/>
        <v>5.1282051282051282E-3</v>
      </c>
      <c r="H108" s="43">
        <f t="shared" si="39"/>
        <v>2.0512820512820513E-3</v>
      </c>
      <c r="I108" s="43">
        <f t="shared" si="39"/>
        <v>0.15384615384615385</v>
      </c>
      <c r="J108" s="43">
        <f t="shared" si="39"/>
        <v>4.41025641025641E-2</v>
      </c>
      <c r="K108" s="43">
        <f t="shared" si="39"/>
        <v>0</v>
      </c>
      <c r="L108" s="43">
        <f t="shared" si="39"/>
        <v>0</v>
      </c>
      <c r="M108" s="43"/>
      <c r="N108" s="43">
        <f t="shared" si="39"/>
        <v>0</v>
      </c>
      <c r="R108" s="19"/>
      <c r="S108" s="19"/>
      <c r="T108"/>
    </row>
    <row r="109" spans="2:20" ht="23.1" customHeight="1" x14ac:dyDescent="0.25">
      <c r="C109" s="18"/>
      <c r="R109" s="19"/>
      <c r="S109" s="19"/>
      <c r="T109"/>
    </row>
    <row r="110" spans="2:20" ht="23.1" customHeight="1" x14ac:dyDescent="0.25">
      <c r="C110" s="18"/>
      <c r="R110" s="19"/>
      <c r="S110" s="19"/>
      <c r="T110"/>
    </row>
    <row r="111" spans="2:20" ht="23.1" customHeight="1" x14ac:dyDescent="0.25">
      <c r="C111" s="18"/>
      <c r="R111"/>
      <c r="S111" s="19"/>
      <c r="T111" s="19"/>
    </row>
    <row r="112" spans="2:20" ht="23.1" customHeight="1" x14ac:dyDescent="0.25">
      <c r="C112" s="18"/>
      <c r="R112"/>
      <c r="S112" s="19"/>
      <c r="T112" s="19"/>
    </row>
    <row r="113" spans="1:32" s="7" customFormat="1" ht="23.1" customHeight="1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 s="19"/>
      <c r="T113" s="19"/>
      <c r="U113"/>
      <c r="V113"/>
      <c r="W113"/>
      <c r="X113"/>
      <c r="Y113"/>
      <c r="Z113"/>
      <c r="AA113"/>
      <c r="AB113"/>
      <c r="AC113"/>
      <c r="AD113"/>
      <c r="AE113"/>
      <c r="AF113"/>
    </row>
    <row r="114" spans="1:32" s="7" customFormat="1" ht="23.1" customHeight="1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 s="19"/>
      <c r="T114" s="19"/>
      <c r="U114"/>
      <c r="V114"/>
      <c r="W114"/>
      <c r="X114"/>
      <c r="Y114"/>
      <c r="Z114"/>
      <c r="AA114"/>
      <c r="AB114"/>
      <c r="AC114"/>
      <c r="AD114"/>
      <c r="AE114"/>
      <c r="AF114"/>
    </row>
    <row r="115" spans="1:32" s="7" customFormat="1" ht="23.1" customHeight="1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 s="19"/>
      <c r="T115" s="19"/>
      <c r="U115"/>
      <c r="V115"/>
      <c r="W115"/>
      <c r="X115"/>
      <c r="Y115"/>
      <c r="Z115"/>
      <c r="AA115"/>
      <c r="AB115"/>
      <c r="AC115"/>
      <c r="AD115"/>
      <c r="AE115"/>
      <c r="AF115"/>
    </row>
    <row r="116" spans="1:32" s="7" customFormat="1" ht="23.1" customHeight="1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 s="19"/>
      <c r="T116" s="19"/>
      <c r="U116"/>
      <c r="V116"/>
      <c r="W116"/>
      <c r="X116"/>
      <c r="Y116"/>
      <c r="Z116"/>
      <c r="AA116"/>
      <c r="AB116"/>
      <c r="AC116"/>
      <c r="AD116"/>
      <c r="AE116"/>
      <c r="AF116"/>
    </row>
    <row r="117" spans="1:32" s="7" customFormat="1" ht="23.1" customHeight="1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 s="19"/>
      <c r="T117" s="19"/>
      <c r="U117"/>
      <c r="V117"/>
      <c r="W117"/>
      <c r="X117"/>
      <c r="Y117"/>
      <c r="Z117"/>
      <c r="AA117"/>
      <c r="AB117"/>
      <c r="AC117"/>
      <c r="AD117"/>
      <c r="AE117"/>
      <c r="AF117"/>
    </row>
    <row r="118" spans="1:32" s="7" customFormat="1" ht="23.1" customHeight="1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 s="19"/>
      <c r="T118" s="19"/>
      <c r="U118"/>
      <c r="V118"/>
      <c r="W118"/>
      <c r="X118"/>
      <c r="Y118"/>
      <c r="Z118"/>
      <c r="AA118"/>
      <c r="AB118"/>
      <c r="AC118"/>
      <c r="AD118"/>
      <c r="AE118"/>
      <c r="AF118"/>
    </row>
    <row r="119" spans="1:32" s="7" customFormat="1" ht="23.1" customHeight="1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 s="19"/>
      <c r="T119" s="19"/>
      <c r="U119"/>
      <c r="V119"/>
      <c r="W119"/>
      <c r="X119"/>
      <c r="Y119"/>
      <c r="Z119"/>
      <c r="AA119"/>
      <c r="AB119"/>
      <c r="AC119"/>
      <c r="AD119"/>
      <c r="AE119"/>
      <c r="AF119"/>
    </row>
    <row r="120" spans="1:32" s="7" customFormat="1" ht="23.1" customHeight="1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 s="19"/>
      <c r="T120" s="19"/>
      <c r="U120"/>
      <c r="V120"/>
      <c r="W120"/>
      <c r="X120"/>
      <c r="Y120"/>
      <c r="Z120"/>
      <c r="AA120"/>
      <c r="AB120"/>
      <c r="AC120"/>
      <c r="AD120"/>
      <c r="AE120"/>
      <c r="AF120"/>
    </row>
    <row r="121" spans="1:32" s="7" customFormat="1" ht="23.1" customHeight="1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 s="19"/>
      <c r="T121" s="19"/>
      <c r="U121"/>
      <c r="V121"/>
      <c r="W121"/>
      <c r="X121"/>
      <c r="Y121"/>
      <c r="Z121"/>
      <c r="AA121"/>
      <c r="AB121"/>
      <c r="AC121"/>
      <c r="AD121"/>
      <c r="AE121"/>
      <c r="AF121"/>
    </row>
    <row r="122" spans="1:32" s="7" customFormat="1" ht="23.1" customHeight="1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 s="19"/>
      <c r="T122" s="19"/>
      <c r="U122"/>
      <c r="V122"/>
      <c r="W122"/>
      <c r="X122"/>
      <c r="Y122"/>
      <c r="Z122"/>
      <c r="AA122"/>
      <c r="AB122"/>
      <c r="AC122"/>
      <c r="AD122"/>
      <c r="AE122"/>
      <c r="AF122"/>
    </row>
    <row r="123" spans="1:32" s="7" customFormat="1" ht="23.1" customHeight="1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 s="19"/>
      <c r="T123" s="19"/>
      <c r="U123"/>
      <c r="V123"/>
      <c r="W123"/>
      <c r="X123"/>
      <c r="Y123"/>
      <c r="Z123"/>
      <c r="AA123"/>
      <c r="AB123"/>
      <c r="AC123"/>
      <c r="AD123"/>
      <c r="AE123"/>
      <c r="AF123"/>
    </row>
    <row r="124" spans="1:32" s="7" customFormat="1" ht="23.1" customHeight="1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 s="19"/>
      <c r="T124" s="19"/>
      <c r="U124"/>
      <c r="V124"/>
      <c r="W124"/>
      <c r="X124"/>
      <c r="Y124"/>
      <c r="Z124"/>
      <c r="AA124"/>
      <c r="AB124"/>
      <c r="AC124"/>
      <c r="AD124"/>
      <c r="AE124"/>
      <c r="AF124"/>
    </row>
    <row r="125" spans="1:32" s="7" customFormat="1" ht="23.1" customHeight="1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 s="19"/>
      <c r="T125" s="19"/>
      <c r="U125"/>
      <c r="V125"/>
      <c r="W125"/>
      <c r="X125"/>
      <c r="Y125"/>
      <c r="Z125"/>
      <c r="AA125"/>
      <c r="AB125"/>
      <c r="AC125"/>
      <c r="AD125"/>
      <c r="AE125"/>
      <c r="AF125"/>
    </row>
    <row r="126" spans="1:32" s="7" customFormat="1" ht="23.1" customHeight="1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 s="19"/>
      <c r="T126" s="19"/>
      <c r="U126"/>
      <c r="V126"/>
      <c r="W126"/>
      <c r="X126"/>
      <c r="Y126"/>
      <c r="Z126"/>
      <c r="AA126"/>
      <c r="AB126"/>
      <c r="AC126"/>
      <c r="AD126"/>
      <c r="AE126"/>
      <c r="AF126"/>
    </row>
    <row r="127" spans="1:32" s="7" customFormat="1" ht="23.1" customHeight="1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 s="19"/>
      <c r="T127" s="19"/>
      <c r="U127"/>
      <c r="V127"/>
      <c r="W127"/>
      <c r="X127"/>
      <c r="Y127"/>
      <c r="Z127"/>
      <c r="AA127"/>
      <c r="AB127"/>
      <c r="AC127"/>
      <c r="AD127"/>
      <c r="AE127"/>
      <c r="AF127"/>
    </row>
    <row r="128" spans="1:32" s="7" customFormat="1" ht="23.1" customHeight="1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 s="19"/>
      <c r="T128" s="19"/>
      <c r="U128"/>
      <c r="V128"/>
      <c r="W128"/>
      <c r="X128"/>
      <c r="Y128"/>
      <c r="Z128"/>
      <c r="AA128"/>
      <c r="AB128"/>
      <c r="AC128"/>
      <c r="AD128"/>
      <c r="AE128"/>
      <c r="AF128"/>
    </row>
    <row r="129" spans="18:20" ht="23.1" customHeight="1" x14ac:dyDescent="0.25">
      <c r="R129"/>
      <c r="S129" s="19"/>
      <c r="T129" s="19"/>
    </row>
    <row r="130" spans="18:20" ht="23.1" customHeight="1" x14ac:dyDescent="0.25">
      <c r="R130"/>
      <c r="S130" s="19"/>
      <c r="T130" s="19"/>
    </row>
    <row r="131" spans="18:20" ht="23.1" customHeight="1" x14ac:dyDescent="0.25">
      <c r="R131"/>
      <c r="S131" s="19"/>
      <c r="T131" s="19"/>
    </row>
    <row r="132" spans="18:20" ht="23.1" customHeight="1" x14ac:dyDescent="0.25">
      <c r="R132"/>
      <c r="S132" s="19"/>
      <c r="T132" s="19"/>
    </row>
    <row r="133" spans="18:20" ht="23.1" customHeight="1" x14ac:dyDescent="0.25">
      <c r="R133"/>
      <c r="S133" s="19"/>
      <c r="T133" s="19"/>
    </row>
    <row r="134" spans="18:20" ht="23.1" customHeight="1" x14ac:dyDescent="0.25">
      <c r="R134"/>
      <c r="S134" s="19"/>
      <c r="T134" s="19"/>
    </row>
    <row r="135" spans="18:20" ht="23.1" customHeight="1" x14ac:dyDescent="0.25">
      <c r="R135"/>
      <c r="S135" s="19"/>
      <c r="T135" s="19"/>
    </row>
    <row r="136" spans="18:20" ht="23.1" customHeight="1" x14ac:dyDescent="0.25">
      <c r="R136"/>
      <c r="S136" s="19"/>
      <c r="T136" s="19"/>
    </row>
    <row r="137" spans="18:20" ht="23.1" customHeight="1" x14ac:dyDescent="0.25">
      <c r="R137"/>
      <c r="S137" s="19"/>
      <c r="T137" s="19"/>
    </row>
    <row r="138" spans="18:20" ht="23.1" customHeight="1" x14ac:dyDescent="0.25">
      <c r="R138"/>
      <c r="S138" s="19"/>
      <c r="T138" s="19"/>
    </row>
    <row r="139" spans="18:20" ht="23.1" customHeight="1" x14ac:dyDescent="0.25">
      <c r="R139"/>
      <c r="S139" s="19"/>
      <c r="T139" s="19"/>
    </row>
    <row r="140" spans="18:20" ht="23.1" customHeight="1" x14ac:dyDescent="0.25">
      <c r="R140"/>
      <c r="S140" s="19"/>
      <c r="T140" s="19"/>
    </row>
    <row r="141" spans="18:20" ht="23.1" customHeight="1" x14ac:dyDescent="0.25">
      <c r="R141"/>
      <c r="S141" s="19"/>
      <c r="T141" s="19"/>
    </row>
    <row r="142" spans="18:20" ht="23.1" customHeight="1" x14ac:dyDescent="0.25">
      <c r="R142"/>
      <c r="S142" s="19"/>
      <c r="T142" s="19"/>
    </row>
    <row r="143" spans="18:20" ht="23.1" customHeight="1" x14ac:dyDescent="0.25">
      <c r="R143"/>
      <c r="S143" s="19"/>
      <c r="T143" s="19"/>
    </row>
    <row r="144" spans="18:20" ht="23.1" customHeight="1" x14ac:dyDescent="0.25">
      <c r="R144"/>
      <c r="S144" s="19"/>
      <c r="T144" s="19"/>
    </row>
    <row r="145" spans="18:20" ht="23.1" customHeight="1" x14ac:dyDescent="0.25">
      <c r="R145"/>
      <c r="S145" s="19"/>
      <c r="T145" s="19"/>
    </row>
    <row r="146" spans="18:20" ht="23.1" customHeight="1" x14ac:dyDescent="0.25">
      <c r="R146"/>
      <c r="S146" s="19"/>
      <c r="T146" s="19"/>
    </row>
    <row r="147" spans="18:20" ht="23.1" customHeight="1" x14ac:dyDescent="0.25">
      <c r="R147"/>
      <c r="S147" s="19"/>
      <c r="T147" s="19"/>
    </row>
    <row r="148" spans="18:20" ht="23.1" customHeight="1" x14ac:dyDescent="0.25">
      <c r="R148"/>
      <c r="S148" s="19"/>
      <c r="T148" s="19"/>
    </row>
    <row r="149" spans="18:20" ht="23.1" customHeight="1" x14ac:dyDescent="0.25">
      <c r="R149"/>
      <c r="S149" s="19"/>
      <c r="T149" s="19"/>
    </row>
    <row r="150" spans="18:20" ht="23.1" customHeight="1" x14ac:dyDescent="0.25">
      <c r="R150"/>
      <c r="S150" s="19"/>
      <c r="T150" s="19"/>
    </row>
    <row r="151" spans="18:20" ht="23.1" customHeight="1" x14ac:dyDescent="0.25">
      <c r="R151"/>
      <c r="S151" s="19"/>
      <c r="T151" s="19"/>
    </row>
    <row r="152" spans="18:20" ht="23.1" customHeight="1" x14ac:dyDescent="0.25">
      <c r="R152"/>
      <c r="S152" s="19"/>
      <c r="T152" s="19"/>
    </row>
    <row r="153" spans="18:20" ht="23.1" customHeight="1" x14ac:dyDescent="0.25">
      <c r="R153"/>
      <c r="S153" s="19"/>
      <c r="T153" s="19"/>
    </row>
    <row r="154" spans="18:20" ht="23.1" customHeight="1" x14ac:dyDescent="0.25">
      <c r="R154"/>
      <c r="S154" s="19"/>
      <c r="T154" s="19"/>
    </row>
    <row r="155" spans="18:20" ht="23.1" customHeight="1" x14ac:dyDescent="0.25">
      <c r="R155"/>
      <c r="S155" s="19"/>
      <c r="T155" s="19"/>
    </row>
    <row r="156" spans="18:20" ht="23.1" customHeight="1" x14ac:dyDescent="0.25">
      <c r="R156"/>
      <c r="S156" s="19"/>
      <c r="T156" s="19"/>
    </row>
    <row r="157" spans="18:20" ht="23.1" customHeight="1" x14ac:dyDescent="0.25">
      <c r="R157"/>
      <c r="S157" s="19"/>
      <c r="T157" s="19"/>
    </row>
    <row r="158" spans="18:20" ht="23.1" customHeight="1" x14ac:dyDescent="0.25">
      <c r="R158"/>
      <c r="S158" s="19"/>
      <c r="T158" s="19"/>
    </row>
    <row r="159" spans="18:20" ht="23.1" customHeight="1" x14ac:dyDescent="0.25">
      <c r="R159"/>
      <c r="S159" s="19"/>
      <c r="T159" s="19"/>
    </row>
    <row r="160" spans="18:20" ht="23.1" customHeight="1" x14ac:dyDescent="0.25">
      <c r="R160"/>
      <c r="S160" s="19"/>
      <c r="T160" s="19"/>
    </row>
    <row r="161" spans="2:20" ht="23.1" customHeight="1" x14ac:dyDescent="0.25">
      <c r="R161"/>
      <c r="S161" s="19"/>
      <c r="T161" s="19"/>
    </row>
    <row r="162" spans="2:20" ht="23.1" customHeight="1" x14ac:dyDescent="0.25">
      <c r="R162"/>
      <c r="S162" s="19"/>
      <c r="T162" s="19"/>
    </row>
    <row r="163" spans="2:20" ht="23.1" customHeight="1" x14ac:dyDescent="0.25">
      <c r="R163"/>
      <c r="S163" s="19"/>
      <c r="T163" s="19"/>
    </row>
    <row r="164" spans="2:20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20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20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20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20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20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20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20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20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20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20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F126"/>
  <sheetViews>
    <sheetView view="pageBreakPreview" zoomScale="60" workbookViewId="0">
      <selection activeCell="R6" sqref="R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76" t="str">
        <f>'[4]23.09 Bukasa-Buloba'!C3:G3</f>
        <v>MCC -C2- Stn No. 63 - Buloba-Bukasa RD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">
        <v>179</v>
      </c>
      <c r="F5" s="40" t="s">
        <v>1</v>
      </c>
      <c r="G5" s="71" t="str">
        <f>'[4]28.09 Buloba-Bukasa-24h'!G5:H5</f>
        <v>Bukasa Trading Centre</v>
      </c>
      <c r="H5" s="72"/>
      <c r="I5" s="14"/>
      <c r="J5" s="2" t="s">
        <v>5</v>
      </c>
      <c r="K5" s="71" t="str">
        <f>'[4]27.09 Buloba-Bukasa'!K5:L5</f>
        <v>Nawaja Brenda</v>
      </c>
      <c r="L5" s="72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1" t="str">
        <f>'[4]23.09 Bukasa-Buloba'!D6:E6</f>
        <v>Bukasa</v>
      </c>
      <c r="E6" s="72"/>
      <c r="F6" s="2" t="s">
        <v>2</v>
      </c>
      <c r="G6" s="71" t="str">
        <f>'[4]23.09 Bukasa-Buloba'!G6:H6</f>
        <v>Wakiso</v>
      </c>
      <c r="H6" s="72"/>
      <c r="J6" s="2" t="s">
        <v>21</v>
      </c>
      <c r="K6" s="71" t="str">
        <f>'[4]28.09 Buloba-Bukasa-24h'!K6:L6</f>
        <v>Nusurah</v>
      </c>
      <c r="L6" s="72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2</v>
      </c>
      <c r="D10" s="49">
        <v>0</v>
      </c>
      <c r="E10" s="49">
        <v>0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8</v>
      </c>
      <c r="N10" s="49">
        <v>0</v>
      </c>
      <c r="O10" s="17">
        <f t="shared" ref="O10:O57" si="0">SUM(C10:L10,N10)</f>
        <v>2</v>
      </c>
      <c r="P10" s="17">
        <f t="shared" ref="P10:P57" si="1">SUM(C10:N10)</f>
        <v>10</v>
      </c>
      <c r="R10" s="1" t="s">
        <v>6</v>
      </c>
      <c r="S10" s="17">
        <f t="shared" ref="S10:AF10" si="2">SUM(C10:C13)</f>
        <v>14</v>
      </c>
      <c r="T10" s="17">
        <f t="shared" si="2"/>
        <v>4</v>
      </c>
      <c r="U10" s="17">
        <f t="shared" si="2"/>
        <v>2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41</v>
      </c>
      <c r="AD10" s="17">
        <f t="shared" si="2"/>
        <v>0</v>
      </c>
      <c r="AE10" s="30">
        <f t="shared" si="2"/>
        <v>28</v>
      </c>
      <c r="AF10" s="30">
        <f t="shared" si="2"/>
        <v>69</v>
      </c>
    </row>
    <row r="11" spans="2:32" s="6" customFormat="1" ht="23.1" customHeight="1" x14ac:dyDescent="0.25">
      <c r="B11" s="22" t="s">
        <v>38</v>
      </c>
      <c r="C11" s="49">
        <v>3</v>
      </c>
      <c r="D11" s="49">
        <v>3</v>
      </c>
      <c r="E11" s="49">
        <v>0</v>
      </c>
      <c r="F11" s="49">
        <v>2</v>
      </c>
      <c r="G11" s="49">
        <v>0</v>
      </c>
      <c r="H11" s="49">
        <v>0</v>
      </c>
      <c r="I11" s="49">
        <v>0</v>
      </c>
      <c r="J11" s="49">
        <v>1</v>
      </c>
      <c r="K11" s="49">
        <v>0</v>
      </c>
      <c r="L11" s="49">
        <v>0</v>
      </c>
      <c r="M11" s="49">
        <v>9</v>
      </c>
      <c r="N11" s="49">
        <v>0</v>
      </c>
      <c r="O11" s="17">
        <f t="shared" si="0"/>
        <v>9</v>
      </c>
      <c r="P11" s="17">
        <f t="shared" si="1"/>
        <v>18</v>
      </c>
      <c r="R11" s="1" t="s">
        <v>7</v>
      </c>
      <c r="S11" s="17">
        <f t="shared" ref="S11:AF11" si="3">SUM(C14:C17)</f>
        <v>9</v>
      </c>
      <c r="T11" s="17">
        <f t="shared" si="3"/>
        <v>4</v>
      </c>
      <c r="U11" s="17">
        <f t="shared" si="3"/>
        <v>2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44</v>
      </c>
      <c r="AD11" s="17">
        <f t="shared" si="3"/>
        <v>0</v>
      </c>
      <c r="AE11" s="30">
        <f t="shared" si="3"/>
        <v>22</v>
      </c>
      <c r="AF11" s="30">
        <f t="shared" si="3"/>
        <v>66</v>
      </c>
    </row>
    <row r="12" spans="2:32" ht="23.1" customHeight="1" x14ac:dyDescent="0.25">
      <c r="B12" s="22" t="s">
        <v>39</v>
      </c>
      <c r="C12" s="49">
        <v>2</v>
      </c>
      <c r="D12" s="49">
        <v>1</v>
      </c>
      <c r="E12" s="49">
        <v>1</v>
      </c>
      <c r="F12" s="49">
        <v>1</v>
      </c>
      <c r="G12" s="49">
        <v>0</v>
      </c>
      <c r="H12" s="49">
        <v>0</v>
      </c>
      <c r="I12" s="49">
        <v>3</v>
      </c>
      <c r="J12" s="49">
        <v>0</v>
      </c>
      <c r="K12" s="49">
        <v>0</v>
      </c>
      <c r="L12" s="49">
        <v>0</v>
      </c>
      <c r="M12" s="49">
        <v>16</v>
      </c>
      <c r="N12" s="49">
        <v>0</v>
      </c>
      <c r="O12" s="17">
        <f t="shared" si="0"/>
        <v>8</v>
      </c>
      <c r="P12" s="17">
        <f t="shared" si="1"/>
        <v>24</v>
      </c>
      <c r="R12" s="1" t="s">
        <v>8</v>
      </c>
      <c r="S12" s="17">
        <f t="shared" ref="S12:AF12" si="4">SUM(C18:C21)</f>
        <v>15</v>
      </c>
      <c r="T12" s="17">
        <f t="shared" si="4"/>
        <v>9</v>
      </c>
      <c r="U12" s="17">
        <f t="shared" si="4"/>
        <v>2</v>
      </c>
      <c r="V12" s="17">
        <f t="shared" si="4"/>
        <v>0</v>
      </c>
      <c r="W12" s="17">
        <f t="shared" si="4"/>
        <v>1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40</v>
      </c>
      <c r="AD12" s="17">
        <f t="shared" si="4"/>
        <v>0</v>
      </c>
      <c r="AE12" s="30">
        <f t="shared" si="4"/>
        <v>32</v>
      </c>
      <c r="AF12" s="30">
        <f t="shared" si="4"/>
        <v>72</v>
      </c>
    </row>
    <row r="13" spans="2:32" ht="23.1" customHeight="1" x14ac:dyDescent="0.25">
      <c r="B13" s="22" t="s">
        <v>40</v>
      </c>
      <c r="C13" s="49">
        <v>7</v>
      </c>
      <c r="D13" s="49">
        <v>0</v>
      </c>
      <c r="E13" s="49">
        <v>1</v>
      </c>
      <c r="F13" s="49">
        <v>0</v>
      </c>
      <c r="G13" s="49">
        <v>0</v>
      </c>
      <c r="H13" s="49">
        <v>0</v>
      </c>
      <c r="I13" s="49">
        <v>1</v>
      </c>
      <c r="J13" s="49">
        <v>0</v>
      </c>
      <c r="K13" s="49">
        <v>0</v>
      </c>
      <c r="L13" s="49">
        <v>0</v>
      </c>
      <c r="M13" s="49">
        <v>8</v>
      </c>
      <c r="N13" s="49">
        <v>0</v>
      </c>
      <c r="O13" s="17">
        <f t="shared" si="0"/>
        <v>9</v>
      </c>
      <c r="P13" s="17">
        <f t="shared" si="1"/>
        <v>17</v>
      </c>
      <c r="R13" s="1" t="s">
        <v>9</v>
      </c>
      <c r="S13" s="17">
        <f t="shared" ref="S13:AF13" si="5">SUM(C22:C25)</f>
        <v>23</v>
      </c>
      <c r="T13" s="17">
        <f t="shared" si="5"/>
        <v>11</v>
      </c>
      <c r="U13" s="17">
        <f t="shared" si="5"/>
        <v>8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47</v>
      </c>
      <c r="AD13" s="17">
        <f t="shared" si="5"/>
        <v>0</v>
      </c>
      <c r="AE13" s="30">
        <f t="shared" si="5"/>
        <v>55</v>
      </c>
      <c r="AF13" s="30">
        <f t="shared" si="5"/>
        <v>102</v>
      </c>
    </row>
    <row r="14" spans="2:32" ht="23.1" customHeight="1" x14ac:dyDescent="0.25">
      <c r="B14" s="22" t="s">
        <v>41</v>
      </c>
      <c r="C14" s="49">
        <v>3</v>
      </c>
      <c r="D14" s="49">
        <v>1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1</v>
      </c>
      <c r="K14" s="49">
        <v>0</v>
      </c>
      <c r="L14" s="49">
        <v>0</v>
      </c>
      <c r="M14" s="49">
        <v>12</v>
      </c>
      <c r="N14" s="49">
        <v>0</v>
      </c>
      <c r="O14" s="17">
        <f t="shared" si="0"/>
        <v>6</v>
      </c>
      <c r="P14" s="17">
        <f t="shared" si="1"/>
        <v>18</v>
      </c>
      <c r="R14" s="1" t="s">
        <v>10</v>
      </c>
      <c r="S14" s="17">
        <f t="shared" ref="S14:AF14" si="6">SUM(C26:C29)</f>
        <v>34</v>
      </c>
      <c r="T14" s="17">
        <f t="shared" si="6"/>
        <v>8</v>
      </c>
      <c r="U14" s="17">
        <f t="shared" si="6"/>
        <v>5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9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56</v>
      </c>
      <c r="AD14" s="17">
        <f t="shared" si="6"/>
        <v>0</v>
      </c>
      <c r="AE14" s="30">
        <f t="shared" si="6"/>
        <v>63</v>
      </c>
      <c r="AF14" s="30">
        <f t="shared" si="6"/>
        <v>119</v>
      </c>
    </row>
    <row r="15" spans="2:32" ht="23.1" customHeight="1" x14ac:dyDescent="0.25">
      <c r="B15" s="22" t="s">
        <v>42</v>
      </c>
      <c r="C15" s="49">
        <v>2</v>
      </c>
      <c r="D15" s="49">
        <v>2</v>
      </c>
      <c r="E15" s="49">
        <v>0</v>
      </c>
      <c r="F15" s="49">
        <v>1</v>
      </c>
      <c r="G15" s="49">
        <v>0</v>
      </c>
      <c r="H15" s="49">
        <v>0</v>
      </c>
      <c r="I15" s="49">
        <v>1</v>
      </c>
      <c r="J15" s="49">
        <v>0</v>
      </c>
      <c r="K15" s="49">
        <v>0</v>
      </c>
      <c r="L15" s="49">
        <v>0</v>
      </c>
      <c r="M15" s="49">
        <v>14</v>
      </c>
      <c r="N15" s="49">
        <v>0</v>
      </c>
      <c r="O15" s="17">
        <f t="shared" si="0"/>
        <v>6</v>
      </c>
      <c r="P15" s="17">
        <f t="shared" si="1"/>
        <v>20</v>
      </c>
      <c r="R15" s="1" t="s">
        <v>11</v>
      </c>
      <c r="S15" s="17">
        <f t="shared" ref="S15:AF15" si="7">SUM(C30:C33)</f>
        <v>31</v>
      </c>
      <c r="T15" s="17">
        <f t="shared" si="7"/>
        <v>8</v>
      </c>
      <c r="U15" s="17">
        <f t="shared" si="7"/>
        <v>3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70</v>
      </c>
      <c r="AD15" s="17">
        <f t="shared" si="7"/>
        <v>0</v>
      </c>
      <c r="AE15" s="30">
        <f t="shared" si="7"/>
        <v>59</v>
      </c>
      <c r="AF15" s="30">
        <f t="shared" si="7"/>
        <v>129</v>
      </c>
    </row>
    <row r="16" spans="2:32" ht="23.1" customHeight="1" x14ac:dyDescent="0.25">
      <c r="B16" s="22" t="s">
        <v>43</v>
      </c>
      <c r="C16" s="49">
        <v>2</v>
      </c>
      <c r="D16" s="49">
        <v>1</v>
      </c>
      <c r="E16" s="49">
        <v>1</v>
      </c>
      <c r="F16" s="49">
        <v>2</v>
      </c>
      <c r="G16" s="49">
        <v>0</v>
      </c>
      <c r="H16" s="49">
        <v>0</v>
      </c>
      <c r="I16" s="49">
        <v>0</v>
      </c>
      <c r="J16" s="49">
        <v>0</v>
      </c>
      <c r="K16" s="49">
        <v>0</v>
      </c>
      <c r="L16" s="49">
        <v>0</v>
      </c>
      <c r="M16" s="49">
        <v>12</v>
      </c>
      <c r="N16" s="49">
        <v>0</v>
      </c>
      <c r="O16" s="17">
        <f t="shared" si="0"/>
        <v>6</v>
      </c>
      <c r="P16" s="17">
        <f t="shared" si="1"/>
        <v>18</v>
      </c>
      <c r="R16" s="1" t="s">
        <v>12</v>
      </c>
      <c r="S16" s="17">
        <f t="shared" ref="S16:AF16" si="8">SUM(C34:C37)</f>
        <v>16</v>
      </c>
      <c r="T16" s="17">
        <f t="shared" si="8"/>
        <v>9</v>
      </c>
      <c r="U16" s="17">
        <f t="shared" si="8"/>
        <v>3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43</v>
      </c>
      <c r="AD16" s="17">
        <f t="shared" si="8"/>
        <v>0</v>
      </c>
      <c r="AE16" s="30">
        <f t="shared" si="8"/>
        <v>36</v>
      </c>
      <c r="AF16" s="30">
        <f t="shared" si="8"/>
        <v>79</v>
      </c>
    </row>
    <row r="17" spans="2:32" ht="23.1" customHeight="1" x14ac:dyDescent="0.25">
      <c r="B17" s="22" t="s">
        <v>44</v>
      </c>
      <c r="C17" s="49">
        <v>2</v>
      </c>
      <c r="D17" s="49">
        <v>0</v>
      </c>
      <c r="E17" s="49">
        <v>1</v>
      </c>
      <c r="F17" s="49">
        <v>0</v>
      </c>
      <c r="G17" s="49">
        <v>0</v>
      </c>
      <c r="H17" s="49">
        <v>0</v>
      </c>
      <c r="I17" s="49">
        <v>1</v>
      </c>
      <c r="J17" s="49">
        <v>0</v>
      </c>
      <c r="K17" s="49">
        <v>0</v>
      </c>
      <c r="L17" s="49">
        <v>0</v>
      </c>
      <c r="M17" s="49">
        <v>6</v>
      </c>
      <c r="N17" s="49">
        <v>0</v>
      </c>
      <c r="O17" s="17">
        <f t="shared" si="0"/>
        <v>4</v>
      </c>
      <c r="P17" s="17">
        <f t="shared" si="1"/>
        <v>10</v>
      </c>
      <c r="R17" s="1" t="s">
        <v>13</v>
      </c>
      <c r="S17" s="17">
        <f t="shared" ref="S17:AF17" si="9">SUM(C38:C41)</f>
        <v>21</v>
      </c>
      <c r="T17" s="17">
        <f t="shared" si="9"/>
        <v>12</v>
      </c>
      <c r="U17" s="17">
        <f t="shared" si="9"/>
        <v>3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56</v>
      </c>
      <c r="AD17" s="17">
        <f t="shared" si="9"/>
        <v>0</v>
      </c>
      <c r="AE17" s="30">
        <f t="shared" si="9"/>
        <v>46</v>
      </c>
      <c r="AF17" s="30">
        <f t="shared" si="9"/>
        <v>102</v>
      </c>
    </row>
    <row r="18" spans="2:32" ht="23.1" customHeight="1" x14ac:dyDescent="0.25">
      <c r="B18" s="22" t="s">
        <v>45</v>
      </c>
      <c r="C18" s="49">
        <v>6</v>
      </c>
      <c r="D18" s="49">
        <v>2</v>
      </c>
      <c r="E18" s="49">
        <v>0</v>
      </c>
      <c r="F18" s="49">
        <v>0</v>
      </c>
      <c r="G18" s="49">
        <v>1</v>
      </c>
      <c r="H18" s="49">
        <v>0</v>
      </c>
      <c r="I18" s="49">
        <v>1</v>
      </c>
      <c r="J18" s="49">
        <v>1</v>
      </c>
      <c r="K18" s="49">
        <v>0</v>
      </c>
      <c r="L18" s="49">
        <v>0</v>
      </c>
      <c r="M18" s="49">
        <v>6</v>
      </c>
      <c r="N18" s="49">
        <v>0</v>
      </c>
      <c r="O18" s="17">
        <f t="shared" si="0"/>
        <v>11</v>
      </c>
      <c r="P18" s="17">
        <f t="shared" si="1"/>
        <v>17</v>
      </c>
      <c r="R18" s="1" t="s">
        <v>14</v>
      </c>
      <c r="S18" s="17">
        <f t="shared" ref="S18:AF18" si="10">SUM(C42:C45)</f>
        <v>38</v>
      </c>
      <c r="T18" s="17">
        <f t="shared" si="10"/>
        <v>7</v>
      </c>
      <c r="U18" s="17">
        <f t="shared" si="10"/>
        <v>6</v>
      </c>
      <c r="V18" s="17">
        <f t="shared" si="10"/>
        <v>4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42</v>
      </c>
      <c r="AD18" s="17">
        <f t="shared" si="10"/>
        <v>0</v>
      </c>
      <c r="AE18" s="30">
        <f t="shared" si="10"/>
        <v>63</v>
      </c>
      <c r="AF18" s="30">
        <f t="shared" si="10"/>
        <v>105</v>
      </c>
    </row>
    <row r="19" spans="2:32" ht="23.1" customHeight="1" x14ac:dyDescent="0.25">
      <c r="B19" s="22" t="s">
        <v>46</v>
      </c>
      <c r="C19" s="49">
        <v>3</v>
      </c>
      <c r="D19" s="49">
        <v>2</v>
      </c>
      <c r="E19" s="49">
        <v>1</v>
      </c>
      <c r="F19" s="49">
        <v>0</v>
      </c>
      <c r="G19" s="49">
        <v>0</v>
      </c>
      <c r="H19" s="49">
        <v>0</v>
      </c>
      <c r="I19" s="49">
        <v>0</v>
      </c>
      <c r="J19" s="49">
        <v>2</v>
      </c>
      <c r="K19" s="49">
        <v>0</v>
      </c>
      <c r="L19" s="49">
        <v>0</v>
      </c>
      <c r="M19" s="49">
        <v>10</v>
      </c>
      <c r="N19" s="49">
        <v>0</v>
      </c>
      <c r="O19" s="17">
        <f t="shared" si="0"/>
        <v>8</v>
      </c>
      <c r="P19" s="17">
        <f t="shared" si="1"/>
        <v>18</v>
      </c>
      <c r="R19" s="1" t="s">
        <v>15</v>
      </c>
      <c r="S19" s="17">
        <f t="shared" ref="S19:AF19" si="11">SUM(C46:C49)</f>
        <v>22</v>
      </c>
      <c r="T19" s="17">
        <f t="shared" si="11"/>
        <v>9</v>
      </c>
      <c r="U19" s="17">
        <f t="shared" si="11"/>
        <v>3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68</v>
      </c>
      <c r="AD19" s="17">
        <f t="shared" si="11"/>
        <v>0</v>
      </c>
      <c r="AE19" s="30">
        <f t="shared" si="11"/>
        <v>49</v>
      </c>
      <c r="AF19" s="30">
        <f t="shared" si="11"/>
        <v>117</v>
      </c>
    </row>
    <row r="20" spans="2:32" ht="23.1" customHeight="1" x14ac:dyDescent="0.25">
      <c r="B20" s="22" t="s">
        <v>47</v>
      </c>
      <c r="C20" s="49">
        <v>4</v>
      </c>
      <c r="D20" s="49">
        <v>2</v>
      </c>
      <c r="E20" s="49">
        <v>1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11</v>
      </c>
      <c r="N20" s="49">
        <v>0</v>
      </c>
      <c r="O20" s="17">
        <f t="shared" si="0"/>
        <v>7</v>
      </c>
      <c r="P20" s="17">
        <f t="shared" si="1"/>
        <v>18</v>
      </c>
      <c r="R20" s="1" t="s">
        <v>16</v>
      </c>
      <c r="S20" s="17">
        <f t="shared" ref="S20:AF20" si="12">SUM(C50:C53)</f>
        <v>30</v>
      </c>
      <c r="T20" s="17">
        <f t="shared" si="12"/>
        <v>10</v>
      </c>
      <c r="U20" s="17">
        <f t="shared" si="12"/>
        <v>9</v>
      </c>
      <c r="V20" s="17">
        <f t="shared" si="12"/>
        <v>3</v>
      </c>
      <c r="W20" s="17">
        <f t="shared" si="12"/>
        <v>3</v>
      </c>
      <c r="X20" s="17">
        <f t="shared" si="12"/>
        <v>1</v>
      </c>
      <c r="Y20" s="17">
        <f t="shared" si="12"/>
        <v>7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79</v>
      </c>
      <c r="AD20" s="17">
        <f t="shared" si="12"/>
        <v>0</v>
      </c>
      <c r="AE20" s="30">
        <f t="shared" si="12"/>
        <v>64</v>
      </c>
      <c r="AF20" s="30">
        <f t="shared" si="12"/>
        <v>143</v>
      </c>
    </row>
    <row r="21" spans="2:32" ht="23.1" customHeight="1" x14ac:dyDescent="0.25">
      <c r="B21" s="22" t="s">
        <v>48</v>
      </c>
      <c r="C21" s="49">
        <v>2</v>
      </c>
      <c r="D21" s="49">
        <v>3</v>
      </c>
      <c r="E21" s="49">
        <v>0</v>
      </c>
      <c r="F21" s="49">
        <v>0</v>
      </c>
      <c r="G21" s="49">
        <v>0</v>
      </c>
      <c r="H21" s="49">
        <v>0</v>
      </c>
      <c r="I21" s="49">
        <v>1</v>
      </c>
      <c r="J21" s="49">
        <v>0</v>
      </c>
      <c r="K21" s="49">
        <v>0</v>
      </c>
      <c r="L21" s="49">
        <v>0</v>
      </c>
      <c r="M21" s="49">
        <v>13</v>
      </c>
      <c r="N21" s="49">
        <v>0</v>
      </c>
      <c r="O21" s="17">
        <f t="shared" si="0"/>
        <v>6</v>
      </c>
      <c r="P21" s="17">
        <f t="shared" si="1"/>
        <v>19</v>
      </c>
      <c r="R21" s="35" t="s">
        <v>20</v>
      </c>
      <c r="S21" s="33">
        <f t="shared" ref="S21:AF21" si="13">SUM(C54:C57)</f>
        <v>40</v>
      </c>
      <c r="T21" s="17">
        <f t="shared" si="13"/>
        <v>17</v>
      </c>
      <c r="U21" s="17">
        <f t="shared" si="13"/>
        <v>9</v>
      </c>
      <c r="V21" s="17">
        <f t="shared" si="13"/>
        <v>4</v>
      </c>
      <c r="W21" s="17">
        <f t="shared" si="13"/>
        <v>1</v>
      </c>
      <c r="X21" s="17">
        <f t="shared" si="13"/>
        <v>1</v>
      </c>
      <c r="Y21" s="17">
        <f t="shared" si="13"/>
        <v>11</v>
      </c>
      <c r="Z21" s="17">
        <f t="shared" si="13"/>
        <v>1</v>
      </c>
      <c r="AA21" s="17">
        <f t="shared" si="13"/>
        <v>1</v>
      </c>
      <c r="AB21" s="17">
        <f t="shared" si="13"/>
        <v>0</v>
      </c>
      <c r="AC21" s="17">
        <f t="shared" si="13"/>
        <v>82</v>
      </c>
      <c r="AD21" s="17">
        <f t="shared" si="13"/>
        <v>0</v>
      </c>
      <c r="AE21" s="30">
        <f t="shared" si="13"/>
        <v>85</v>
      </c>
      <c r="AF21" s="30">
        <f t="shared" si="13"/>
        <v>167</v>
      </c>
    </row>
    <row r="22" spans="2:32" ht="23.1" customHeight="1" x14ac:dyDescent="0.25">
      <c r="B22" s="22" t="s">
        <v>49</v>
      </c>
      <c r="C22" s="49">
        <v>5</v>
      </c>
      <c r="D22" s="49">
        <v>2</v>
      </c>
      <c r="E22" s="49">
        <v>0</v>
      </c>
      <c r="F22" s="49">
        <v>0</v>
      </c>
      <c r="G22" s="49">
        <v>0</v>
      </c>
      <c r="H22" s="49">
        <v>0</v>
      </c>
      <c r="I22" s="49">
        <v>3</v>
      </c>
      <c r="J22" s="49">
        <v>2</v>
      </c>
      <c r="K22" s="49">
        <v>0</v>
      </c>
      <c r="L22" s="49">
        <v>0</v>
      </c>
      <c r="M22" s="49">
        <v>9</v>
      </c>
      <c r="N22" s="49">
        <v>0</v>
      </c>
      <c r="O22" s="17">
        <f t="shared" si="0"/>
        <v>12</v>
      </c>
      <c r="P22" s="17">
        <f t="shared" si="1"/>
        <v>21</v>
      </c>
      <c r="R22" s="50" t="s">
        <v>90</v>
      </c>
      <c r="S22" s="51">
        <f>MAX(S10:S12)</f>
        <v>15</v>
      </c>
      <c r="T22" s="51">
        <f t="shared" ref="T22:AF22" si="14">MAX(T10:T12)</f>
        <v>9</v>
      </c>
      <c r="U22" s="51">
        <f t="shared" si="14"/>
        <v>2</v>
      </c>
      <c r="V22" s="51">
        <f t="shared" si="14"/>
        <v>3</v>
      </c>
      <c r="W22" s="51">
        <f t="shared" si="14"/>
        <v>1</v>
      </c>
      <c r="X22" s="51">
        <f t="shared" si="14"/>
        <v>0</v>
      </c>
      <c r="Y22" s="51">
        <f t="shared" si="14"/>
        <v>4</v>
      </c>
      <c r="Z22" s="51">
        <f t="shared" si="14"/>
        <v>3</v>
      </c>
      <c r="AA22" s="51">
        <f t="shared" si="14"/>
        <v>0</v>
      </c>
      <c r="AB22" s="51">
        <f t="shared" si="14"/>
        <v>0</v>
      </c>
      <c r="AC22" s="51">
        <f t="shared" si="14"/>
        <v>44</v>
      </c>
      <c r="AD22" s="51">
        <f t="shared" si="14"/>
        <v>0</v>
      </c>
      <c r="AE22" s="39">
        <f t="shared" si="14"/>
        <v>32</v>
      </c>
      <c r="AF22" s="39">
        <f t="shared" si="14"/>
        <v>72</v>
      </c>
    </row>
    <row r="23" spans="2:32" ht="23.1" customHeight="1" x14ac:dyDescent="0.25">
      <c r="B23" s="22" t="s">
        <v>50</v>
      </c>
      <c r="C23" s="49">
        <v>4</v>
      </c>
      <c r="D23" s="49">
        <v>3</v>
      </c>
      <c r="E23" s="49">
        <v>2</v>
      </c>
      <c r="F23" s="49">
        <v>1</v>
      </c>
      <c r="G23" s="49">
        <v>0</v>
      </c>
      <c r="H23" s="49">
        <v>0</v>
      </c>
      <c r="I23" s="49">
        <v>0</v>
      </c>
      <c r="J23" s="49">
        <v>1</v>
      </c>
      <c r="K23" s="49">
        <v>0</v>
      </c>
      <c r="L23" s="49">
        <v>0</v>
      </c>
      <c r="M23" s="49">
        <v>8</v>
      </c>
      <c r="N23" s="49">
        <v>0</v>
      </c>
      <c r="O23" s="17">
        <f t="shared" si="0"/>
        <v>11</v>
      </c>
      <c r="P23" s="17">
        <f t="shared" si="1"/>
        <v>19</v>
      </c>
      <c r="R23" s="50" t="s">
        <v>91</v>
      </c>
      <c r="S23" s="51">
        <f>MAX(S13:S18)</f>
        <v>38</v>
      </c>
      <c r="T23" s="51">
        <f t="shared" ref="T23:AF23" si="15">MAX(T13:T18)</f>
        <v>12</v>
      </c>
      <c r="U23" s="51">
        <f t="shared" si="15"/>
        <v>8</v>
      </c>
      <c r="V23" s="51">
        <f t="shared" si="15"/>
        <v>9</v>
      </c>
      <c r="W23" s="51">
        <f t="shared" si="15"/>
        <v>0</v>
      </c>
      <c r="X23" s="51">
        <f t="shared" si="15"/>
        <v>0</v>
      </c>
      <c r="Y23" s="51">
        <f t="shared" si="15"/>
        <v>9</v>
      </c>
      <c r="Z23" s="51">
        <f t="shared" si="15"/>
        <v>4</v>
      </c>
      <c r="AA23" s="51">
        <f t="shared" si="15"/>
        <v>0</v>
      </c>
      <c r="AB23" s="51">
        <f t="shared" si="15"/>
        <v>0</v>
      </c>
      <c r="AC23" s="51">
        <f t="shared" si="15"/>
        <v>70</v>
      </c>
      <c r="AD23" s="51">
        <f t="shared" si="15"/>
        <v>0</v>
      </c>
      <c r="AE23" s="39">
        <f t="shared" si="15"/>
        <v>63</v>
      </c>
      <c r="AF23" s="39">
        <f t="shared" si="15"/>
        <v>129</v>
      </c>
    </row>
    <row r="24" spans="2:32" ht="23.1" customHeight="1" x14ac:dyDescent="0.25">
      <c r="B24" s="22" t="s">
        <v>51</v>
      </c>
      <c r="C24" s="49">
        <v>7</v>
      </c>
      <c r="D24" s="49">
        <v>5</v>
      </c>
      <c r="E24" s="49">
        <v>2</v>
      </c>
      <c r="F24" s="49">
        <v>0</v>
      </c>
      <c r="G24" s="49">
        <v>0</v>
      </c>
      <c r="H24" s="49">
        <v>0</v>
      </c>
      <c r="I24" s="49">
        <v>4</v>
      </c>
      <c r="J24" s="49">
        <v>0</v>
      </c>
      <c r="K24" s="49">
        <v>0</v>
      </c>
      <c r="L24" s="49">
        <v>0</v>
      </c>
      <c r="M24" s="49">
        <v>20</v>
      </c>
      <c r="N24" s="49">
        <v>0</v>
      </c>
      <c r="O24" s="17">
        <f t="shared" si="0"/>
        <v>18</v>
      </c>
      <c r="P24" s="17">
        <f t="shared" si="1"/>
        <v>38</v>
      </c>
      <c r="R24" s="50" t="s">
        <v>92</v>
      </c>
      <c r="S24" s="51">
        <f>MAX(S19:S21)</f>
        <v>40</v>
      </c>
      <c r="T24" s="51">
        <f t="shared" ref="T24:AF24" si="16">MAX(T19:T21)</f>
        <v>17</v>
      </c>
      <c r="U24" s="51">
        <f t="shared" si="16"/>
        <v>9</v>
      </c>
      <c r="V24" s="51">
        <f t="shared" si="16"/>
        <v>4</v>
      </c>
      <c r="W24" s="51">
        <f t="shared" si="16"/>
        <v>3</v>
      </c>
      <c r="X24" s="51">
        <f t="shared" si="16"/>
        <v>1</v>
      </c>
      <c r="Y24" s="51">
        <f t="shared" si="16"/>
        <v>11</v>
      </c>
      <c r="Z24" s="51">
        <f t="shared" si="16"/>
        <v>4</v>
      </c>
      <c r="AA24" s="51">
        <f t="shared" si="16"/>
        <v>1</v>
      </c>
      <c r="AB24" s="51">
        <f t="shared" si="16"/>
        <v>0</v>
      </c>
      <c r="AC24" s="51">
        <f t="shared" si="16"/>
        <v>82</v>
      </c>
      <c r="AD24" s="51">
        <f t="shared" si="16"/>
        <v>0</v>
      </c>
      <c r="AE24" s="39">
        <f t="shared" si="16"/>
        <v>85</v>
      </c>
      <c r="AF24" s="39">
        <f t="shared" si="16"/>
        <v>167</v>
      </c>
    </row>
    <row r="25" spans="2:32" ht="23.1" customHeight="1" x14ac:dyDescent="0.25">
      <c r="B25" s="22" t="s">
        <v>52</v>
      </c>
      <c r="C25" s="49">
        <v>7</v>
      </c>
      <c r="D25" s="49">
        <v>1</v>
      </c>
      <c r="E25" s="49">
        <v>4</v>
      </c>
      <c r="F25" s="49">
        <v>0</v>
      </c>
      <c r="G25" s="49">
        <v>0</v>
      </c>
      <c r="H25" s="49">
        <v>0</v>
      </c>
      <c r="I25" s="49">
        <v>1</v>
      </c>
      <c r="J25" s="49">
        <v>1</v>
      </c>
      <c r="K25" s="49">
        <v>0</v>
      </c>
      <c r="L25" s="49">
        <v>0</v>
      </c>
      <c r="M25" s="49">
        <v>10</v>
      </c>
      <c r="N25" s="49">
        <v>0</v>
      </c>
      <c r="O25" s="17">
        <f t="shared" si="0"/>
        <v>14</v>
      </c>
      <c r="P25" s="17">
        <f t="shared" si="1"/>
        <v>24</v>
      </c>
      <c r="R25" s="36" t="s">
        <v>85</v>
      </c>
      <c r="S25" s="34">
        <f t="shared" ref="S25:AF25" si="17">SUM(S10:S12)</f>
        <v>38</v>
      </c>
      <c r="T25" s="16">
        <f t="shared" si="17"/>
        <v>17</v>
      </c>
      <c r="U25" s="16">
        <f t="shared" si="17"/>
        <v>6</v>
      </c>
      <c r="V25" s="16">
        <f t="shared" si="17"/>
        <v>6</v>
      </c>
      <c r="W25" s="16">
        <f t="shared" si="17"/>
        <v>1</v>
      </c>
      <c r="X25" s="16">
        <f t="shared" si="17"/>
        <v>0</v>
      </c>
      <c r="Y25" s="16">
        <f t="shared" si="17"/>
        <v>9</v>
      </c>
      <c r="Z25" s="16">
        <f t="shared" si="17"/>
        <v>5</v>
      </c>
      <c r="AA25" s="16">
        <f t="shared" si="17"/>
        <v>0</v>
      </c>
      <c r="AB25" s="16">
        <f t="shared" si="17"/>
        <v>0</v>
      </c>
      <c r="AC25" s="16">
        <f t="shared" si="17"/>
        <v>125</v>
      </c>
      <c r="AD25" s="16">
        <f t="shared" si="17"/>
        <v>0</v>
      </c>
      <c r="AE25" s="31">
        <f t="shared" si="17"/>
        <v>82</v>
      </c>
      <c r="AF25" s="31">
        <f t="shared" si="17"/>
        <v>207</v>
      </c>
    </row>
    <row r="26" spans="2:32" ht="23.1" customHeight="1" x14ac:dyDescent="0.25">
      <c r="B26" s="22" t="s">
        <v>53</v>
      </c>
      <c r="C26" s="49">
        <v>10</v>
      </c>
      <c r="D26" s="49">
        <v>1</v>
      </c>
      <c r="E26" s="49">
        <v>2</v>
      </c>
      <c r="F26" s="49">
        <v>3</v>
      </c>
      <c r="G26" s="49">
        <v>0</v>
      </c>
      <c r="H26" s="49">
        <v>0</v>
      </c>
      <c r="I26" s="49">
        <v>1</v>
      </c>
      <c r="J26" s="49">
        <v>0</v>
      </c>
      <c r="K26" s="49">
        <v>0</v>
      </c>
      <c r="L26" s="49">
        <v>0</v>
      </c>
      <c r="M26" s="49">
        <v>16</v>
      </c>
      <c r="N26" s="49">
        <v>0</v>
      </c>
      <c r="O26" s="17">
        <f t="shared" si="0"/>
        <v>17</v>
      </c>
      <c r="P26" s="17">
        <f t="shared" si="1"/>
        <v>33</v>
      </c>
      <c r="R26" s="27" t="s">
        <v>86</v>
      </c>
      <c r="S26" s="16">
        <f t="shared" ref="S26:AF26" si="18">SUM(S13:S18)</f>
        <v>163</v>
      </c>
      <c r="T26" s="16">
        <f t="shared" si="18"/>
        <v>55</v>
      </c>
      <c r="U26" s="16">
        <f t="shared" si="18"/>
        <v>28</v>
      </c>
      <c r="V26" s="16">
        <f t="shared" si="18"/>
        <v>23</v>
      </c>
      <c r="W26" s="16">
        <f t="shared" si="18"/>
        <v>0</v>
      </c>
      <c r="X26" s="16">
        <f t="shared" si="18"/>
        <v>0</v>
      </c>
      <c r="Y26" s="16">
        <f t="shared" si="18"/>
        <v>38</v>
      </c>
      <c r="Z26" s="16">
        <f t="shared" si="18"/>
        <v>15</v>
      </c>
      <c r="AA26" s="16">
        <f t="shared" si="18"/>
        <v>0</v>
      </c>
      <c r="AB26" s="16">
        <f t="shared" si="18"/>
        <v>0</v>
      </c>
      <c r="AC26" s="16">
        <f t="shared" si="18"/>
        <v>314</v>
      </c>
      <c r="AD26" s="16">
        <f t="shared" si="18"/>
        <v>0</v>
      </c>
      <c r="AE26" s="31">
        <f t="shared" si="18"/>
        <v>322</v>
      </c>
      <c r="AF26" s="31">
        <f t="shared" si="18"/>
        <v>636</v>
      </c>
    </row>
    <row r="27" spans="2:32" ht="23.1" customHeight="1" x14ac:dyDescent="0.25">
      <c r="B27" s="22" t="s">
        <v>54</v>
      </c>
      <c r="C27" s="49">
        <v>4</v>
      </c>
      <c r="D27" s="49">
        <v>2</v>
      </c>
      <c r="E27" s="49">
        <v>1</v>
      </c>
      <c r="F27" s="49">
        <v>0</v>
      </c>
      <c r="G27" s="49">
        <v>0</v>
      </c>
      <c r="H27" s="49">
        <v>0</v>
      </c>
      <c r="I27" s="49">
        <v>1</v>
      </c>
      <c r="J27" s="49">
        <v>0</v>
      </c>
      <c r="K27" s="49">
        <v>0</v>
      </c>
      <c r="L27" s="49">
        <v>0</v>
      </c>
      <c r="M27" s="49">
        <v>8</v>
      </c>
      <c r="N27" s="49">
        <v>0</v>
      </c>
      <c r="O27" s="17">
        <f t="shared" si="0"/>
        <v>8</v>
      </c>
      <c r="P27" s="17">
        <f t="shared" si="1"/>
        <v>16</v>
      </c>
      <c r="R27" s="28" t="s">
        <v>87</v>
      </c>
      <c r="S27" s="16">
        <f t="shared" ref="S27:AF27" si="19">SUM(S19:S21)</f>
        <v>92</v>
      </c>
      <c r="T27" s="16">
        <f t="shared" si="19"/>
        <v>36</v>
      </c>
      <c r="U27" s="16">
        <f t="shared" si="19"/>
        <v>21</v>
      </c>
      <c r="V27" s="16">
        <f t="shared" si="19"/>
        <v>10</v>
      </c>
      <c r="W27" s="16">
        <f t="shared" si="19"/>
        <v>4</v>
      </c>
      <c r="X27" s="16">
        <f t="shared" si="19"/>
        <v>2</v>
      </c>
      <c r="Y27" s="16">
        <f t="shared" si="19"/>
        <v>26</v>
      </c>
      <c r="Z27" s="16">
        <f t="shared" si="19"/>
        <v>6</v>
      </c>
      <c r="AA27" s="16">
        <f t="shared" si="19"/>
        <v>1</v>
      </c>
      <c r="AB27" s="16">
        <f t="shared" si="19"/>
        <v>0</v>
      </c>
      <c r="AC27" s="16">
        <f t="shared" si="19"/>
        <v>229</v>
      </c>
      <c r="AD27" s="16">
        <f t="shared" si="19"/>
        <v>0</v>
      </c>
      <c r="AE27" s="31">
        <f t="shared" si="19"/>
        <v>198</v>
      </c>
      <c r="AF27" s="31">
        <f t="shared" si="19"/>
        <v>427</v>
      </c>
    </row>
    <row r="28" spans="2:32" ht="23.1" customHeight="1" x14ac:dyDescent="0.25">
      <c r="B28" s="22" t="s">
        <v>55</v>
      </c>
      <c r="C28" s="49">
        <v>11</v>
      </c>
      <c r="D28" s="49">
        <v>3</v>
      </c>
      <c r="E28" s="49">
        <v>1</v>
      </c>
      <c r="F28" s="49">
        <v>1</v>
      </c>
      <c r="G28" s="49">
        <v>0</v>
      </c>
      <c r="H28" s="49">
        <v>0</v>
      </c>
      <c r="I28" s="49">
        <v>4</v>
      </c>
      <c r="J28" s="49">
        <v>0</v>
      </c>
      <c r="K28" s="49">
        <v>0</v>
      </c>
      <c r="L28" s="49">
        <v>0</v>
      </c>
      <c r="M28" s="49">
        <v>17</v>
      </c>
      <c r="N28" s="49">
        <v>0</v>
      </c>
      <c r="O28" s="17">
        <f t="shared" si="0"/>
        <v>20</v>
      </c>
      <c r="P28" s="17">
        <f t="shared" si="1"/>
        <v>37</v>
      </c>
      <c r="R28" s="5" t="s">
        <v>17</v>
      </c>
      <c r="S28" s="16">
        <f t="shared" ref="S28:AF28" si="20">SUM(S10:S21)</f>
        <v>293</v>
      </c>
      <c r="T28" s="16">
        <f t="shared" si="20"/>
        <v>108</v>
      </c>
      <c r="U28" s="16">
        <f t="shared" si="20"/>
        <v>55</v>
      </c>
      <c r="V28" s="16">
        <f t="shared" si="20"/>
        <v>39</v>
      </c>
      <c r="W28" s="16">
        <f t="shared" si="20"/>
        <v>5</v>
      </c>
      <c r="X28" s="16">
        <f t="shared" si="20"/>
        <v>2</v>
      </c>
      <c r="Y28" s="16">
        <f t="shared" si="20"/>
        <v>73</v>
      </c>
      <c r="Z28" s="16">
        <f t="shared" si="20"/>
        <v>26</v>
      </c>
      <c r="AA28" s="16">
        <f t="shared" si="20"/>
        <v>1</v>
      </c>
      <c r="AB28" s="16">
        <f t="shared" si="20"/>
        <v>0</v>
      </c>
      <c r="AC28" s="16">
        <f t="shared" si="20"/>
        <v>668</v>
      </c>
      <c r="AD28" s="16">
        <f t="shared" si="20"/>
        <v>0</v>
      </c>
      <c r="AE28" s="31">
        <f t="shared" si="20"/>
        <v>602</v>
      </c>
      <c r="AF28" s="31">
        <f t="shared" si="20"/>
        <v>1270</v>
      </c>
    </row>
    <row r="29" spans="2:32" ht="23.1" customHeight="1" x14ac:dyDescent="0.25">
      <c r="B29" s="22" t="s">
        <v>56</v>
      </c>
      <c r="C29" s="49">
        <v>9</v>
      </c>
      <c r="D29" s="49">
        <v>2</v>
      </c>
      <c r="E29" s="49">
        <v>1</v>
      </c>
      <c r="F29" s="49">
        <v>0</v>
      </c>
      <c r="G29" s="49">
        <v>0</v>
      </c>
      <c r="H29" s="49">
        <v>0</v>
      </c>
      <c r="I29" s="49">
        <v>3</v>
      </c>
      <c r="J29" s="49">
        <v>3</v>
      </c>
      <c r="K29" s="49">
        <v>0</v>
      </c>
      <c r="L29" s="49">
        <v>0</v>
      </c>
      <c r="M29" s="49">
        <v>15</v>
      </c>
      <c r="N29" s="49">
        <v>0</v>
      </c>
      <c r="O29" s="17">
        <f t="shared" si="0"/>
        <v>18</v>
      </c>
      <c r="P29" s="17">
        <f t="shared" si="1"/>
        <v>33</v>
      </c>
      <c r="R29"/>
      <c r="S29" s="20"/>
      <c r="T29" s="19"/>
    </row>
    <row r="30" spans="2:32" ht="23.1" customHeight="1" x14ac:dyDescent="0.25">
      <c r="B30" s="22" t="s">
        <v>57</v>
      </c>
      <c r="C30" s="49">
        <v>9</v>
      </c>
      <c r="D30" s="49">
        <v>1</v>
      </c>
      <c r="E30" s="49">
        <v>1</v>
      </c>
      <c r="F30" s="49">
        <v>1</v>
      </c>
      <c r="G30" s="49">
        <v>0</v>
      </c>
      <c r="H30" s="49">
        <v>0</v>
      </c>
      <c r="I30" s="49">
        <v>2</v>
      </c>
      <c r="J30" s="49">
        <v>0</v>
      </c>
      <c r="K30" s="49">
        <v>0</v>
      </c>
      <c r="L30" s="49">
        <v>0</v>
      </c>
      <c r="M30" s="49">
        <v>10</v>
      </c>
      <c r="N30" s="49">
        <v>0</v>
      </c>
      <c r="O30" s="17">
        <f t="shared" si="0"/>
        <v>14</v>
      </c>
      <c r="P30" s="17">
        <f t="shared" si="1"/>
        <v>24</v>
      </c>
      <c r="R30"/>
      <c r="S30" s="19"/>
      <c r="T30" s="19"/>
    </row>
    <row r="31" spans="2:32" ht="23.1" customHeight="1" x14ac:dyDescent="0.25">
      <c r="B31" s="23" t="s">
        <v>58</v>
      </c>
      <c r="C31" s="49">
        <v>11</v>
      </c>
      <c r="D31" s="49">
        <v>1</v>
      </c>
      <c r="E31" s="49">
        <v>0</v>
      </c>
      <c r="F31" s="49">
        <v>4</v>
      </c>
      <c r="G31" s="49">
        <v>0</v>
      </c>
      <c r="H31" s="49">
        <v>0</v>
      </c>
      <c r="I31" s="49">
        <v>3</v>
      </c>
      <c r="J31" s="49">
        <v>0</v>
      </c>
      <c r="K31" s="49">
        <v>0</v>
      </c>
      <c r="L31" s="49">
        <v>0</v>
      </c>
      <c r="M31" s="49">
        <v>21</v>
      </c>
      <c r="N31" s="49">
        <v>0</v>
      </c>
      <c r="O31" s="17">
        <f t="shared" si="0"/>
        <v>19</v>
      </c>
      <c r="P31" s="17">
        <f t="shared" si="1"/>
        <v>40</v>
      </c>
      <c r="R31"/>
      <c r="S31" s="19"/>
      <c r="T31" s="19"/>
    </row>
    <row r="32" spans="2:32" ht="23.1" customHeight="1" x14ac:dyDescent="0.25">
      <c r="B32" s="23" t="s">
        <v>59</v>
      </c>
      <c r="C32" s="49">
        <v>5</v>
      </c>
      <c r="D32" s="49">
        <v>4</v>
      </c>
      <c r="E32" s="49">
        <v>0</v>
      </c>
      <c r="F32" s="49">
        <v>4</v>
      </c>
      <c r="G32" s="49">
        <v>0</v>
      </c>
      <c r="H32" s="49">
        <v>0</v>
      </c>
      <c r="I32" s="49">
        <v>0</v>
      </c>
      <c r="J32" s="49">
        <v>1</v>
      </c>
      <c r="K32" s="49">
        <v>0</v>
      </c>
      <c r="L32" s="49">
        <v>0</v>
      </c>
      <c r="M32" s="49">
        <v>23</v>
      </c>
      <c r="N32" s="49">
        <v>0</v>
      </c>
      <c r="O32" s="17">
        <f t="shared" si="0"/>
        <v>14</v>
      </c>
      <c r="P32" s="17">
        <f t="shared" si="1"/>
        <v>37</v>
      </c>
      <c r="R32"/>
      <c r="S32" s="19"/>
      <c r="T32" s="19"/>
    </row>
    <row r="33" spans="2:20" ht="23.1" customHeight="1" x14ac:dyDescent="0.25">
      <c r="B33" s="22" t="s">
        <v>60</v>
      </c>
      <c r="C33" s="49">
        <v>6</v>
      </c>
      <c r="D33" s="49">
        <v>2</v>
      </c>
      <c r="E33" s="49">
        <v>2</v>
      </c>
      <c r="F33" s="49">
        <v>0</v>
      </c>
      <c r="G33" s="49">
        <v>0</v>
      </c>
      <c r="H33" s="49">
        <v>0</v>
      </c>
      <c r="I33" s="49">
        <v>1</v>
      </c>
      <c r="J33" s="49">
        <v>1</v>
      </c>
      <c r="K33" s="49">
        <v>0</v>
      </c>
      <c r="L33" s="49">
        <v>0</v>
      </c>
      <c r="M33" s="49">
        <v>16</v>
      </c>
      <c r="N33" s="49">
        <v>0</v>
      </c>
      <c r="O33" s="17">
        <f t="shared" si="0"/>
        <v>12</v>
      </c>
      <c r="P33" s="17">
        <f t="shared" si="1"/>
        <v>28</v>
      </c>
      <c r="R33"/>
      <c r="S33" s="19"/>
      <c r="T33" s="19"/>
    </row>
    <row r="34" spans="2:20" ht="23.1" customHeight="1" x14ac:dyDescent="0.25">
      <c r="B34" s="23" t="s">
        <v>61</v>
      </c>
      <c r="C34" s="49">
        <v>4</v>
      </c>
      <c r="D34" s="49">
        <v>2</v>
      </c>
      <c r="E34" s="49">
        <v>1</v>
      </c>
      <c r="F34" s="49">
        <v>0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8</v>
      </c>
      <c r="N34" s="49">
        <v>0</v>
      </c>
      <c r="O34" s="17">
        <f t="shared" si="0"/>
        <v>7</v>
      </c>
      <c r="P34" s="17">
        <f t="shared" si="1"/>
        <v>15</v>
      </c>
      <c r="R34"/>
      <c r="S34" s="19"/>
      <c r="T34" s="19"/>
    </row>
    <row r="35" spans="2:20" ht="23.1" customHeight="1" x14ac:dyDescent="0.25">
      <c r="B35" s="23" t="s">
        <v>62</v>
      </c>
      <c r="C35" s="49">
        <v>5</v>
      </c>
      <c r="D35" s="49">
        <v>1</v>
      </c>
      <c r="E35" s="49">
        <v>0</v>
      </c>
      <c r="F35" s="49">
        <v>1</v>
      </c>
      <c r="G35" s="49">
        <v>0</v>
      </c>
      <c r="H35" s="49">
        <v>0</v>
      </c>
      <c r="I35" s="49">
        <v>3</v>
      </c>
      <c r="J35" s="49">
        <v>1</v>
      </c>
      <c r="K35" s="49">
        <v>0</v>
      </c>
      <c r="L35" s="49">
        <v>0</v>
      </c>
      <c r="M35" s="49">
        <v>5</v>
      </c>
      <c r="N35" s="49">
        <v>0</v>
      </c>
      <c r="O35" s="17">
        <f t="shared" si="0"/>
        <v>11</v>
      </c>
      <c r="P35" s="17">
        <f t="shared" si="1"/>
        <v>16</v>
      </c>
      <c r="R35"/>
      <c r="S35" s="19"/>
      <c r="T35" s="19"/>
    </row>
    <row r="36" spans="2:20" ht="23.1" customHeight="1" x14ac:dyDescent="0.25">
      <c r="B36" s="23" t="s">
        <v>63</v>
      </c>
      <c r="C36" s="49">
        <v>2</v>
      </c>
      <c r="D36" s="49">
        <v>4</v>
      </c>
      <c r="E36" s="49">
        <v>1</v>
      </c>
      <c r="F36" s="49">
        <v>0</v>
      </c>
      <c r="G36" s="49">
        <v>0</v>
      </c>
      <c r="H36" s="49">
        <v>0</v>
      </c>
      <c r="I36" s="49">
        <v>1</v>
      </c>
      <c r="J36" s="49">
        <v>0</v>
      </c>
      <c r="K36" s="49">
        <v>0</v>
      </c>
      <c r="L36" s="49">
        <v>0</v>
      </c>
      <c r="M36" s="49">
        <v>11</v>
      </c>
      <c r="N36" s="49">
        <v>0</v>
      </c>
      <c r="O36" s="17">
        <f t="shared" si="0"/>
        <v>8</v>
      </c>
      <c r="P36" s="17">
        <f t="shared" si="1"/>
        <v>19</v>
      </c>
      <c r="R36"/>
      <c r="S36" s="19"/>
      <c r="T36" s="19"/>
    </row>
    <row r="37" spans="2:20" ht="23.1" customHeight="1" x14ac:dyDescent="0.25">
      <c r="B37" s="22" t="s">
        <v>64</v>
      </c>
      <c r="C37" s="49">
        <v>5</v>
      </c>
      <c r="D37" s="49">
        <v>2</v>
      </c>
      <c r="E37" s="49">
        <v>1</v>
      </c>
      <c r="F37" s="49">
        <v>1</v>
      </c>
      <c r="G37" s="49">
        <v>0</v>
      </c>
      <c r="H37" s="49">
        <v>0</v>
      </c>
      <c r="I37" s="49">
        <v>1</v>
      </c>
      <c r="J37" s="49">
        <v>0</v>
      </c>
      <c r="K37" s="49">
        <v>0</v>
      </c>
      <c r="L37" s="49">
        <v>0</v>
      </c>
      <c r="M37" s="49">
        <v>19</v>
      </c>
      <c r="N37" s="49">
        <v>0</v>
      </c>
      <c r="O37" s="17">
        <f t="shared" si="0"/>
        <v>10</v>
      </c>
      <c r="P37" s="17">
        <f t="shared" si="1"/>
        <v>29</v>
      </c>
      <c r="R37"/>
      <c r="S37" s="19"/>
      <c r="T37" s="19"/>
    </row>
    <row r="38" spans="2:20" ht="23.1" customHeight="1" x14ac:dyDescent="0.25">
      <c r="B38" s="23" t="s">
        <v>65</v>
      </c>
      <c r="C38" s="49">
        <v>3</v>
      </c>
      <c r="D38" s="49">
        <v>4</v>
      </c>
      <c r="E38" s="49">
        <v>0</v>
      </c>
      <c r="F38" s="49">
        <v>1</v>
      </c>
      <c r="G38" s="49">
        <v>0</v>
      </c>
      <c r="H38" s="49">
        <v>0</v>
      </c>
      <c r="I38" s="49">
        <v>4</v>
      </c>
      <c r="J38" s="49">
        <v>0</v>
      </c>
      <c r="K38" s="49">
        <v>0</v>
      </c>
      <c r="L38" s="49">
        <v>0</v>
      </c>
      <c r="M38" s="49">
        <v>19</v>
      </c>
      <c r="N38" s="49">
        <v>0</v>
      </c>
      <c r="O38" s="17">
        <f t="shared" si="0"/>
        <v>12</v>
      </c>
      <c r="P38" s="17">
        <f t="shared" si="1"/>
        <v>31</v>
      </c>
      <c r="R38"/>
      <c r="S38" s="19"/>
      <c r="T38" s="19"/>
    </row>
    <row r="39" spans="2:20" ht="23.1" customHeight="1" x14ac:dyDescent="0.25">
      <c r="B39" s="23" t="s">
        <v>66</v>
      </c>
      <c r="C39" s="49">
        <v>4</v>
      </c>
      <c r="D39" s="49">
        <v>3</v>
      </c>
      <c r="E39" s="49">
        <v>2</v>
      </c>
      <c r="F39" s="49">
        <v>1</v>
      </c>
      <c r="G39" s="49">
        <v>0</v>
      </c>
      <c r="H39" s="49">
        <v>0</v>
      </c>
      <c r="I39" s="49">
        <v>0</v>
      </c>
      <c r="J39" s="49">
        <v>1</v>
      </c>
      <c r="K39" s="49">
        <v>0</v>
      </c>
      <c r="L39" s="49">
        <v>0</v>
      </c>
      <c r="M39" s="49">
        <v>22</v>
      </c>
      <c r="N39" s="49">
        <v>0</v>
      </c>
      <c r="O39" s="17">
        <f t="shared" si="0"/>
        <v>11</v>
      </c>
      <c r="P39" s="17">
        <f t="shared" si="1"/>
        <v>33</v>
      </c>
      <c r="R39"/>
      <c r="S39" s="19"/>
      <c r="T39" s="19"/>
    </row>
    <row r="40" spans="2:20" ht="23.1" customHeight="1" x14ac:dyDescent="0.25">
      <c r="B40" s="23" t="s">
        <v>67</v>
      </c>
      <c r="C40" s="49">
        <v>6</v>
      </c>
      <c r="D40" s="49">
        <v>1</v>
      </c>
      <c r="E40" s="49">
        <v>1</v>
      </c>
      <c r="F40" s="49">
        <v>1</v>
      </c>
      <c r="G40" s="49">
        <v>0</v>
      </c>
      <c r="H40" s="49">
        <v>0</v>
      </c>
      <c r="I40" s="49">
        <v>0</v>
      </c>
      <c r="J40" s="49">
        <v>0</v>
      </c>
      <c r="K40" s="49">
        <v>0</v>
      </c>
      <c r="L40" s="49">
        <v>0</v>
      </c>
      <c r="M40" s="49">
        <v>6</v>
      </c>
      <c r="N40" s="49">
        <v>0</v>
      </c>
      <c r="O40" s="17">
        <f t="shared" si="0"/>
        <v>9</v>
      </c>
      <c r="P40" s="17">
        <f t="shared" si="1"/>
        <v>15</v>
      </c>
      <c r="R40"/>
      <c r="S40" s="19"/>
      <c r="T40" s="19"/>
    </row>
    <row r="41" spans="2:20" ht="23.1" customHeight="1" x14ac:dyDescent="0.25">
      <c r="B41" s="22" t="s">
        <v>68</v>
      </c>
      <c r="C41" s="49">
        <v>8</v>
      </c>
      <c r="D41" s="49">
        <v>4</v>
      </c>
      <c r="E41" s="49">
        <v>0</v>
      </c>
      <c r="F41" s="49">
        <v>0</v>
      </c>
      <c r="G41" s="49">
        <v>0</v>
      </c>
      <c r="H41" s="49">
        <v>0</v>
      </c>
      <c r="I41" s="49">
        <v>1</v>
      </c>
      <c r="J41" s="49">
        <v>1</v>
      </c>
      <c r="K41" s="49">
        <v>0</v>
      </c>
      <c r="L41" s="49">
        <v>0</v>
      </c>
      <c r="M41" s="49">
        <v>9</v>
      </c>
      <c r="N41" s="49">
        <v>0</v>
      </c>
      <c r="O41" s="17">
        <f t="shared" si="0"/>
        <v>14</v>
      </c>
      <c r="P41" s="17">
        <f t="shared" si="1"/>
        <v>23</v>
      </c>
      <c r="R41"/>
      <c r="S41" s="19"/>
      <c r="T41" s="19"/>
    </row>
    <row r="42" spans="2:20" ht="23.1" customHeight="1" x14ac:dyDescent="0.25">
      <c r="B42" s="23" t="s">
        <v>69</v>
      </c>
      <c r="C42" s="49">
        <v>13</v>
      </c>
      <c r="D42" s="49">
        <v>3</v>
      </c>
      <c r="E42" s="49">
        <v>1</v>
      </c>
      <c r="F42" s="49">
        <v>1</v>
      </c>
      <c r="G42" s="49">
        <v>0</v>
      </c>
      <c r="H42" s="49">
        <v>0</v>
      </c>
      <c r="I42" s="49">
        <v>1</v>
      </c>
      <c r="J42" s="49">
        <v>0</v>
      </c>
      <c r="K42" s="49">
        <v>0</v>
      </c>
      <c r="L42" s="49">
        <v>0</v>
      </c>
      <c r="M42" s="49">
        <v>11</v>
      </c>
      <c r="N42" s="49">
        <v>0</v>
      </c>
      <c r="O42" s="17">
        <f t="shared" si="0"/>
        <v>19</v>
      </c>
      <c r="P42" s="17">
        <f t="shared" si="1"/>
        <v>30</v>
      </c>
      <c r="R42"/>
      <c r="S42" s="19"/>
      <c r="T42" s="19"/>
    </row>
    <row r="43" spans="2:20" ht="23.1" customHeight="1" x14ac:dyDescent="0.25">
      <c r="B43" s="22" t="s">
        <v>70</v>
      </c>
      <c r="C43" s="49">
        <v>11</v>
      </c>
      <c r="D43" s="49">
        <v>2</v>
      </c>
      <c r="E43" s="49">
        <v>1</v>
      </c>
      <c r="F43" s="49">
        <v>1</v>
      </c>
      <c r="G43" s="49">
        <v>0</v>
      </c>
      <c r="H43" s="49">
        <v>0</v>
      </c>
      <c r="I43" s="49">
        <v>0</v>
      </c>
      <c r="J43" s="49">
        <v>1</v>
      </c>
      <c r="K43" s="49">
        <v>0</v>
      </c>
      <c r="L43" s="49">
        <v>0</v>
      </c>
      <c r="M43" s="49">
        <v>7</v>
      </c>
      <c r="N43" s="49">
        <v>0</v>
      </c>
      <c r="O43" s="17">
        <f t="shared" si="0"/>
        <v>16</v>
      </c>
      <c r="P43" s="17">
        <f t="shared" si="1"/>
        <v>23</v>
      </c>
      <c r="R43"/>
      <c r="S43" s="19"/>
      <c r="T43" s="19"/>
    </row>
    <row r="44" spans="2:20" ht="23.1" customHeight="1" x14ac:dyDescent="0.25">
      <c r="B44" s="24" t="s">
        <v>71</v>
      </c>
      <c r="C44" s="49">
        <v>8</v>
      </c>
      <c r="D44" s="49">
        <v>1</v>
      </c>
      <c r="E44" s="49">
        <v>2</v>
      </c>
      <c r="F44" s="49">
        <v>1</v>
      </c>
      <c r="G44" s="49">
        <v>0</v>
      </c>
      <c r="H44" s="49">
        <v>0</v>
      </c>
      <c r="I44" s="49">
        <v>1</v>
      </c>
      <c r="J44" s="49">
        <v>1</v>
      </c>
      <c r="K44" s="49">
        <v>0</v>
      </c>
      <c r="L44" s="49">
        <v>0</v>
      </c>
      <c r="M44" s="49">
        <v>11</v>
      </c>
      <c r="N44" s="49">
        <v>0</v>
      </c>
      <c r="O44" s="17">
        <f t="shared" si="0"/>
        <v>14</v>
      </c>
      <c r="P44" s="17">
        <f t="shared" si="1"/>
        <v>25</v>
      </c>
      <c r="R44"/>
      <c r="S44" s="19"/>
      <c r="T44" s="19"/>
    </row>
    <row r="45" spans="2:20" ht="23.1" customHeight="1" x14ac:dyDescent="0.25">
      <c r="B45" s="22" t="s">
        <v>72</v>
      </c>
      <c r="C45" s="49">
        <v>6</v>
      </c>
      <c r="D45" s="49">
        <v>1</v>
      </c>
      <c r="E45" s="49">
        <v>2</v>
      </c>
      <c r="F45" s="49">
        <v>1</v>
      </c>
      <c r="G45" s="49">
        <v>0</v>
      </c>
      <c r="H45" s="49">
        <v>0</v>
      </c>
      <c r="I45" s="49">
        <v>3</v>
      </c>
      <c r="J45" s="49">
        <v>1</v>
      </c>
      <c r="K45" s="49">
        <v>0</v>
      </c>
      <c r="L45" s="49">
        <v>0</v>
      </c>
      <c r="M45" s="49">
        <v>13</v>
      </c>
      <c r="N45" s="49">
        <v>0</v>
      </c>
      <c r="O45" s="17">
        <f t="shared" si="0"/>
        <v>14</v>
      </c>
      <c r="P45" s="17">
        <f t="shared" si="1"/>
        <v>27</v>
      </c>
      <c r="R45"/>
      <c r="S45" s="19"/>
      <c r="T45" s="19"/>
    </row>
    <row r="46" spans="2:20" ht="23.1" customHeight="1" x14ac:dyDescent="0.25">
      <c r="B46" s="23" t="s">
        <v>73</v>
      </c>
      <c r="C46" s="49">
        <v>4</v>
      </c>
      <c r="D46" s="49">
        <v>2</v>
      </c>
      <c r="E46" s="49">
        <v>2</v>
      </c>
      <c r="F46" s="49">
        <v>1</v>
      </c>
      <c r="G46" s="49">
        <v>0</v>
      </c>
      <c r="H46" s="49">
        <v>0</v>
      </c>
      <c r="I46" s="49">
        <v>2</v>
      </c>
      <c r="J46" s="49">
        <v>2</v>
      </c>
      <c r="K46" s="49">
        <v>0</v>
      </c>
      <c r="L46" s="49">
        <v>0</v>
      </c>
      <c r="M46" s="49">
        <v>13</v>
      </c>
      <c r="N46" s="49">
        <v>0</v>
      </c>
      <c r="O46" s="17">
        <f t="shared" si="0"/>
        <v>13</v>
      </c>
      <c r="P46" s="17">
        <f t="shared" si="1"/>
        <v>26</v>
      </c>
      <c r="R46" s="19"/>
      <c r="S46" s="19"/>
      <c r="T46"/>
    </row>
    <row r="47" spans="2:20" ht="23.1" customHeight="1" x14ac:dyDescent="0.25">
      <c r="B47" s="23" t="s">
        <v>74</v>
      </c>
      <c r="C47" s="49">
        <v>3</v>
      </c>
      <c r="D47" s="49">
        <v>2</v>
      </c>
      <c r="E47" s="49">
        <v>0</v>
      </c>
      <c r="F47" s="49">
        <v>0</v>
      </c>
      <c r="G47" s="49">
        <v>0</v>
      </c>
      <c r="H47" s="49">
        <v>0</v>
      </c>
      <c r="I47" s="49">
        <v>0</v>
      </c>
      <c r="J47" s="49">
        <v>0</v>
      </c>
      <c r="K47" s="49">
        <v>0</v>
      </c>
      <c r="L47" s="49">
        <v>0</v>
      </c>
      <c r="M47" s="49">
        <v>15</v>
      </c>
      <c r="N47" s="49">
        <v>0</v>
      </c>
      <c r="O47" s="17">
        <f t="shared" si="0"/>
        <v>5</v>
      </c>
      <c r="P47" s="17">
        <f t="shared" si="1"/>
        <v>20</v>
      </c>
      <c r="R47" s="19"/>
      <c r="S47" s="19"/>
      <c r="T47"/>
    </row>
    <row r="48" spans="2:20" ht="23.1" customHeight="1" x14ac:dyDescent="0.25">
      <c r="B48" s="23" t="s">
        <v>75</v>
      </c>
      <c r="C48" s="49">
        <v>6</v>
      </c>
      <c r="D48" s="49">
        <v>3</v>
      </c>
      <c r="E48" s="49">
        <v>1</v>
      </c>
      <c r="F48" s="49">
        <v>1</v>
      </c>
      <c r="G48" s="49">
        <v>0</v>
      </c>
      <c r="H48" s="49">
        <v>0</v>
      </c>
      <c r="I48" s="49">
        <v>4</v>
      </c>
      <c r="J48" s="49">
        <v>2</v>
      </c>
      <c r="K48" s="49">
        <v>0</v>
      </c>
      <c r="L48" s="49">
        <v>0</v>
      </c>
      <c r="M48" s="49">
        <v>18</v>
      </c>
      <c r="N48" s="49">
        <v>0</v>
      </c>
      <c r="O48" s="17">
        <f t="shared" si="0"/>
        <v>17</v>
      </c>
      <c r="P48" s="17">
        <f t="shared" si="1"/>
        <v>35</v>
      </c>
      <c r="R48" s="19"/>
      <c r="S48" s="19"/>
      <c r="T48"/>
    </row>
    <row r="49" spans="2:20" ht="23.1" customHeight="1" x14ac:dyDescent="0.25">
      <c r="B49" s="22" t="s">
        <v>76</v>
      </c>
      <c r="C49" s="49">
        <v>9</v>
      </c>
      <c r="D49" s="49">
        <v>2</v>
      </c>
      <c r="E49" s="49">
        <v>0</v>
      </c>
      <c r="F49" s="49">
        <v>1</v>
      </c>
      <c r="G49" s="49">
        <v>0</v>
      </c>
      <c r="H49" s="49">
        <v>0</v>
      </c>
      <c r="I49" s="49">
        <v>2</v>
      </c>
      <c r="J49" s="49">
        <v>0</v>
      </c>
      <c r="K49" s="49">
        <v>0</v>
      </c>
      <c r="L49" s="49">
        <v>0</v>
      </c>
      <c r="M49" s="49">
        <v>22</v>
      </c>
      <c r="N49" s="49">
        <v>0</v>
      </c>
      <c r="O49" s="17">
        <f t="shared" si="0"/>
        <v>14</v>
      </c>
      <c r="P49" s="17">
        <f t="shared" si="1"/>
        <v>36</v>
      </c>
      <c r="R49" s="19"/>
      <c r="S49" s="19"/>
      <c r="T49"/>
    </row>
    <row r="50" spans="2:20" ht="23.1" customHeight="1" x14ac:dyDescent="0.25">
      <c r="B50" s="23" t="s">
        <v>77</v>
      </c>
      <c r="C50" s="49">
        <v>9</v>
      </c>
      <c r="D50" s="49">
        <v>2</v>
      </c>
      <c r="E50" s="49">
        <v>5</v>
      </c>
      <c r="F50" s="49">
        <v>1</v>
      </c>
      <c r="G50" s="49">
        <v>3</v>
      </c>
      <c r="H50" s="49">
        <v>1</v>
      </c>
      <c r="I50" s="49">
        <v>1</v>
      </c>
      <c r="J50" s="49">
        <v>0</v>
      </c>
      <c r="K50" s="49">
        <v>0</v>
      </c>
      <c r="L50" s="49">
        <v>0</v>
      </c>
      <c r="M50" s="49">
        <v>14</v>
      </c>
      <c r="N50" s="49">
        <v>0</v>
      </c>
      <c r="O50" s="17">
        <f t="shared" si="0"/>
        <v>22</v>
      </c>
      <c r="P50" s="17">
        <f t="shared" si="1"/>
        <v>36</v>
      </c>
      <c r="R50" s="19"/>
      <c r="S50" s="19"/>
      <c r="T50"/>
    </row>
    <row r="51" spans="2:20" ht="23.1" customHeight="1" x14ac:dyDescent="0.25">
      <c r="B51" s="23" t="s">
        <v>78</v>
      </c>
      <c r="C51" s="49">
        <v>7</v>
      </c>
      <c r="D51" s="49">
        <v>2</v>
      </c>
      <c r="E51" s="49">
        <v>2</v>
      </c>
      <c r="F51" s="49">
        <v>2</v>
      </c>
      <c r="G51" s="49">
        <v>0</v>
      </c>
      <c r="H51" s="49">
        <v>0</v>
      </c>
      <c r="I51" s="49">
        <v>1</v>
      </c>
      <c r="J51" s="49">
        <v>0</v>
      </c>
      <c r="K51" s="49">
        <v>0</v>
      </c>
      <c r="L51" s="49">
        <v>0</v>
      </c>
      <c r="M51" s="49">
        <v>13</v>
      </c>
      <c r="N51" s="49">
        <v>0</v>
      </c>
      <c r="O51" s="17">
        <f t="shared" si="0"/>
        <v>14</v>
      </c>
      <c r="P51" s="17">
        <f t="shared" si="1"/>
        <v>27</v>
      </c>
      <c r="R51" s="19"/>
      <c r="S51" s="19"/>
      <c r="T51"/>
    </row>
    <row r="52" spans="2:20" ht="23.1" customHeight="1" x14ac:dyDescent="0.25">
      <c r="B52" s="23" t="s">
        <v>79</v>
      </c>
      <c r="C52" s="49">
        <v>7</v>
      </c>
      <c r="D52" s="49">
        <v>3</v>
      </c>
      <c r="E52" s="49">
        <v>1</v>
      </c>
      <c r="F52" s="49">
        <v>0</v>
      </c>
      <c r="G52" s="49">
        <v>0</v>
      </c>
      <c r="H52" s="49">
        <v>0</v>
      </c>
      <c r="I52" s="49">
        <v>3</v>
      </c>
      <c r="J52" s="49">
        <v>1</v>
      </c>
      <c r="K52" s="49">
        <v>0</v>
      </c>
      <c r="L52" s="49">
        <v>0</v>
      </c>
      <c r="M52" s="49">
        <v>32</v>
      </c>
      <c r="N52" s="49">
        <v>0</v>
      </c>
      <c r="O52" s="17">
        <f t="shared" si="0"/>
        <v>15</v>
      </c>
      <c r="P52" s="17">
        <f t="shared" si="1"/>
        <v>47</v>
      </c>
      <c r="R52" s="19"/>
      <c r="S52" s="19"/>
      <c r="T52"/>
    </row>
    <row r="53" spans="2:20" ht="23.1" customHeight="1" x14ac:dyDescent="0.25">
      <c r="B53" s="22" t="s">
        <v>80</v>
      </c>
      <c r="C53" s="49">
        <v>7</v>
      </c>
      <c r="D53" s="49">
        <v>3</v>
      </c>
      <c r="E53" s="49">
        <v>1</v>
      </c>
      <c r="F53" s="49">
        <v>0</v>
      </c>
      <c r="G53" s="49">
        <v>0</v>
      </c>
      <c r="H53" s="49">
        <v>0</v>
      </c>
      <c r="I53" s="49">
        <v>2</v>
      </c>
      <c r="J53" s="49">
        <v>0</v>
      </c>
      <c r="K53" s="49">
        <v>0</v>
      </c>
      <c r="L53" s="49">
        <v>0</v>
      </c>
      <c r="M53" s="49">
        <v>20</v>
      </c>
      <c r="N53" s="49">
        <v>0</v>
      </c>
      <c r="O53" s="17">
        <f t="shared" si="0"/>
        <v>13</v>
      </c>
      <c r="P53" s="17">
        <f t="shared" si="1"/>
        <v>33</v>
      </c>
      <c r="R53" s="19"/>
      <c r="S53" s="19"/>
      <c r="T53"/>
    </row>
    <row r="54" spans="2:20" ht="23.1" customHeight="1" x14ac:dyDescent="0.25">
      <c r="B54" s="22" t="s">
        <v>81</v>
      </c>
      <c r="C54" s="49">
        <v>6</v>
      </c>
      <c r="D54" s="49">
        <v>6</v>
      </c>
      <c r="E54" s="49">
        <v>0</v>
      </c>
      <c r="F54" s="49">
        <v>2</v>
      </c>
      <c r="G54" s="49">
        <v>1</v>
      </c>
      <c r="H54" s="49">
        <v>1</v>
      </c>
      <c r="I54" s="49">
        <v>3</v>
      </c>
      <c r="J54" s="49">
        <v>0</v>
      </c>
      <c r="K54" s="49">
        <v>0</v>
      </c>
      <c r="L54" s="49">
        <v>0</v>
      </c>
      <c r="M54" s="49">
        <v>26</v>
      </c>
      <c r="N54" s="49">
        <v>0</v>
      </c>
      <c r="O54" s="17">
        <f t="shared" si="0"/>
        <v>19</v>
      </c>
      <c r="P54" s="17">
        <f t="shared" si="1"/>
        <v>45</v>
      </c>
      <c r="R54" s="19"/>
      <c r="S54" s="19"/>
      <c r="T54"/>
    </row>
    <row r="55" spans="2:20" ht="23.1" customHeight="1" x14ac:dyDescent="0.25">
      <c r="B55" s="22" t="s">
        <v>82</v>
      </c>
      <c r="C55" s="49">
        <v>6</v>
      </c>
      <c r="D55" s="49">
        <v>4</v>
      </c>
      <c r="E55" s="49">
        <v>2</v>
      </c>
      <c r="F55" s="49">
        <v>2</v>
      </c>
      <c r="G55" s="49">
        <v>0</v>
      </c>
      <c r="H55" s="49">
        <v>0</v>
      </c>
      <c r="I55" s="49">
        <v>2</v>
      </c>
      <c r="J55" s="49">
        <v>0</v>
      </c>
      <c r="K55" s="49">
        <v>0</v>
      </c>
      <c r="L55" s="49">
        <v>0</v>
      </c>
      <c r="M55" s="49">
        <v>18</v>
      </c>
      <c r="N55" s="49">
        <v>0</v>
      </c>
      <c r="O55" s="17">
        <f t="shared" si="0"/>
        <v>16</v>
      </c>
      <c r="P55" s="17">
        <f t="shared" si="1"/>
        <v>34</v>
      </c>
      <c r="R55" s="19"/>
      <c r="S55" s="19"/>
      <c r="T55"/>
    </row>
    <row r="56" spans="2:20" ht="23.1" customHeight="1" x14ac:dyDescent="0.25">
      <c r="B56" s="22" t="s">
        <v>83</v>
      </c>
      <c r="C56" s="49">
        <v>10</v>
      </c>
      <c r="D56" s="49">
        <v>2</v>
      </c>
      <c r="E56" s="49">
        <v>3</v>
      </c>
      <c r="F56" s="49">
        <v>0</v>
      </c>
      <c r="G56" s="49">
        <v>0</v>
      </c>
      <c r="H56" s="49">
        <v>0</v>
      </c>
      <c r="I56" s="49">
        <v>2</v>
      </c>
      <c r="J56" s="49">
        <v>1</v>
      </c>
      <c r="K56" s="49">
        <v>1</v>
      </c>
      <c r="L56" s="49">
        <v>0</v>
      </c>
      <c r="M56" s="49">
        <v>15</v>
      </c>
      <c r="N56" s="49">
        <v>0</v>
      </c>
      <c r="O56" s="17">
        <f t="shared" si="0"/>
        <v>19</v>
      </c>
      <c r="P56" s="17">
        <f t="shared" si="1"/>
        <v>34</v>
      </c>
      <c r="R56" s="19"/>
      <c r="S56" s="19"/>
      <c r="T56"/>
    </row>
    <row r="57" spans="2:20" ht="23.1" customHeight="1" x14ac:dyDescent="0.25">
      <c r="B57" s="22" t="s">
        <v>84</v>
      </c>
      <c r="C57" s="49">
        <v>18</v>
      </c>
      <c r="D57" s="49">
        <v>5</v>
      </c>
      <c r="E57" s="49">
        <v>4</v>
      </c>
      <c r="F57" s="49">
        <v>0</v>
      </c>
      <c r="G57" s="49">
        <v>0</v>
      </c>
      <c r="H57" s="49">
        <v>0</v>
      </c>
      <c r="I57" s="49">
        <v>4</v>
      </c>
      <c r="J57" s="49">
        <v>0</v>
      </c>
      <c r="K57" s="49">
        <v>0</v>
      </c>
      <c r="L57" s="49">
        <v>0</v>
      </c>
      <c r="M57" s="49">
        <v>23</v>
      </c>
      <c r="N57" s="49">
        <v>0</v>
      </c>
      <c r="O57" s="17">
        <f t="shared" si="0"/>
        <v>31</v>
      </c>
      <c r="P57" s="17">
        <f t="shared" si="1"/>
        <v>54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293</v>
      </c>
      <c r="D58" s="16">
        <f t="shared" si="21"/>
        <v>108</v>
      </c>
      <c r="E58" s="16">
        <f t="shared" si="21"/>
        <v>55</v>
      </c>
      <c r="F58" s="16">
        <f t="shared" si="21"/>
        <v>39</v>
      </c>
      <c r="G58" s="16">
        <f t="shared" si="21"/>
        <v>5</v>
      </c>
      <c r="H58" s="16">
        <f t="shared" si="21"/>
        <v>2</v>
      </c>
      <c r="I58" s="16">
        <f t="shared" si="21"/>
        <v>73</v>
      </c>
      <c r="J58" s="16">
        <f t="shared" si="21"/>
        <v>26</v>
      </c>
      <c r="K58" s="16">
        <f t="shared" si="21"/>
        <v>1</v>
      </c>
      <c r="L58" s="16">
        <f t="shared" si="21"/>
        <v>0</v>
      </c>
      <c r="M58" s="16">
        <f t="shared" si="21"/>
        <v>668</v>
      </c>
      <c r="N58" s="16">
        <f t="shared" si="21"/>
        <v>0</v>
      </c>
      <c r="O58" s="16">
        <f t="shared" si="21"/>
        <v>602</v>
      </c>
      <c r="P58" s="16">
        <f t="shared" si="21"/>
        <v>1270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0.23070866141732282</v>
      </c>
      <c r="D59" s="42">
        <f t="shared" si="22"/>
        <v>8.5039370078740156E-2</v>
      </c>
      <c r="E59" s="42">
        <f t="shared" si="22"/>
        <v>4.3307086614173228E-2</v>
      </c>
      <c r="F59" s="42">
        <f t="shared" si="22"/>
        <v>3.0708661417322834E-2</v>
      </c>
      <c r="G59" s="42">
        <f t="shared" si="22"/>
        <v>3.937007874015748E-3</v>
      </c>
      <c r="H59" s="42">
        <f t="shared" si="22"/>
        <v>1.5748031496062992E-3</v>
      </c>
      <c r="I59" s="42">
        <f t="shared" si="22"/>
        <v>5.748031496062992E-2</v>
      </c>
      <c r="J59" s="42">
        <f t="shared" si="22"/>
        <v>2.0472440944881889E-2</v>
      </c>
      <c r="K59" s="42">
        <f t="shared" si="22"/>
        <v>7.874015748031496E-4</v>
      </c>
      <c r="L59" s="42">
        <f t="shared" si="22"/>
        <v>0</v>
      </c>
      <c r="M59" s="42">
        <f t="shared" si="22"/>
        <v>0.52598425196850396</v>
      </c>
      <c r="N59" s="42">
        <f t="shared" si="22"/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0.48671096345514953</v>
      </c>
      <c r="D60" s="43">
        <f t="shared" ref="D60:N60" si="23">D58/$O$58</f>
        <v>0.17940199335548174</v>
      </c>
      <c r="E60" s="43">
        <f t="shared" si="23"/>
        <v>9.1362126245847178E-2</v>
      </c>
      <c r="F60" s="43">
        <f t="shared" si="23"/>
        <v>6.4784053156146174E-2</v>
      </c>
      <c r="G60" s="43">
        <f t="shared" si="23"/>
        <v>8.3056478405315621E-3</v>
      </c>
      <c r="H60" s="43">
        <f t="shared" si="23"/>
        <v>3.3222591362126247E-3</v>
      </c>
      <c r="I60" s="43">
        <f t="shared" si="23"/>
        <v>0.1212624584717608</v>
      </c>
      <c r="J60" s="43">
        <f t="shared" si="23"/>
        <v>4.3189368770764118E-2</v>
      </c>
      <c r="K60" s="43">
        <f t="shared" si="23"/>
        <v>1.6611295681063123E-3</v>
      </c>
      <c r="L60" s="43">
        <f t="shared" si="23"/>
        <v>0</v>
      </c>
      <c r="M60" s="43"/>
      <c r="N60" s="43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C62" s="18"/>
      <c r="R62" s="19"/>
      <c r="S62" s="19"/>
      <c r="T62"/>
    </row>
    <row r="63" spans="2:20" ht="20.100000000000001" customHeight="1" x14ac:dyDescent="0.25">
      <c r="C63" s="18"/>
      <c r="R63"/>
      <c r="S63" s="19"/>
      <c r="T63" s="19"/>
    </row>
    <row r="64" spans="2:20" ht="20.100000000000001" customHeight="1" x14ac:dyDescent="0.25">
      <c r="C64" s="18"/>
      <c r="R64"/>
      <c r="S64" s="19"/>
      <c r="T64" s="19"/>
    </row>
    <row r="65" spans="1:32" s="7" customFormat="1" ht="20.100000000000001" customHeigh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 s="19"/>
      <c r="T65" s="19"/>
      <c r="U65"/>
      <c r="V65"/>
      <c r="W65"/>
      <c r="X65"/>
      <c r="Y65"/>
      <c r="Z65"/>
      <c r="AA65"/>
      <c r="AB65"/>
      <c r="AC65"/>
      <c r="AD65"/>
      <c r="AE65"/>
      <c r="AF65"/>
    </row>
    <row r="66" spans="1:32" s="7" customFormat="1" ht="20.100000000000001" customHeight="1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 s="19"/>
      <c r="T66" s="19"/>
      <c r="U66"/>
      <c r="V66"/>
      <c r="W66"/>
      <c r="X66"/>
      <c r="Y66"/>
      <c r="Z66"/>
      <c r="AA66"/>
      <c r="AB66"/>
      <c r="AC66"/>
      <c r="AD66"/>
      <c r="AE66"/>
      <c r="AF66"/>
    </row>
    <row r="67" spans="1:32" s="7" customFormat="1" ht="20.100000000000001" customHeight="1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 s="19"/>
      <c r="T67" s="19"/>
      <c r="U67"/>
      <c r="V67"/>
      <c r="W67"/>
      <c r="X67"/>
      <c r="Y67"/>
      <c r="Z67"/>
      <c r="AA67"/>
      <c r="AB67"/>
      <c r="AC67"/>
      <c r="AD67"/>
      <c r="AE67"/>
      <c r="AF67"/>
    </row>
    <row r="68" spans="1:32" s="7" customFormat="1" ht="20.100000000000001" customHeight="1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 s="19"/>
      <c r="T68" s="19"/>
      <c r="U68"/>
      <c r="V68"/>
      <c r="W68"/>
      <c r="X68"/>
      <c r="Y68"/>
      <c r="Z68"/>
      <c r="AA68"/>
      <c r="AB68"/>
      <c r="AC68"/>
      <c r="AD68"/>
      <c r="AE68"/>
      <c r="AF68"/>
    </row>
    <row r="69" spans="1:32" s="7" customFormat="1" ht="20.100000000000001" customHeight="1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 s="19"/>
      <c r="T69" s="19"/>
      <c r="U69"/>
      <c r="V69"/>
      <c r="W69"/>
      <c r="X69"/>
      <c r="Y69"/>
      <c r="Z69"/>
      <c r="AA69"/>
      <c r="AB69"/>
      <c r="AC69"/>
      <c r="AD69"/>
      <c r="AE69"/>
      <c r="AF69"/>
    </row>
    <row r="70" spans="1:32" s="7" customFormat="1" ht="20.100000000000001" customHeight="1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 s="19"/>
      <c r="T70" s="19"/>
      <c r="U70"/>
      <c r="V70"/>
      <c r="W70"/>
      <c r="X70"/>
      <c r="Y70"/>
      <c r="Z70"/>
      <c r="AA70"/>
      <c r="AB70"/>
      <c r="AC70"/>
      <c r="AD70"/>
      <c r="AE70"/>
      <c r="AF70"/>
    </row>
    <row r="71" spans="1:32" s="7" customFormat="1" ht="20.100000000000001" customHeight="1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 s="19"/>
      <c r="T71" s="19"/>
      <c r="U71"/>
      <c r="V71"/>
      <c r="W71"/>
      <c r="X71"/>
      <c r="Y71"/>
      <c r="Z71"/>
      <c r="AA71"/>
      <c r="AB71"/>
      <c r="AC71"/>
      <c r="AD71"/>
      <c r="AE71"/>
      <c r="AF71"/>
    </row>
    <row r="72" spans="1:32" s="7" customFormat="1" ht="20.100000000000001" customHeight="1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 s="19"/>
      <c r="T72" s="19"/>
      <c r="U72"/>
      <c r="V72"/>
      <c r="W72"/>
      <c r="X72"/>
      <c r="Y72"/>
      <c r="Z72"/>
      <c r="AA72"/>
      <c r="AB72"/>
      <c r="AC72"/>
      <c r="AD72"/>
      <c r="AE72"/>
      <c r="AF72"/>
    </row>
    <row r="73" spans="1:32" s="7" customFormat="1" ht="20.100000000000001" customHeight="1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 s="19"/>
      <c r="T73" s="19"/>
      <c r="U73"/>
      <c r="V73"/>
      <c r="W73"/>
      <c r="X73"/>
      <c r="Y73"/>
      <c r="Z73"/>
      <c r="AA73"/>
      <c r="AB73"/>
      <c r="AC73"/>
      <c r="AD73"/>
      <c r="AE73"/>
      <c r="AF73"/>
    </row>
    <row r="74" spans="1:32" s="7" customFormat="1" ht="20.100000000000001" customHeight="1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 s="19"/>
      <c r="T74" s="19"/>
      <c r="U74"/>
      <c r="V74"/>
      <c r="W74"/>
      <c r="X74"/>
      <c r="Y74"/>
      <c r="Z74"/>
      <c r="AA74"/>
      <c r="AB74"/>
      <c r="AC74"/>
      <c r="AD74"/>
      <c r="AE74"/>
      <c r="AF74"/>
    </row>
    <row r="75" spans="1:32" s="7" customFormat="1" ht="20.100000000000001" customHeight="1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 s="19"/>
      <c r="T75" s="19"/>
      <c r="U75"/>
      <c r="V75"/>
      <c r="W75"/>
      <c r="X75"/>
      <c r="Y75"/>
      <c r="Z75"/>
      <c r="AA75"/>
      <c r="AB75"/>
      <c r="AC75"/>
      <c r="AD75"/>
      <c r="AE75"/>
      <c r="AF75"/>
    </row>
    <row r="76" spans="1:32" s="7" customFormat="1" ht="20.100000000000001" customHeight="1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 s="19"/>
      <c r="T76" s="19"/>
      <c r="U76"/>
      <c r="V76"/>
      <c r="W76"/>
      <c r="X76"/>
      <c r="Y76"/>
      <c r="Z76"/>
      <c r="AA76"/>
      <c r="AB76"/>
      <c r="AC76"/>
      <c r="AD76"/>
      <c r="AE76"/>
      <c r="AF76"/>
    </row>
    <row r="77" spans="1:32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1:32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1:32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1:32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4" zoomScale="60" workbookViewId="0">
      <selection activeCell="S5" sqref="S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76" t="str">
        <f>'[4]23.09 Buloba-Bukasa'!C3:G3</f>
        <v>MCC -C2- Stn No. 63 - Buloba-Bukasa RD</v>
      </c>
      <c r="D3" s="76"/>
      <c r="E3" s="76"/>
      <c r="F3" s="76"/>
      <c r="G3" s="76"/>
      <c r="H3" s="21"/>
      <c r="I3" s="21"/>
      <c r="J3" s="21"/>
      <c r="K3" s="21"/>
      <c r="L3" s="21"/>
      <c r="M3" s="21"/>
      <c r="N3" s="21"/>
      <c r="O3" s="21"/>
      <c r="P3" s="21"/>
      <c r="R3"/>
      <c r="S3" s="19"/>
      <c r="T3" s="19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R4"/>
      <c r="S4" s="19"/>
      <c r="T4" s="19"/>
    </row>
    <row r="5" spans="2:32" ht="20.100000000000001" customHeight="1" x14ac:dyDescent="0.25">
      <c r="C5" s="2" t="s">
        <v>3</v>
      </c>
      <c r="D5" s="35" t="str">
        <f>'[4]29.09 Bukasa-Buloba'!D5</f>
        <v>29.09.19</v>
      </c>
      <c r="F5" s="40" t="s">
        <v>1</v>
      </c>
      <c r="G5" s="71" t="str">
        <f>'[4]29.09 Bukasa-Buloba'!G5:H5</f>
        <v>Bukasa Trading Centre</v>
      </c>
      <c r="H5" s="72"/>
      <c r="I5" s="14"/>
      <c r="J5" s="2" t="s">
        <v>5</v>
      </c>
      <c r="K5" s="71" t="s">
        <v>167</v>
      </c>
      <c r="L5" s="72"/>
      <c r="M5" s="19"/>
      <c r="N5" s="19"/>
      <c r="R5"/>
      <c r="S5" s="19"/>
      <c r="T5" s="19"/>
    </row>
    <row r="6" spans="2:32" ht="23.25" customHeight="1" x14ac:dyDescent="0.25">
      <c r="C6" s="2" t="s">
        <v>4</v>
      </c>
      <c r="D6" s="71" t="str">
        <f>'[4]23.09 Buloba-Bukasa'!D6:E6</f>
        <v>BULOBA</v>
      </c>
      <c r="E6" s="72"/>
      <c r="F6" s="2" t="s">
        <v>2</v>
      </c>
      <c r="G6" s="71" t="str">
        <f>'[4]23.09 Buloba-Bukasa'!G6:H6</f>
        <v>BUKASA</v>
      </c>
      <c r="H6" s="72"/>
      <c r="J6" s="2" t="s">
        <v>21</v>
      </c>
      <c r="K6" s="71" t="str">
        <f>'[4]29.09 Bukasa-Buloba'!K6:L6</f>
        <v>Nusurah</v>
      </c>
      <c r="L6" s="72"/>
      <c r="M6" s="19"/>
      <c r="N6" s="19"/>
      <c r="R6"/>
      <c r="S6" s="19"/>
      <c r="T6" s="19"/>
    </row>
    <row r="7" spans="2:32" ht="20.100000000000001" customHeight="1" x14ac:dyDescent="0.25">
      <c r="B7" s="2"/>
      <c r="I7" s="2"/>
      <c r="R7"/>
      <c r="S7" s="19"/>
      <c r="T7" s="19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73" t="s">
        <v>88</v>
      </c>
      <c r="S8" s="73"/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9">
        <v>4</v>
      </c>
      <c r="D10" s="49">
        <v>1</v>
      </c>
      <c r="E10" s="49">
        <v>0</v>
      </c>
      <c r="F10" s="49">
        <v>0</v>
      </c>
      <c r="G10" s="49">
        <v>0</v>
      </c>
      <c r="H10" s="49">
        <v>0</v>
      </c>
      <c r="I10" s="49">
        <v>0</v>
      </c>
      <c r="J10" s="49">
        <v>0</v>
      </c>
      <c r="K10" s="49">
        <v>0</v>
      </c>
      <c r="L10" s="49">
        <v>0</v>
      </c>
      <c r="M10" s="49">
        <v>9</v>
      </c>
      <c r="N10" s="49">
        <v>0</v>
      </c>
      <c r="O10" s="17">
        <f t="shared" ref="O10:O57" si="0">SUM(C10:L10,N10)</f>
        <v>5</v>
      </c>
      <c r="P10" s="17">
        <f t="shared" ref="P10:P57" si="1">SUM(C10:N10)</f>
        <v>14</v>
      </c>
      <c r="R10" s="1" t="s">
        <v>6</v>
      </c>
      <c r="S10" s="17">
        <f t="shared" ref="S10:AF10" si="2">SUM(C10:C13)</f>
        <v>16</v>
      </c>
      <c r="T10" s="17">
        <f t="shared" si="2"/>
        <v>2</v>
      </c>
      <c r="U10" s="17">
        <f t="shared" si="2"/>
        <v>4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6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42</v>
      </c>
      <c r="AD10" s="17">
        <f t="shared" si="2"/>
        <v>0</v>
      </c>
      <c r="AE10" s="30">
        <f t="shared" si="2"/>
        <v>31</v>
      </c>
      <c r="AF10" s="30">
        <f t="shared" si="2"/>
        <v>73</v>
      </c>
    </row>
    <row r="11" spans="2:32" s="6" customFormat="1" ht="23.1" customHeight="1" x14ac:dyDescent="0.25">
      <c r="B11" s="22" t="s">
        <v>38</v>
      </c>
      <c r="C11" s="49">
        <v>3</v>
      </c>
      <c r="D11" s="49">
        <v>0</v>
      </c>
      <c r="E11" s="49">
        <v>0</v>
      </c>
      <c r="F11" s="49">
        <v>0</v>
      </c>
      <c r="G11" s="49">
        <v>0</v>
      </c>
      <c r="H11" s="49">
        <v>0</v>
      </c>
      <c r="I11" s="49">
        <v>0</v>
      </c>
      <c r="J11" s="49">
        <v>0</v>
      </c>
      <c r="K11" s="49">
        <v>0</v>
      </c>
      <c r="L11" s="49">
        <v>0</v>
      </c>
      <c r="M11" s="49">
        <v>4</v>
      </c>
      <c r="N11" s="49">
        <v>0</v>
      </c>
      <c r="O11" s="17">
        <f t="shared" si="0"/>
        <v>3</v>
      </c>
      <c r="P11" s="17">
        <f t="shared" si="1"/>
        <v>7</v>
      </c>
      <c r="R11" s="1" t="s">
        <v>7</v>
      </c>
      <c r="S11" s="17">
        <f t="shared" ref="S11:AF11" si="3">SUM(C14:C17)</f>
        <v>19</v>
      </c>
      <c r="T11" s="17">
        <f t="shared" si="3"/>
        <v>1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55</v>
      </c>
      <c r="AD11" s="17">
        <f t="shared" si="3"/>
        <v>0</v>
      </c>
      <c r="AE11" s="30">
        <f t="shared" si="3"/>
        <v>28</v>
      </c>
      <c r="AF11" s="30">
        <f t="shared" si="3"/>
        <v>83</v>
      </c>
    </row>
    <row r="12" spans="2:32" ht="23.1" customHeight="1" x14ac:dyDescent="0.25">
      <c r="B12" s="22" t="s">
        <v>39</v>
      </c>
      <c r="C12" s="49">
        <v>5</v>
      </c>
      <c r="D12" s="49">
        <v>1</v>
      </c>
      <c r="E12" s="49">
        <v>1</v>
      </c>
      <c r="F12" s="49">
        <v>0</v>
      </c>
      <c r="G12" s="49">
        <v>0</v>
      </c>
      <c r="H12" s="49">
        <v>0</v>
      </c>
      <c r="I12" s="49">
        <v>4</v>
      </c>
      <c r="J12" s="49">
        <v>2</v>
      </c>
      <c r="K12" s="49">
        <v>0</v>
      </c>
      <c r="L12" s="49">
        <v>0</v>
      </c>
      <c r="M12" s="49">
        <v>14</v>
      </c>
      <c r="N12" s="49">
        <v>0</v>
      </c>
      <c r="O12" s="17">
        <f t="shared" si="0"/>
        <v>13</v>
      </c>
      <c r="P12" s="17">
        <f t="shared" si="1"/>
        <v>27</v>
      </c>
      <c r="R12" s="1" t="s">
        <v>8</v>
      </c>
      <c r="S12" s="17">
        <f t="shared" ref="S12:AF12" si="4">SUM(C18:C21)</f>
        <v>22</v>
      </c>
      <c r="T12" s="17">
        <f t="shared" si="4"/>
        <v>6</v>
      </c>
      <c r="U12" s="17">
        <f t="shared" si="4"/>
        <v>3</v>
      </c>
      <c r="V12" s="17">
        <f t="shared" si="4"/>
        <v>3</v>
      </c>
      <c r="W12" s="17">
        <f t="shared" si="4"/>
        <v>0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53</v>
      </c>
      <c r="AD12" s="17">
        <f t="shared" si="4"/>
        <v>0</v>
      </c>
      <c r="AE12" s="30">
        <f t="shared" si="4"/>
        <v>41</v>
      </c>
      <c r="AF12" s="30">
        <f t="shared" si="4"/>
        <v>94</v>
      </c>
    </row>
    <row r="13" spans="2:32" ht="23.1" customHeight="1" x14ac:dyDescent="0.25">
      <c r="B13" s="22" t="s">
        <v>40</v>
      </c>
      <c r="C13" s="49">
        <v>4</v>
      </c>
      <c r="D13" s="49">
        <v>0</v>
      </c>
      <c r="E13" s="49">
        <v>3</v>
      </c>
      <c r="F13" s="49">
        <v>0</v>
      </c>
      <c r="G13" s="49">
        <v>0</v>
      </c>
      <c r="H13" s="49">
        <v>0</v>
      </c>
      <c r="I13" s="49">
        <v>2</v>
      </c>
      <c r="J13" s="49">
        <v>1</v>
      </c>
      <c r="K13" s="49">
        <v>0</v>
      </c>
      <c r="L13" s="49">
        <v>0</v>
      </c>
      <c r="M13" s="49">
        <v>15</v>
      </c>
      <c r="N13" s="49">
        <v>0</v>
      </c>
      <c r="O13" s="17">
        <f t="shared" si="0"/>
        <v>10</v>
      </c>
      <c r="P13" s="17">
        <f t="shared" si="1"/>
        <v>25</v>
      </c>
      <c r="R13" s="1" t="s">
        <v>9</v>
      </c>
      <c r="S13" s="17">
        <f t="shared" ref="S13:AF13" si="5">SUM(C22:C25)</f>
        <v>31</v>
      </c>
      <c r="T13" s="17">
        <f t="shared" si="5"/>
        <v>6</v>
      </c>
      <c r="U13" s="17">
        <f t="shared" si="5"/>
        <v>7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64</v>
      </c>
      <c r="AD13" s="17">
        <f t="shared" si="5"/>
        <v>0</v>
      </c>
      <c r="AE13" s="30">
        <f t="shared" si="5"/>
        <v>57</v>
      </c>
      <c r="AF13" s="30">
        <f t="shared" si="5"/>
        <v>121</v>
      </c>
    </row>
    <row r="14" spans="2:32" ht="23.1" customHeight="1" x14ac:dyDescent="0.25">
      <c r="B14" s="22" t="s">
        <v>41</v>
      </c>
      <c r="C14" s="49">
        <v>5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  <c r="I14" s="49">
        <v>1</v>
      </c>
      <c r="J14" s="49">
        <v>0</v>
      </c>
      <c r="K14" s="49">
        <v>0</v>
      </c>
      <c r="L14" s="49">
        <v>0</v>
      </c>
      <c r="M14" s="49">
        <v>12</v>
      </c>
      <c r="N14" s="49">
        <v>0</v>
      </c>
      <c r="O14" s="17">
        <f t="shared" si="0"/>
        <v>6</v>
      </c>
      <c r="P14" s="17">
        <f t="shared" si="1"/>
        <v>18</v>
      </c>
      <c r="R14" s="1" t="s">
        <v>10</v>
      </c>
      <c r="S14" s="17">
        <f t="shared" ref="S14:AF14" si="6">SUM(C26:C29)</f>
        <v>39</v>
      </c>
      <c r="T14" s="17">
        <f t="shared" si="6"/>
        <v>5</v>
      </c>
      <c r="U14" s="17">
        <f t="shared" si="6"/>
        <v>5</v>
      </c>
      <c r="V14" s="17">
        <f t="shared" si="6"/>
        <v>2</v>
      </c>
      <c r="W14" s="17">
        <f t="shared" si="6"/>
        <v>1</v>
      </c>
      <c r="X14" s="17">
        <f t="shared" si="6"/>
        <v>0</v>
      </c>
      <c r="Y14" s="17">
        <f t="shared" si="6"/>
        <v>10</v>
      </c>
      <c r="Z14" s="17">
        <f t="shared" si="6"/>
        <v>2</v>
      </c>
      <c r="AA14" s="17">
        <f t="shared" si="6"/>
        <v>0</v>
      </c>
      <c r="AB14" s="17">
        <f t="shared" si="6"/>
        <v>0</v>
      </c>
      <c r="AC14" s="17">
        <f t="shared" si="6"/>
        <v>61</v>
      </c>
      <c r="AD14" s="17">
        <f t="shared" si="6"/>
        <v>0</v>
      </c>
      <c r="AE14" s="30">
        <f t="shared" si="6"/>
        <v>64</v>
      </c>
      <c r="AF14" s="30">
        <f t="shared" si="6"/>
        <v>125</v>
      </c>
    </row>
    <row r="15" spans="2:32" ht="23.1" customHeight="1" x14ac:dyDescent="0.25">
      <c r="B15" s="22" t="s">
        <v>42</v>
      </c>
      <c r="C15" s="49">
        <v>8</v>
      </c>
      <c r="D15" s="49">
        <v>0</v>
      </c>
      <c r="E15" s="49">
        <v>0</v>
      </c>
      <c r="F15" s="49">
        <v>2</v>
      </c>
      <c r="G15" s="49">
        <v>0</v>
      </c>
      <c r="H15" s="49">
        <v>0</v>
      </c>
      <c r="I15" s="49">
        <v>1</v>
      </c>
      <c r="J15" s="49">
        <v>0</v>
      </c>
      <c r="K15" s="49">
        <v>0</v>
      </c>
      <c r="L15" s="49">
        <v>0</v>
      </c>
      <c r="M15" s="49">
        <v>26</v>
      </c>
      <c r="N15" s="49">
        <v>0</v>
      </c>
      <c r="O15" s="17">
        <f t="shared" si="0"/>
        <v>11</v>
      </c>
      <c r="P15" s="17">
        <f t="shared" si="1"/>
        <v>37</v>
      </c>
      <c r="R15" s="1" t="s">
        <v>11</v>
      </c>
      <c r="S15" s="17">
        <f t="shared" ref="S15:AF15" si="7">SUM(C30:C33)</f>
        <v>22</v>
      </c>
      <c r="T15" s="17">
        <f t="shared" si="7"/>
        <v>5</v>
      </c>
      <c r="U15" s="17">
        <f t="shared" si="7"/>
        <v>3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13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60</v>
      </c>
      <c r="AD15" s="17">
        <f t="shared" si="7"/>
        <v>0</v>
      </c>
      <c r="AE15" s="30">
        <f t="shared" si="7"/>
        <v>47</v>
      </c>
      <c r="AF15" s="30">
        <f t="shared" si="7"/>
        <v>107</v>
      </c>
    </row>
    <row r="16" spans="2:32" ht="23.1" customHeight="1" x14ac:dyDescent="0.25">
      <c r="B16" s="22" t="s">
        <v>43</v>
      </c>
      <c r="C16" s="49">
        <v>2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  <c r="I16" s="49">
        <v>1</v>
      </c>
      <c r="J16" s="49">
        <v>2</v>
      </c>
      <c r="K16" s="49">
        <v>0</v>
      </c>
      <c r="L16" s="49">
        <v>0</v>
      </c>
      <c r="M16" s="49">
        <v>12</v>
      </c>
      <c r="N16" s="49">
        <v>0</v>
      </c>
      <c r="O16" s="17">
        <f t="shared" si="0"/>
        <v>5</v>
      </c>
      <c r="P16" s="17">
        <f t="shared" si="1"/>
        <v>17</v>
      </c>
      <c r="R16" s="1" t="s">
        <v>12</v>
      </c>
      <c r="S16" s="17">
        <f t="shared" ref="S16:AF16" si="8">SUM(C34:C37)</f>
        <v>21</v>
      </c>
      <c r="T16" s="17">
        <f t="shared" si="8"/>
        <v>9</v>
      </c>
      <c r="U16" s="17">
        <f t="shared" si="8"/>
        <v>5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40</v>
      </c>
      <c r="AD16" s="17">
        <f t="shared" si="8"/>
        <v>0</v>
      </c>
      <c r="AE16" s="30">
        <f t="shared" si="8"/>
        <v>42</v>
      </c>
      <c r="AF16" s="30">
        <f t="shared" si="8"/>
        <v>82</v>
      </c>
    </row>
    <row r="17" spans="2:32" ht="23.1" customHeight="1" x14ac:dyDescent="0.25">
      <c r="B17" s="22" t="s">
        <v>44</v>
      </c>
      <c r="C17" s="49">
        <v>4</v>
      </c>
      <c r="D17" s="49">
        <v>1</v>
      </c>
      <c r="E17" s="49">
        <v>0</v>
      </c>
      <c r="F17" s="49">
        <v>0</v>
      </c>
      <c r="G17" s="49">
        <v>0</v>
      </c>
      <c r="H17" s="49">
        <v>0</v>
      </c>
      <c r="I17" s="49">
        <v>1</v>
      </c>
      <c r="J17" s="49">
        <v>0</v>
      </c>
      <c r="K17" s="49">
        <v>0</v>
      </c>
      <c r="L17" s="49">
        <v>0</v>
      </c>
      <c r="M17" s="49">
        <v>5</v>
      </c>
      <c r="N17" s="49">
        <v>0</v>
      </c>
      <c r="O17" s="17">
        <f t="shared" si="0"/>
        <v>6</v>
      </c>
      <c r="P17" s="17">
        <f t="shared" si="1"/>
        <v>11</v>
      </c>
      <c r="R17" s="1" t="s">
        <v>13</v>
      </c>
      <c r="S17" s="17">
        <f t="shared" ref="S17:AF17" si="9">SUM(C38:C41)</f>
        <v>34</v>
      </c>
      <c r="T17" s="17">
        <f t="shared" si="9"/>
        <v>12</v>
      </c>
      <c r="U17" s="17">
        <f t="shared" si="9"/>
        <v>6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72</v>
      </c>
      <c r="AD17" s="17">
        <f t="shared" si="9"/>
        <v>0</v>
      </c>
      <c r="AE17" s="30">
        <f t="shared" si="9"/>
        <v>68</v>
      </c>
      <c r="AF17" s="30">
        <f t="shared" si="9"/>
        <v>140</v>
      </c>
    </row>
    <row r="18" spans="2:32" ht="23.1" customHeight="1" x14ac:dyDescent="0.25">
      <c r="B18" s="22" t="s">
        <v>45</v>
      </c>
      <c r="C18" s="49">
        <v>6</v>
      </c>
      <c r="D18" s="49">
        <v>0</v>
      </c>
      <c r="E18" s="49">
        <v>1</v>
      </c>
      <c r="F18" s="49">
        <v>0</v>
      </c>
      <c r="G18" s="49">
        <v>0</v>
      </c>
      <c r="H18" s="49">
        <v>0</v>
      </c>
      <c r="I18" s="49">
        <v>2</v>
      </c>
      <c r="J18" s="49">
        <v>0</v>
      </c>
      <c r="K18" s="49">
        <v>0</v>
      </c>
      <c r="L18" s="49">
        <v>0</v>
      </c>
      <c r="M18" s="49">
        <v>9</v>
      </c>
      <c r="N18" s="49">
        <v>0</v>
      </c>
      <c r="O18" s="17">
        <f t="shared" si="0"/>
        <v>9</v>
      </c>
      <c r="P18" s="17">
        <f t="shared" si="1"/>
        <v>18</v>
      </c>
      <c r="R18" s="1" t="s">
        <v>14</v>
      </c>
      <c r="S18" s="17">
        <f t="shared" ref="S18:AF18" si="10">SUM(C42:C45)</f>
        <v>34</v>
      </c>
      <c r="T18" s="17">
        <f t="shared" si="10"/>
        <v>8</v>
      </c>
      <c r="U18" s="17">
        <f t="shared" si="10"/>
        <v>3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68</v>
      </c>
      <c r="AD18" s="17">
        <f t="shared" si="10"/>
        <v>0</v>
      </c>
      <c r="AE18" s="30">
        <f t="shared" si="10"/>
        <v>61</v>
      </c>
      <c r="AF18" s="30">
        <f t="shared" si="10"/>
        <v>129</v>
      </c>
    </row>
    <row r="19" spans="2:32" ht="23.1" customHeight="1" x14ac:dyDescent="0.25">
      <c r="B19" s="22" t="s">
        <v>46</v>
      </c>
      <c r="C19" s="49">
        <v>4</v>
      </c>
      <c r="D19" s="49">
        <v>2</v>
      </c>
      <c r="E19" s="49">
        <v>0</v>
      </c>
      <c r="F19" s="49">
        <v>3</v>
      </c>
      <c r="G19" s="49">
        <v>0</v>
      </c>
      <c r="H19" s="49">
        <v>0</v>
      </c>
      <c r="I19" s="49">
        <v>0</v>
      </c>
      <c r="J19" s="49">
        <v>1</v>
      </c>
      <c r="K19" s="49">
        <v>0</v>
      </c>
      <c r="L19" s="49">
        <v>0</v>
      </c>
      <c r="M19" s="49">
        <v>14</v>
      </c>
      <c r="N19" s="49">
        <v>0</v>
      </c>
      <c r="O19" s="17">
        <f t="shared" si="0"/>
        <v>10</v>
      </c>
      <c r="P19" s="17">
        <f t="shared" si="1"/>
        <v>24</v>
      </c>
      <c r="R19" s="1" t="s">
        <v>15</v>
      </c>
      <c r="S19" s="17">
        <f t="shared" ref="S19:AF19" si="11">SUM(C46:C49)</f>
        <v>39</v>
      </c>
      <c r="T19" s="17">
        <f t="shared" si="11"/>
        <v>12</v>
      </c>
      <c r="U19" s="17">
        <f t="shared" si="11"/>
        <v>9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65</v>
      </c>
      <c r="AD19" s="17">
        <f t="shared" si="11"/>
        <v>0</v>
      </c>
      <c r="AE19" s="30">
        <f t="shared" si="11"/>
        <v>71</v>
      </c>
      <c r="AF19" s="30">
        <f t="shared" si="11"/>
        <v>136</v>
      </c>
    </row>
    <row r="20" spans="2:32" ht="23.1" customHeight="1" x14ac:dyDescent="0.25">
      <c r="B20" s="22" t="s">
        <v>47</v>
      </c>
      <c r="C20" s="49">
        <v>5</v>
      </c>
      <c r="D20" s="49">
        <v>3</v>
      </c>
      <c r="E20" s="49">
        <v>2</v>
      </c>
      <c r="F20" s="49">
        <v>0</v>
      </c>
      <c r="G20" s="49">
        <v>0</v>
      </c>
      <c r="H20" s="49">
        <v>0</v>
      </c>
      <c r="I20" s="49">
        <v>1</v>
      </c>
      <c r="J20" s="49">
        <v>0</v>
      </c>
      <c r="K20" s="49">
        <v>0</v>
      </c>
      <c r="L20" s="49">
        <v>0</v>
      </c>
      <c r="M20" s="49">
        <v>19</v>
      </c>
      <c r="N20" s="49">
        <v>0</v>
      </c>
      <c r="O20" s="17">
        <f t="shared" si="0"/>
        <v>11</v>
      </c>
      <c r="P20" s="17">
        <f t="shared" si="1"/>
        <v>30</v>
      </c>
      <c r="R20" s="1" t="s">
        <v>16</v>
      </c>
      <c r="S20" s="17">
        <f t="shared" ref="S20:AF20" si="12">SUM(C50:C53)</f>
        <v>40</v>
      </c>
      <c r="T20" s="17">
        <f t="shared" si="12"/>
        <v>9</v>
      </c>
      <c r="U20" s="17">
        <f t="shared" si="12"/>
        <v>5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10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93</v>
      </c>
      <c r="AD20" s="17">
        <f t="shared" si="12"/>
        <v>0</v>
      </c>
      <c r="AE20" s="30">
        <f t="shared" si="12"/>
        <v>68</v>
      </c>
      <c r="AF20" s="30">
        <f t="shared" si="12"/>
        <v>161</v>
      </c>
    </row>
    <row r="21" spans="2:32" ht="23.1" customHeight="1" x14ac:dyDescent="0.25">
      <c r="B21" s="22" t="s">
        <v>48</v>
      </c>
      <c r="C21" s="49">
        <v>7</v>
      </c>
      <c r="D21" s="49">
        <v>1</v>
      </c>
      <c r="E21" s="49">
        <v>0</v>
      </c>
      <c r="F21" s="49">
        <v>0</v>
      </c>
      <c r="G21" s="49">
        <v>0</v>
      </c>
      <c r="H21" s="49">
        <v>0</v>
      </c>
      <c r="I21" s="49">
        <v>3</v>
      </c>
      <c r="J21" s="49">
        <v>0</v>
      </c>
      <c r="K21" s="49">
        <v>0</v>
      </c>
      <c r="L21" s="49">
        <v>0</v>
      </c>
      <c r="M21" s="49">
        <v>11</v>
      </c>
      <c r="N21" s="49">
        <v>0</v>
      </c>
      <c r="O21" s="17">
        <f t="shared" si="0"/>
        <v>11</v>
      </c>
      <c r="P21" s="17">
        <f t="shared" si="1"/>
        <v>22</v>
      </c>
      <c r="R21" s="35" t="s">
        <v>20</v>
      </c>
      <c r="S21" s="33">
        <f t="shared" ref="S21:AF21" si="13">SUM(C54:C57)</f>
        <v>49</v>
      </c>
      <c r="T21" s="17">
        <f t="shared" si="13"/>
        <v>6</v>
      </c>
      <c r="U21" s="17">
        <f t="shared" si="13"/>
        <v>8</v>
      </c>
      <c r="V21" s="17">
        <f t="shared" si="13"/>
        <v>6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87</v>
      </c>
      <c r="AD21" s="17">
        <f t="shared" si="13"/>
        <v>0</v>
      </c>
      <c r="AE21" s="30">
        <f t="shared" si="13"/>
        <v>79</v>
      </c>
      <c r="AF21" s="30">
        <f t="shared" si="13"/>
        <v>166</v>
      </c>
    </row>
    <row r="22" spans="2:32" ht="23.1" customHeight="1" x14ac:dyDescent="0.25">
      <c r="B22" s="22" t="s">
        <v>49</v>
      </c>
      <c r="C22" s="49">
        <v>7</v>
      </c>
      <c r="D22" s="49">
        <v>1</v>
      </c>
      <c r="E22" s="49">
        <v>2</v>
      </c>
      <c r="F22" s="49">
        <v>0</v>
      </c>
      <c r="G22" s="49">
        <v>0</v>
      </c>
      <c r="H22" s="49">
        <v>0</v>
      </c>
      <c r="I22" s="49">
        <v>6</v>
      </c>
      <c r="J22" s="49">
        <v>1</v>
      </c>
      <c r="K22" s="49">
        <v>0</v>
      </c>
      <c r="L22" s="49">
        <v>0</v>
      </c>
      <c r="M22" s="49">
        <v>19</v>
      </c>
      <c r="N22" s="49">
        <v>0</v>
      </c>
      <c r="O22" s="17">
        <f t="shared" si="0"/>
        <v>17</v>
      </c>
      <c r="P22" s="17">
        <f t="shared" si="1"/>
        <v>36</v>
      </c>
      <c r="R22" s="50" t="s">
        <v>90</v>
      </c>
      <c r="S22" s="51">
        <f>MAX(S10:S12)</f>
        <v>22</v>
      </c>
      <c r="T22" s="51">
        <f t="shared" ref="T22:AF22" si="14">MAX(T10:T12)</f>
        <v>6</v>
      </c>
      <c r="U22" s="51">
        <f t="shared" si="14"/>
        <v>4</v>
      </c>
      <c r="V22" s="51">
        <f t="shared" si="14"/>
        <v>3</v>
      </c>
      <c r="W22" s="51">
        <f t="shared" si="14"/>
        <v>0</v>
      </c>
      <c r="X22" s="51">
        <f t="shared" si="14"/>
        <v>0</v>
      </c>
      <c r="Y22" s="51">
        <f t="shared" si="14"/>
        <v>6</v>
      </c>
      <c r="Z22" s="51">
        <f t="shared" si="14"/>
        <v>3</v>
      </c>
      <c r="AA22" s="51">
        <f t="shared" si="14"/>
        <v>0</v>
      </c>
      <c r="AB22" s="51">
        <f t="shared" si="14"/>
        <v>0</v>
      </c>
      <c r="AC22" s="51">
        <f t="shared" si="14"/>
        <v>55</v>
      </c>
      <c r="AD22" s="51">
        <f t="shared" si="14"/>
        <v>0</v>
      </c>
      <c r="AE22" s="39">
        <f t="shared" si="14"/>
        <v>41</v>
      </c>
      <c r="AF22" s="39">
        <f t="shared" si="14"/>
        <v>94</v>
      </c>
    </row>
    <row r="23" spans="2:32" ht="23.1" customHeight="1" x14ac:dyDescent="0.25">
      <c r="B23" s="22" t="s">
        <v>50</v>
      </c>
      <c r="C23" s="49">
        <v>10</v>
      </c>
      <c r="D23" s="49">
        <v>2</v>
      </c>
      <c r="E23" s="49">
        <v>2</v>
      </c>
      <c r="F23" s="49">
        <v>1</v>
      </c>
      <c r="G23" s="49">
        <v>0</v>
      </c>
      <c r="H23" s="49">
        <v>0</v>
      </c>
      <c r="I23" s="49">
        <v>0</v>
      </c>
      <c r="J23" s="49">
        <v>2</v>
      </c>
      <c r="K23" s="49">
        <v>0</v>
      </c>
      <c r="L23" s="49">
        <v>0</v>
      </c>
      <c r="M23" s="49">
        <v>11</v>
      </c>
      <c r="N23" s="49">
        <v>0</v>
      </c>
      <c r="O23" s="17">
        <f t="shared" si="0"/>
        <v>17</v>
      </c>
      <c r="P23" s="17">
        <f t="shared" si="1"/>
        <v>28</v>
      </c>
      <c r="R23" s="50" t="s">
        <v>91</v>
      </c>
      <c r="S23" s="51">
        <f>MAX(S13:S18)</f>
        <v>39</v>
      </c>
      <c r="T23" s="51">
        <f t="shared" ref="T23:AF23" si="15">MAX(T13:T18)</f>
        <v>12</v>
      </c>
      <c r="U23" s="51">
        <f t="shared" si="15"/>
        <v>7</v>
      </c>
      <c r="V23" s="51">
        <f t="shared" si="15"/>
        <v>5</v>
      </c>
      <c r="W23" s="51">
        <f t="shared" si="15"/>
        <v>1</v>
      </c>
      <c r="X23" s="51">
        <f t="shared" si="15"/>
        <v>0</v>
      </c>
      <c r="Y23" s="51">
        <f t="shared" si="15"/>
        <v>14</v>
      </c>
      <c r="Z23" s="51">
        <f t="shared" si="15"/>
        <v>4</v>
      </c>
      <c r="AA23" s="51">
        <f t="shared" si="15"/>
        <v>0</v>
      </c>
      <c r="AB23" s="51">
        <f t="shared" si="15"/>
        <v>0</v>
      </c>
      <c r="AC23" s="51">
        <f t="shared" si="15"/>
        <v>72</v>
      </c>
      <c r="AD23" s="51">
        <f t="shared" si="15"/>
        <v>0</v>
      </c>
      <c r="AE23" s="39">
        <f t="shared" si="15"/>
        <v>68</v>
      </c>
      <c r="AF23" s="39">
        <f t="shared" si="15"/>
        <v>140</v>
      </c>
    </row>
    <row r="24" spans="2:32" ht="23.1" customHeight="1" x14ac:dyDescent="0.25">
      <c r="B24" s="22" t="s">
        <v>51</v>
      </c>
      <c r="C24" s="49">
        <v>6</v>
      </c>
      <c r="D24" s="49">
        <v>1</v>
      </c>
      <c r="E24" s="49">
        <v>2</v>
      </c>
      <c r="F24" s="49">
        <v>1</v>
      </c>
      <c r="G24" s="49">
        <v>0</v>
      </c>
      <c r="H24" s="49">
        <v>0</v>
      </c>
      <c r="I24" s="49">
        <v>0</v>
      </c>
      <c r="J24" s="49">
        <v>0</v>
      </c>
      <c r="K24" s="49">
        <v>0</v>
      </c>
      <c r="L24" s="49">
        <v>0</v>
      </c>
      <c r="M24" s="49">
        <v>16</v>
      </c>
      <c r="N24" s="49">
        <v>0</v>
      </c>
      <c r="O24" s="17">
        <f t="shared" si="0"/>
        <v>10</v>
      </c>
      <c r="P24" s="17">
        <f t="shared" si="1"/>
        <v>26</v>
      </c>
      <c r="R24" s="50" t="s">
        <v>92</v>
      </c>
      <c r="S24" s="51">
        <f>MAX(S19:S21)</f>
        <v>49</v>
      </c>
      <c r="T24" s="51">
        <f t="shared" ref="T24:AF24" si="16">MAX(T19:T21)</f>
        <v>12</v>
      </c>
      <c r="U24" s="51">
        <f t="shared" si="16"/>
        <v>9</v>
      </c>
      <c r="V24" s="51">
        <f t="shared" si="16"/>
        <v>6</v>
      </c>
      <c r="W24" s="51">
        <f t="shared" si="16"/>
        <v>0</v>
      </c>
      <c r="X24" s="51">
        <f t="shared" si="16"/>
        <v>0</v>
      </c>
      <c r="Y24" s="51">
        <f t="shared" si="16"/>
        <v>10</v>
      </c>
      <c r="Z24" s="51">
        <f t="shared" si="16"/>
        <v>5</v>
      </c>
      <c r="AA24" s="51">
        <f t="shared" si="16"/>
        <v>0</v>
      </c>
      <c r="AB24" s="51">
        <f t="shared" si="16"/>
        <v>0</v>
      </c>
      <c r="AC24" s="51">
        <f t="shared" si="16"/>
        <v>93</v>
      </c>
      <c r="AD24" s="51">
        <f t="shared" si="16"/>
        <v>0</v>
      </c>
      <c r="AE24" s="39">
        <f t="shared" si="16"/>
        <v>79</v>
      </c>
      <c r="AF24" s="39">
        <f t="shared" si="16"/>
        <v>166</v>
      </c>
    </row>
    <row r="25" spans="2:32" ht="23.1" customHeight="1" x14ac:dyDescent="0.25">
      <c r="B25" s="22" t="s">
        <v>52</v>
      </c>
      <c r="C25" s="49">
        <v>8</v>
      </c>
      <c r="D25" s="49">
        <v>2</v>
      </c>
      <c r="E25" s="49">
        <v>1</v>
      </c>
      <c r="F25" s="49">
        <v>0</v>
      </c>
      <c r="G25" s="49">
        <v>0</v>
      </c>
      <c r="H25" s="49">
        <v>0</v>
      </c>
      <c r="I25" s="49">
        <v>1</v>
      </c>
      <c r="J25" s="49">
        <v>1</v>
      </c>
      <c r="K25" s="49">
        <v>0</v>
      </c>
      <c r="L25" s="49">
        <v>0</v>
      </c>
      <c r="M25" s="49">
        <v>18</v>
      </c>
      <c r="N25" s="49">
        <v>0</v>
      </c>
      <c r="O25" s="17">
        <f t="shared" si="0"/>
        <v>13</v>
      </c>
      <c r="P25" s="17">
        <f t="shared" si="1"/>
        <v>31</v>
      </c>
      <c r="R25" s="36" t="s">
        <v>85</v>
      </c>
      <c r="S25" s="34">
        <f t="shared" ref="S25:AF25" si="17">SUM(S10:S12)</f>
        <v>57</v>
      </c>
      <c r="T25" s="16">
        <f t="shared" si="17"/>
        <v>9</v>
      </c>
      <c r="U25" s="16">
        <f t="shared" si="17"/>
        <v>7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16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150</v>
      </c>
      <c r="AD25" s="16">
        <f t="shared" si="17"/>
        <v>0</v>
      </c>
      <c r="AE25" s="31">
        <f t="shared" si="17"/>
        <v>100</v>
      </c>
      <c r="AF25" s="31">
        <f t="shared" si="17"/>
        <v>250</v>
      </c>
    </row>
    <row r="26" spans="2:32" ht="23.1" customHeight="1" x14ac:dyDescent="0.25">
      <c r="B26" s="22" t="s">
        <v>53</v>
      </c>
      <c r="C26" s="49">
        <v>9</v>
      </c>
      <c r="D26" s="49">
        <v>1</v>
      </c>
      <c r="E26" s="49">
        <v>0</v>
      </c>
      <c r="F26" s="49">
        <v>0</v>
      </c>
      <c r="G26" s="49">
        <v>0</v>
      </c>
      <c r="H26" s="49">
        <v>0</v>
      </c>
      <c r="I26" s="49">
        <v>4</v>
      </c>
      <c r="J26" s="49">
        <v>1</v>
      </c>
      <c r="K26" s="49">
        <v>0</v>
      </c>
      <c r="L26" s="49">
        <v>0</v>
      </c>
      <c r="M26" s="49">
        <v>17</v>
      </c>
      <c r="N26" s="49">
        <v>0</v>
      </c>
      <c r="O26" s="17">
        <f t="shared" si="0"/>
        <v>15</v>
      </c>
      <c r="P26" s="17">
        <f t="shared" si="1"/>
        <v>32</v>
      </c>
      <c r="R26" s="27" t="s">
        <v>86</v>
      </c>
      <c r="S26" s="16">
        <f t="shared" ref="S26:AF26" si="18">SUM(S13:S18)</f>
        <v>181</v>
      </c>
      <c r="T26" s="16">
        <f t="shared" si="18"/>
        <v>45</v>
      </c>
      <c r="U26" s="16">
        <f t="shared" si="18"/>
        <v>29</v>
      </c>
      <c r="V26" s="16">
        <f t="shared" si="18"/>
        <v>15</v>
      </c>
      <c r="W26" s="16">
        <f t="shared" si="18"/>
        <v>1</v>
      </c>
      <c r="X26" s="16">
        <f t="shared" si="18"/>
        <v>0</v>
      </c>
      <c r="Y26" s="16">
        <f t="shared" si="18"/>
        <v>58</v>
      </c>
      <c r="Z26" s="16">
        <f t="shared" si="18"/>
        <v>10</v>
      </c>
      <c r="AA26" s="16">
        <f t="shared" si="18"/>
        <v>0</v>
      </c>
      <c r="AB26" s="16">
        <f t="shared" si="18"/>
        <v>0</v>
      </c>
      <c r="AC26" s="16">
        <f t="shared" si="18"/>
        <v>365</v>
      </c>
      <c r="AD26" s="16">
        <f t="shared" si="18"/>
        <v>0</v>
      </c>
      <c r="AE26" s="31">
        <f t="shared" si="18"/>
        <v>339</v>
      </c>
      <c r="AF26" s="31">
        <f t="shared" si="18"/>
        <v>704</v>
      </c>
    </row>
    <row r="27" spans="2:32" ht="23.1" customHeight="1" x14ac:dyDescent="0.25">
      <c r="B27" s="22" t="s">
        <v>54</v>
      </c>
      <c r="C27" s="49">
        <v>14</v>
      </c>
      <c r="D27" s="49">
        <v>2</v>
      </c>
      <c r="E27" s="49">
        <v>3</v>
      </c>
      <c r="F27" s="49">
        <v>2</v>
      </c>
      <c r="G27" s="49">
        <v>0</v>
      </c>
      <c r="H27" s="49">
        <v>0</v>
      </c>
      <c r="I27" s="49">
        <v>4</v>
      </c>
      <c r="J27" s="49">
        <v>1</v>
      </c>
      <c r="K27" s="49">
        <v>0</v>
      </c>
      <c r="L27" s="49">
        <v>0</v>
      </c>
      <c r="M27" s="49">
        <v>14</v>
      </c>
      <c r="N27" s="49">
        <v>0</v>
      </c>
      <c r="O27" s="17">
        <f t="shared" si="0"/>
        <v>26</v>
      </c>
      <c r="P27" s="17">
        <f t="shared" si="1"/>
        <v>40</v>
      </c>
      <c r="R27" s="28" t="s">
        <v>87</v>
      </c>
      <c r="S27" s="16">
        <f t="shared" ref="S27:AF27" si="19">SUM(S19:S21)</f>
        <v>128</v>
      </c>
      <c r="T27" s="16">
        <f t="shared" si="19"/>
        <v>27</v>
      </c>
      <c r="U27" s="16">
        <f t="shared" si="19"/>
        <v>22</v>
      </c>
      <c r="V27" s="16">
        <f t="shared" si="19"/>
        <v>11</v>
      </c>
      <c r="W27" s="16">
        <f t="shared" si="19"/>
        <v>0</v>
      </c>
      <c r="X27" s="16">
        <f t="shared" si="19"/>
        <v>0</v>
      </c>
      <c r="Y27" s="16">
        <f t="shared" si="19"/>
        <v>22</v>
      </c>
      <c r="Z27" s="16">
        <f t="shared" si="19"/>
        <v>8</v>
      </c>
      <c r="AA27" s="16">
        <f t="shared" si="19"/>
        <v>0</v>
      </c>
      <c r="AB27" s="16">
        <f t="shared" si="19"/>
        <v>0</v>
      </c>
      <c r="AC27" s="16">
        <f t="shared" si="19"/>
        <v>245</v>
      </c>
      <c r="AD27" s="16">
        <f t="shared" si="19"/>
        <v>0</v>
      </c>
      <c r="AE27" s="31">
        <f t="shared" si="19"/>
        <v>218</v>
      </c>
      <c r="AF27" s="31">
        <f t="shared" si="19"/>
        <v>463</v>
      </c>
    </row>
    <row r="28" spans="2:32" ht="23.1" customHeight="1" x14ac:dyDescent="0.25">
      <c r="B28" s="22" t="s">
        <v>55</v>
      </c>
      <c r="C28" s="49">
        <v>8</v>
      </c>
      <c r="D28" s="49">
        <v>1</v>
      </c>
      <c r="E28" s="49">
        <v>1</v>
      </c>
      <c r="F28" s="49">
        <v>0</v>
      </c>
      <c r="G28" s="49">
        <v>1</v>
      </c>
      <c r="H28" s="49">
        <v>0</v>
      </c>
      <c r="I28" s="49">
        <v>2</v>
      </c>
      <c r="J28" s="49">
        <v>0</v>
      </c>
      <c r="K28" s="49">
        <v>0</v>
      </c>
      <c r="L28" s="49">
        <v>0</v>
      </c>
      <c r="M28" s="49">
        <v>15</v>
      </c>
      <c r="N28" s="49">
        <v>0</v>
      </c>
      <c r="O28" s="17">
        <f t="shared" si="0"/>
        <v>13</v>
      </c>
      <c r="P28" s="17">
        <f t="shared" si="1"/>
        <v>28</v>
      </c>
      <c r="R28" s="5" t="s">
        <v>17</v>
      </c>
      <c r="S28" s="16">
        <f t="shared" ref="S28:AF28" si="20">SUM(S10:S21)</f>
        <v>366</v>
      </c>
      <c r="T28" s="16">
        <f t="shared" si="20"/>
        <v>81</v>
      </c>
      <c r="U28" s="16">
        <f t="shared" si="20"/>
        <v>58</v>
      </c>
      <c r="V28" s="16">
        <f t="shared" si="20"/>
        <v>31</v>
      </c>
      <c r="W28" s="16">
        <f t="shared" si="20"/>
        <v>1</v>
      </c>
      <c r="X28" s="16">
        <f t="shared" si="20"/>
        <v>0</v>
      </c>
      <c r="Y28" s="16">
        <f t="shared" si="20"/>
        <v>96</v>
      </c>
      <c r="Z28" s="16">
        <f t="shared" si="20"/>
        <v>24</v>
      </c>
      <c r="AA28" s="16">
        <f t="shared" si="20"/>
        <v>0</v>
      </c>
      <c r="AB28" s="16">
        <f t="shared" si="20"/>
        <v>0</v>
      </c>
      <c r="AC28" s="16">
        <f t="shared" si="20"/>
        <v>760</v>
      </c>
      <c r="AD28" s="16">
        <f t="shared" si="20"/>
        <v>0</v>
      </c>
      <c r="AE28" s="31">
        <f t="shared" si="20"/>
        <v>657</v>
      </c>
      <c r="AF28" s="31">
        <f t="shared" si="20"/>
        <v>1417</v>
      </c>
    </row>
    <row r="29" spans="2:32" ht="23.1" customHeight="1" x14ac:dyDescent="0.25">
      <c r="B29" s="22" t="s">
        <v>56</v>
      </c>
      <c r="C29" s="49">
        <v>8</v>
      </c>
      <c r="D29" s="49">
        <v>1</v>
      </c>
      <c r="E29" s="49">
        <v>1</v>
      </c>
      <c r="F29" s="49">
        <v>0</v>
      </c>
      <c r="G29" s="49">
        <v>0</v>
      </c>
      <c r="H29" s="49">
        <v>0</v>
      </c>
      <c r="I29" s="49">
        <v>0</v>
      </c>
      <c r="J29" s="49">
        <v>0</v>
      </c>
      <c r="K29" s="49">
        <v>0</v>
      </c>
      <c r="L29" s="49">
        <v>0</v>
      </c>
      <c r="M29" s="49">
        <v>15</v>
      </c>
      <c r="N29" s="49">
        <v>0</v>
      </c>
      <c r="O29" s="17">
        <f t="shared" si="0"/>
        <v>10</v>
      </c>
      <c r="P29" s="17">
        <f t="shared" si="1"/>
        <v>25</v>
      </c>
      <c r="R29"/>
      <c r="S29" s="20"/>
      <c r="T29" s="19"/>
    </row>
    <row r="30" spans="2:32" ht="23.1" customHeight="1" x14ac:dyDescent="0.25">
      <c r="B30" s="22" t="s">
        <v>57</v>
      </c>
      <c r="C30" s="49">
        <v>5</v>
      </c>
      <c r="D30" s="49">
        <v>1</v>
      </c>
      <c r="E30" s="49">
        <v>0</v>
      </c>
      <c r="F30" s="49">
        <v>1</v>
      </c>
      <c r="G30" s="49">
        <v>0</v>
      </c>
      <c r="H30" s="49">
        <v>0</v>
      </c>
      <c r="I30" s="49">
        <v>3</v>
      </c>
      <c r="J30" s="49">
        <v>0</v>
      </c>
      <c r="K30" s="49">
        <v>0</v>
      </c>
      <c r="L30" s="49">
        <v>0</v>
      </c>
      <c r="M30" s="49">
        <v>11</v>
      </c>
      <c r="N30" s="49">
        <v>0</v>
      </c>
      <c r="O30" s="17">
        <f t="shared" si="0"/>
        <v>10</v>
      </c>
      <c r="P30" s="17">
        <f t="shared" si="1"/>
        <v>21</v>
      </c>
      <c r="R30"/>
      <c r="S30" s="19"/>
      <c r="T30" s="19"/>
    </row>
    <row r="31" spans="2:32" ht="23.1" customHeight="1" x14ac:dyDescent="0.25">
      <c r="B31" s="23" t="s">
        <v>58</v>
      </c>
      <c r="C31" s="49">
        <v>3</v>
      </c>
      <c r="D31" s="49">
        <v>1</v>
      </c>
      <c r="E31" s="49">
        <v>0</v>
      </c>
      <c r="F31" s="49">
        <v>0</v>
      </c>
      <c r="G31" s="49">
        <v>0</v>
      </c>
      <c r="H31" s="49">
        <v>0</v>
      </c>
      <c r="I31" s="49">
        <v>3</v>
      </c>
      <c r="J31" s="49">
        <v>0</v>
      </c>
      <c r="K31" s="49">
        <v>0</v>
      </c>
      <c r="L31" s="49">
        <v>0</v>
      </c>
      <c r="M31" s="49">
        <v>16</v>
      </c>
      <c r="N31" s="49">
        <v>0</v>
      </c>
      <c r="O31" s="17">
        <f t="shared" si="0"/>
        <v>7</v>
      </c>
      <c r="P31" s="17">
        <f t="shared" si="1"/>
        <v>23</v>
      </c>
      <c r="R31"/>
      <c r="S31" s="19"/>
      <c r="T31" s="19"/>
    </row>
    <row r="32" spans="2:32" ht="23.1" customHeight="1" x14ac:dyDescent="0.25">
      <c r="B32" s="23" t="s">
        <v>59</v>
      </c>
      <c r="C32" s="49">
        <v>11</v>
      </c>
      <c r="D32" s="49">
        <v>2</v>
      </c>
      <c r="E32" s="49">
        <v>1</v>
      </c>
      <c r="F32" s="49">
        <v>1</v>
      </c>
      <c r="G32" s="49">
        <v>0</v>
      </c>
      <c r="H32" s="49">
        <v>0</v>
      </c>
      <c r="I32" s="49">
        <v>5</v>
      </c>
      <c r="J32" s="49">
        <v>0</v>
      </c>
      <c r="K32" s="49">
        <v>0</v>
      </c>
      <c r="L32" s="49">
        <v>0</v>
      </c>
      <c r="M32" s="49">
        <v>18</v>
      </c>
      <c r="N32" s="49">
        <v>0</v>
      </c>
      <c r="O32" s="17">
        <f t="shared" si="0"/>
        <v>20</v>
      </c>
      <c r="P32" s="17">
        <f t="shared" si="1"/>
        <v>38</v>
      </c>
      <c r="R32"/>
      <c r="S32" s="19"/>
      <c r="T32" s="19"/>
    </row>
    <row r="33" spans="2:20" ht="23.1" customHeight="1" x14ac:dyDescent="0.25">
      <c r="B33" s="22" t="s">
        <v>60</v>
      </c>
      <c r="C33" s="49">
        <v>3</v>
      </c>
      <c r="D33" s="49">
        <v>1</v>
      </c>
      <c r="E33" s="49">
        <v>2</v>
      </c>
      <c r="F33" s="49">
        <v>0</v>
      </c>
      <c r="G33" s="49">
        <v>0</v>
      </c>
      <c r="H33" s="49">
        <v>0</v>
      </c>
      <c r="I33" s="49">
        <v>2</v>
      </c>
      <c r="J33" s="49">
        <v>2</v>
      </c>
      <c r="K33" s="49">
        <v>0</v>
      </c>
      <c r="L33" s="49">
        <v>0</v>
      </c>
      <c r="M33" s="49">
        <v>15</v>
      </c>
      <c r="N33" s="49">
        <v>0</v>
      </c>
      <c r="O33" s="17">
        <f t="shared" si="0"/>
        <v>10</v>
      </c>
      <c r="P33" s="17">
        <f t="shared" si="1"/>
        <v>25</v>
      </c>
      <c r="R33"/>
      <c r="S33" s="19"/>
      <c r="T33" s="19"/>
    </row>
    <row r="34" spans="2:20" ht="23.1" customHeight="1" x14ac:dyDescent="0.25">
      <c r="B34" s="23" t="s">
        <v>61</v>
      </c>
      <c r="C34" s="49">
        <v>6</v>
      </c>
      <c r="D34" s="49">
        <v>1</v>
      </c>
      <c r="E34" s="49">
        <v>1</v>
      </c>
      <c r="F34" s="49">
        <v>2</v>
      </c>
      <c r="G34" s="49">
        <v>0</v>
      </c>
      <c r="H34" s="49">
        <v>0</v>
      </c>
      <c r="I34" s="49">
        <v>0</v>
      </c>
      <c r="J34" s="49">
        <v>0</v>
      </c>
      <c r="K34" s="49">
        <v>0</v>
      </c>
      <c r="L34" s="49">
        <v>0</v>
      </c>
      <c r="M34" s="49">
        <v>11</v>
      </c>
      <c r="N34" s="49">
        <v>0</v>
      </c>
      <c r="O34" s="17">
        <f t="shared" si="0"/>
        <v>10</v>
      </c>
      <c r="P34" s="17">
        <f t="shared" si="1"/>
        <v>21</v>
      </c>
      <c r="R34"/>
      <c r="S34" s="19"/>
      <c r="T34" s="19"/>
    </row>
    <row r="35" spans="2:20" ht="23.1" customHeight="1" x14ac:dyDescent="0.25">
      <c r="B35" s="23" t="s">
        <v>62</v>
      </c>
      <c r="C35" s="49">
        <v>4</v>
      </c>
      <c r="D35" s="49">
        <v>2</v>
      </c>
      <c r="E35" s="49">
        <v>1</v>
      </c>
      <c r="F35" s="49">
        <v>1</v>
      </c>
      <c r="G35" s="49">
        <v>0</v>
      </c>
      <c r="H35" s="49">
        <v>0</v>
      </c>
      <c r="I35" s="49">
        <v>2</v>
      </c>
      <c r="J35" s="49">
        <v>0</v>
      </c>
      <c r="K35" s="49">
        <v>0</v>
      </c>
      <c r="L35" s="49">
        <v>0</v>
      </c>
      <c r="M35" s="49">
        <v>4</v>
      </c>
      <c r="N35" s="49">
        <v>0</v>
      </c>
      <c r="O35" s="17">
        <f t="shared" si="0"/>
        <v>10</v>
      </c>
      <c r="P35" s="17">
        <f t="shared" si="1"/>
        <v>14</v>
      </c>
      <c r="R35"/>
      <c r="S35" s="19"/>
      <c r="T35" s="19"/>
    </row>
    <row r="36" spans="2:20" ht="23.1" customHeight="1" x14ac:dyDescent="0.25">
      <c r="B36" s="23" t="s">
        <v>63</v>
      </c>
      <c r="C36" s="49">
        <v>7</v>
      </c>
      <c r="D36" s="49">
        <v>1</v>
      </c>
      <c r="E36" s="49">
        <v>1</v>
      </c>
      <c r="F36" s="49">
        <v>1</v>
      </c>
      <c r="G36" s="49">
        <v>0</v>
      </c>
      <c r="H36" s="49">
        <v>0</v>
      </c>
      <c r="I36" s="49">
        <v>0</v>
      </c>
      <c r="J36" s="49">
        <v>0</v>
      </c>
      <c r="K36" s="49">
        <v>0</v>
      </c>
      <c r="L36" s="49">
        <v>0</v>
      </c>
      <c r="M36" s="49">
        <v>10</v>
      </c>
      <c r="N36" s="49">
        <v>0</v>
      </c>
      <c r="O36" s="17">
        <f t="shared" si="0"/>
        <v>10</v>
      </c>
      <c r="P36" s="17">
        <f t="shared" si="1"/>
        <v>20</v>
      </c>
      <c r="R36"/>
      <c r="S36" s="19"/>
      <c r="T36" s="19"/>
    </row>
    <row r="37" spans="2:20" ht="23.1" customHeight="1" x14ac:dyDescent="0.25">
      <c r="B37" s="22" t="s">
        <v>64</v>
      </c>
      <c r="C37" s="49">
        <v>4</v>
      </c>
      <c r="D37" s="49">
        <v>5</v>
      </c>
      <c r="E37" s="49">
        <v>2</v>
      </c>
      <c r="F37" s="49">
        <v>1</v>
      </c>
      <c r="G37" s="49">
        <v>0</v>
      </c>
      <c r="H37" s="49">
        <v>0</v>
      </c>
      <c r="I37" s="49">
        <v>0</v>
      </c>
      <c r="J37" s="49">
        <v>0</v>
      </c>
      <c r="K37" s="49">
        <v>0</v>
      </c>
      <c r="L37" s="49">
        <v>0</v>
      </c>
      <c r="M37" s="49">
        <v>15</v>
      </c>
      <c r="N37" s="49">
        <v>0</v>
      </c>
      <c r="O37" s="17">
        <f t="shared" si="0"/>
        <v>12</v>
      </c>
      <c r="P37" s="17">
        <f t="shared" si="1"/>
        <v>27</v>
      </c>
      <c r="R37"/>
      <c r="S37" s="19"/>
      <c r="T37" s="19"/>
    </row>
    <row r="38" spans="2:20" ht="23.1" customHeight="1" x14ac:dyDescent="0.25">
      <c r="B38" s="23" t="s">
        <v>65</v>
      </c>
      <c r="C38" s="49">
        <v>5</v>
      </c>
      <c r="D38" s="49">
        <v>0</v>
      </c>
      <c r="E38" s="49">
        <v>1</v>
      </c>
      <c r="F38" s="49">
        <v>0</v>
      </c>
      <c r="G38" s="49">
        <v>0</v>
      </c>
      <c r="H38" s="49">
        <v>0</v>
      </c>
      <c r="I38" s="49">
        <v>2</v>
      </c>
      <c r="J38" s="49">
        <v>1</v>
      </c>
      <c r="K38" s="49">
        <v>0</v>
      </c>
      <c r="L38" s="49">
        <v>0</v>
      </c>
      <c r="M38" s="49">
        <v>26</v>
      </c>
      <c r="N38" s="49">
        <v>0</v>
      </c>
      <c r="O38" s="17">
        <f t="shared" si="0"/>
        <v>9</v>
      </c>
      <c r="P38" s="17">
        <f t="shared" si="1"/>
        <v>35</v>
      </c>
      <c r="R38"/>
      <c r="S38" s="19"/>
      <c r="T38" s="19"/>
    </row>
    <row r="39" spans="2:20" ht="23.1" customHeight="1" x14ac:dyDescent="0.25">
      <c r="B39" s="23" t="s">
        <v>66</v>
      </c>
      <c r="C39" s="49">
        <v>9</v>
      </c>
      <c r="D39" s="49">
        <v>4</v>
      </c>
      <c r="E39" s="49">
        <v>1</v>
      </c>
      <c r="F39" s="49">
        <v>1</v>
      </c>
      <c r="G39" s="49">
        <v>0</v>
      </c>
      <c r="H39" s="49">
        <v>0</v>
      </c>
      <c r="I39" s="49">
        <v>5</v>
      </c>
      <c r="J39" s="49">
        <v>0</v>
      </c>
      <c r="K39" s="49">
        <v>0</v>
      </c>
      <c r="L39" s="49">
        <v>0</v>
      </c>
      <c r="M39" s="49">
        <v>14</v>
      </c>
      <c r="N39" s="49">
        <v>0</v>
      </c>
      <c r="O39" s="17">
        <f t="shared" si="0"/>
        <v>20</v>
      </c>
      <c r="P39" s="17">
        <f t="shared" si="1"/>
        <v>34</v>
      </c>
      <c r="R39"/>
      <c r="S39" s="19"/>
      <c r="T39" s="19"/>
    </row>
    <row r="40" spans="2:20" ht="23.1" customHeight="1" x14ac:dyDescent="0.25">
      <c r="B40" s="23" t="s">
        <v>67</v>
      </c>
      <c r="C40" s="49">
        <v>9</v>
      </c>
      <c r="D40" s="49">
        <v>3</v>
      </c>
      <c r="E40" s="49">
        <v>2</v>
      </c>
      <c r="F40" s="49">
        <v>0</v>
      </c>
      <c r="G40" s="49">
        <v>0</v>
      </c>
      <c r="H40" s="49">
        <v>0</v>
      </c>
      <c r="I40" s="49">
        <v>2</v>
      </c>
      <c r="J40" s="49">
        <v>0</v>
      </c>
      <c r="K40" s="49">
        <v>0</v>
      </c>
      <c r="L40" s="49">
        <v>0</v>
      </c>
      <c r="M40" s="49">
        <v>15</v>
      </c>
      <c r="N40" s="49">
        <v>0</v>
      </c>
      <c r="O40" s="17">
        <f t="shared" si="0"/>
        <v>16</v>
      </c>
      <c r="P40" s="17">
        <f t="shared" si="1"/>
        <v>31</v>
      </c>
      <c r="R40"/>
      <c r="S40" s="19"/>
      <c r="T40" s="19"/>
    </row>
    <row r="41" spans="2:20" ht="23.1" customHeight="1" x14ac:dyDescent="0.25">
      <c r="B41" s="22" t="s">
        <v>68</v>
      </c>
      <c r="C41" s="49">
        <v>11</v>
      </c>
      <c r="D41" s="49">
        <v>5</v>
      </c>
      <c r="E41" s="49">
        <v>2</v>
      </c>
      <c r="F41" s="49">
        <v>0</v>
      </c>
      <c r="G41" s="49">
        <v>0</v>
      </c>
      <c r="H41" s="49">
        <v>0</v>
      </c>
      <c r="I41" s="49">
        <v>5</v>
      </c>
      <c r="J41" s="49">
        <v>0</v>
      </c>
      <c r="K41" s="49">
        <v>0</v>
      </c>
      <c r="L41" s="49">
        <v>0</v>
      </c>
      <c r="M41" s="49">
        <v>17</v>
      </c>
      <c r="N41" s="49">
        <v>0</v>
      </c>
      <c r="O41" s="17">
        <f t="shared" si="0"/>
        <v>23</v>
      </c>
      <c r="P41" s="17">
        <f t="shared" si="1"/>
        <v>40</v>
      </c>
      <c r="R41"/>
      <c r="S41" s="19"/>
      <c r="T41" s="19"/>
    </row>
    <row r="42" spans="2:20" ht="23.1" customHeight="1" x14ac:dyDescent="0.25">
      <c r="B42" s="23" t="s">
        <v>69</v>
      </c>
      <c r="C42" s="49">
        <v>6</v>
      </c>
      <c r="D42" s="49">
        <v>1</v>
      </c>
      <c r="E42" s="49">
        <v>0</v>
      </c>
      <c r="F42" s="49">
        <v>1</v>
      </c>
      <c r="G42" s="49">
        <v>0</v>
      </c>
      <c r="H42" s="49">
        <v>0</v>
      </c>
      <c r="I42" s="49">
        <v>1</v>
      </c>
      <c r="J42" s="49">
        <v>1</v>
      </c>
      <c r="K42" s="49">
        <v>0</v>
      </c>
      <c r="L42" s="49">
        <v>0</v>
      </c>
      <c r="M42" s="49">
        <v>12</v>
      </c>
      <c r="N42" s="49">
        <v>0</v>
      </c>
      <c r="O42" s="17">
        <f t="shared" si="0"/>
        <v>10</v>
      </c>
      <c r="P42" s="17">
        <f t="shared" si="1"/>
        <v>22</v>
      </c>
      <c r="R42"/>
      <c r="S42" s="19"/>
      <c r="T42" s="19"/>
    </row>
    <row r="43" spans="2:20" ht="23.1" customHeight="1" x14ac:dyDescent="0.25">
      <c r="B43" s="22" t="s">
        <v>70</v>
      </c>
      <c r="C43" s="49">
        <v>9</v>
      </c>
      <c r="D43" s="49">
        <v>3</v>
      </c>
      <c r="E43" s="49">
        <v>2</v>
      </c>
      <c r="F43" s="49">
        <v>0</v>
      </c>
      <c r="G43" s="49">
        <v>0</v>
      </c>
      <c r="H43" s="49">
        <v>0</v>
      </c>
      <c r="I43" s="49">
        <v>3</v>
      </c>
      <c r="J43" s="49">
        <v>0</v>
      </c>
      <c r="K43" s="49">
        <v>0</v>
      </c>
      <c r="L43" s="49">
        <v>0</v>
      </c>
      <c r="M43" s="49">
        <v>15</v>
      </c>
      <c r="N43" s="49">
        <v>0</v>
      </c>
      <c r="O43" s="17">
        <f t="shared" si="0"/>
        <v>17</v>
      </c>
      <c r="P43" s="17">
        <f t="shared" si="1"/>
        <v>32</v>
      </c>
      <c r="R43"/>
      <c r="S43" s="19"/>
      <c r="T43" s="19"/>
    </row>
    <row r="44" spans="2:20" ht="23.1" customHeight="1" x14ac:dyDescent="0.25">
      <c r="B44" s="24" t="s">
        <v>71</v>
      </c>
      <c r="C44" s="49">
        <v>10</v>
      </c>
      <c r="D44" s="49">
        <v>1</v>
      </c>
      <c r="E44" s="49">
        <v>0</v>
      </c>
      <c r="F44" s="49">
        <v>2</v>
      </c>
      <c r="G44" s="49">
        <v>0</v>
      </c>
      <c r="H44" s="49">
        <v>0</v>
      </c>
      <c r="I44" s="49">
        <v>5</v>
      </c>
      <c r="J44" s="49">
        <v>0</v>
      </c>
      <c r="K44" s="49">
        <v>0</v>
      </c>
      <c r="L44" s="49">
        <v>0</v>
      </c>
      <c r="M44" s="49">
        <v>21</v>
      </c>
      <c r="N44" s="49">
        <v>0</v>
      </c>
      <c r="O44" s="17">
        <f t="shared" si="0"/>
        <v>18</v>
      </c>
      <c r="P44" s="17">
        <f t="shared" si="1"/>
        <v>39</v>
      </c>
      <c r="R44"/>
      <c r="S44" s="19"/>
      <c r="T44" s="19"/>
    </row>
    <row r="45" spans="2:20" ht="23.1" customHeight="1" x14ac:dyDescent="0.25">
      <c r="B45" s="22" t="s">
        <v>72</v>
      </c>
      <c r="C45" s="49">
        <v>9</v>
      </c>
      <c r="D45" s="49">
        <v>3</v>
      </c>
      <c r="E45" s="49">
        <v>1</v>
      </c>
      <c r="F45" s="49">
        <v>0</v>
      </c>
      <c r="G45" s="49">
        <v>0</v>
      </c>
      <c r="H45" s="49">
        <v>0</v>
      </c>
      <c r="I45" s="49">
        <v>3</v>
      </c>
      <c r="J45" s="49">
        <v>0</v>
      </c>
      <c r="K45" s="49">
        <v>0</v>
      </c>
      <c r="L45" s="49">
        <v>0</v>
      </c>
      <c r="M45" s="49">
        <v>20</v>
      </c>
      <c r="N45" s="49">
        <v>0</v>
      </c>
      <c r="O45" s="17">
        <f t="shared" si="0"/>
        <v>16</v>
      </c>
      <c r="P45" s="17">
        <f t="shared" si="1"/>
        <v>36</v>
      </c>
      <c r="R45"/>
      <c r="S45" s="19"/>
      <c r="T45" s="19"/>
    </row>
    <row r="46" spans="2:20" ht="23.1" customHeight="1" x14ac:dyDescent="0.25">
      <c r="B46" s="23" t="s">
        <v>73</v>
      </c>
      <c r="C46" s="49">
        <v>12</v>
      </c>
      <c r="D46" s="49">
        <v>3</v>
      </c>
      <c r="E46" s="49">
        <v>2</v>
      </c>
      <c r="F46" s="49">
        <v>0</v>
      </c>
      <c r="G46" s="49">
        <v>0</v>
      </c>
      <c r="H46" s="49">
        <v>0</v>
      </c>
      <c r="I46" s="49">
        <v>1</v>
      </c>
      <c r="J46" s="49">
        <v>0</v>
      </c>
      <c r="K46" s="49">
        <v>0</v>
      </c>
      <c r="L46" s="49">
        <v>0</v>
      </c>
      <c r="M46" s="49">
        <v>13</v>
      </c>
      <c r="N46" s="49">
        <v>0</v>
      </c>
      <c r="O46" s="17">
        <f t="shared" si="0"/>
        <v>18</v>
      </c>
      <c r="P46" s="17">
        <f t="shared" si="1"/>
        <v>31</v>
      </c>
      <c r="R46" s="19"/>
      <c r="S46" s="19"/>
      <c r="T46"/>
    </row>
    <row r="47" spans="2:20" ht="23.1" customHeight="1" x14ac:dyDescent="0.25">
      <c r="B47" s="23" t="s">
        <v>74</v>
      </c>
      <c r="C47" s="49">
        <v>7</v>
      </c>
      <c r="D47" s="49">
        <v>4</v>
      </c>
      <c r="E47" s="49">
        <v>2</v>
      </c>
      <c r="F47" s="49">
        <v>0</v>
      </c>
      <c r="G47" s="49">
        <v>0</v>
      </c>
      <c r="H47" s="49">
        <v>0</v>
      </c>
      <c r="I47" s="49">
        <v>2</v>
      </c>
      <c r="J47" s="49">
        <v>1</v>
      </c>
      <c r="K47" s="49">
        <v>0</v>
      </c>
      <c r="L47" s="49">
        <v>0</v>
      </c>
      <c r="M47" s="49">
        <v>15</v>
      </c>
      <c r="N47" s="49">
        <v>0</v>
      </c>
      <c r="O47" s="17">
        <f t="shared" si="0"/>
        <v>16</v>
      </c>
      <c r="P47" s="17">
        <f t="shared" si="1"/>
        <v>31</v>
      </c>
      <c r="R47" s="19"/>
      <c r="S47" s="19"/>
      <c r="T47"/>
    </row>
    <row r="48" spans="2:20" ht="23.1" customHeight="1" x14ac:dyDescent="0.25">
      <c r="B48" s="23" t="s">
        <v>75</v>
      </c>
      <c r="C48" s="49">
        <v>9</v>
      </c>
      <c r="D48" s="49">
        <v>3</v>
      </c>
      <c r="E48" s="49">
        <v>3</v>
      </c>
      <c r="F48" s="49">
        <v>1</v>
      </c>
      <c r="G48" s="49">
        <v>0</v>
      </c>
      <c r="H48" s="49">
        <v>0</v>
      </c>
      <c r="I48" s="49">
        <v>2</v>
      </c>
      <c r="J48" s="49">
        <v>0</v>
      </c>
      <c r="K48" s="49">
        <v>0</v>
      </c>
      <c r="L48" s="49">
        <v>0</v>
      </c>
      <c r="M48" s="49">
        <v>17</v>
      </c>
      <c r="N48" s="49">
        <v>0</v>
      </c>
      <c r="O48" s="17">
        <f t="shared" si="0"/>
        <v>18</v>
      </c>
      <c r="P48" s="17">
        <f t="shared" si="1"/>
        <v>35</v>
      </c>
      <c r="R48" s="19"/>
      <c r="S48" s="19"/>
      <c r="T48"/>
    </row>
    <row r="49" spans="2:20" ht="23.1" customHeight="1" x14ac:dyDescent="0.25">
      <c r="B49" s="22" t="s">
        <v>76</v>
      </c>
      <c r="C49" s="49">
        <v>11</v>
      </c>
      <c r="D49" s="49">
        <v>2</v>
      </c>
      <c r="E49" s="49">
        <v>2</v>
      </c>
      <c r="F49" s="49">
        <v>2</v>
      </c>
      <c r="G49" s="49">
        <v>0</v>
      </c>
      <c r="H49" s="49">
        <v>0</v>
      </c>
      <c r="I49" s="49">
        <v>2</v>
      </c>
      <c r="J49" s="49">
        <v>0</v>
      </c>
      <c r="K49" s="49">
        <v>0</v>
      </c>
      <c r="L49" s="49">
        <v>0</v>
      </c>
      <c r="M49" s="49">
        <v>20</v>
      </c>
      <c r="N49" s="49">
        <v>0</v>
      </c>
      <c r="O49" s="17">
        <f t="shared" si="0"/>
        <v>19</v>
      </c>
      <c r="P49" s="17">
        <f t="shared" si="1"/>
        <v>39</v>
      </c>
      <c r="R49" s="19"/>
      <c r="S49" s="19"/>
      <c r="T49"/>
    </row>
    <row r="50" spans="2:20" ht="23.1" customHeight="1" x14ac:dyDescent="0.25">
      <c r="B50" s="23" t="s">
        <v>77</v>
      </c>
      <c r="C50" s="49">
        <v>6</v>
      </c>
      <c r="D50" s="49">
        <v>3</v>
      </c>
      <c r="E50" s="49">
        <v>2</v>
      </c>
      <c r="F50" s="49">
        <v>1</v>
      </c>
      <c r="G50" s="49">
        <v>0</v>
      </c>
      <c r="H50" s="49">
        <v>0</v>
      </c>
      <c r="I50" s="49">
        <v>2</v>
      </c>
      <c r="J50" s="49">
        <v>1</v>
      </c>
      <c r="K50" s="49">
        <v>0</v>
      </c>
      <c r="L50" s="49">
        <v>0</v>
      </c>
      <c r="M50" s="49">
        <v>23</v>
      </c>
      <c r="N50" s="49">
        <v>0</v>
      </c>
      <c r="O50" s="17">
        <f t="shared" si="0"/>
        <v>15</v>
      </c>
      <c r="P50" s="17">
        <f t="shared" si="1"/>
        <v>38</v>
      </c>
      <c r="R50" s="19"/>
      <c r="S50" s="19"/>
      <c r="T50"/>
    </row>
    <row r="51" spans="2:20" ht="23.1" customHeight="1" x14ac:dyDescent="0.25">
      <c r="B51" s="23" t="s">
        <v>78</v>
      </c>
      <c r="C51" s="49">
        <v>11</v>
      </c>
      <c r="D51" s="49">
        <v>2</v>
      </c>
      <c r="E51" s="49">
        <v>2</v>
      </c>
      <c r="F51" s="49">
        <v>0</v>
      </c>
      <c r="G51" s="49">
        <v>0</v>
      </c>
      <c r="H51" s="49">
        <v>0</v>
      </c>
      <c r="I51" s="49">
        <v>2</v>
      </c>
      <c r="J51" s="49">
        <v>0</v>
      </c>
      <c r="K51" s="49">
        <v>0</v>
      </c>
      <c r="L51" s="49">
        <v>0</v>
      </c>
      <c r="M51" s="49">
        <v>20</v>
      </c>
      <c r="N51" s="49">
        <v>0</v>
      </c>
      <c r="O51" s="17">
        <f t="shared" si="0"/>
        <v>17</v>
      </c>
      <c r="P51" s="17">
        <f t="shared" si="1"/>
        <v>37</v>
      </c>
      <c r="R51" s="19"/>
      <c r="S51" s="19"/>
      <c r="T51"/>
    </row>
    <row r="52" spans="2:20" ht="23.1" customHeight="1" x14ac:dyDescent="0.25">
      <c r="B52" s="23" t="s">
        <v>79</v>
      </c>
      <c r="C52" s="49">
        <v>10</v>
      </c>
      <c r="D52" s="49">
        <v>2</v>
      </c>
      <c r="E52" s="49">
        <v>1</v>
      </c>
      <c r="F52" s="49">
        <v>1</v>
      </c>
      <c r="G52" s="49">
        <v>0</v>
      </c>
      <c r="H52" s="49">
        <v>0</v>
      </c>
      <c r="I52" s="49">
        <v>2</v>
      </c>
      <c r="J52" s="49">
        <v>0</v>
      </c>
      <c r="K52" s="49">
        <v>0</v>
      </c>
      <c r="L52" s="49">
        <v>0</v>
      </c>
      <c r="M52" s="49">
        <v>33</v>
      </c>
      <c r="N52" s="49">
        <v>0</v>
      </c>
      <c r="O52" s="17">
        <f t="shared" si="0"/>
        <v>16</v>
      </c>
      <c r="P52" s="17">
        <f t="shared" si="1"/>
        <v>49</v>
      </c>
      <c r="R52" s="19"/>
      <c r="S52" s="19"/>
      <c r="T52"/>
    </row>
    <row r="53" spans="2:20" ht="23.1" customHeight="1" x14ac:dyDescent="0.25">
      <c r="B53" s="22" t="s">
        <v>80</v>
      </c>
      <c r="C53" s="49">
        <v>13</v>
      </c>
      <c r="D53" s="49">
        <v>2</v>
      </c>
      <c r="E53" s="49">
        <v>0</v>
      </c>
      <c r="F53" s="49">
        <v>0</v>
      </c>
      <c r="G53" s="49">
        <v>0</v>
      </c>
      <c r="H53" s="49">
        <v>0</v>
      </c>
      <c r="I53" s="49">
        <v>4</v>
      </c>
      <c r="J53" s="49">
        <v>1</v>
      </c>
      <c r="K53" s="49">
        <v>0</v>
      </c>
      <c r="L53" s="49">
        <v>0</v>
      </c>
      <c r="M53" s="49">
        <v>17</v>
      </c>
      <c r="N53" s="49">
        <v>0</v>
      </c>
      <c r="O53" s="17">
        <f t="shared" si="0"/>
        <v>20</v>
      </c>
      <c r="P53" s="17">
        <f t="shared" si="1"/>
        <v>37</v>
      </c>
      <c r="R53" s="19"/>
      <c r="S53" s="19"/>
      <c r="T53"/>
    </row>
    <row r="54" spans="2:20" ht="23.1" customHeight="1" x14ac:dyDescent="0.25">
      <c r="B54" s="22" t="s">
        <v>81</v>
      </c>
      <c r="C54" s="49">
        <v>14</v>
      </c>
      <c r="D54" s="49">
        <v>5</v>
      </c>
      <c r="E54" s="49">
        <v>3</v>
      </c>
      <c r="F54" s="49">
        <v>3</v>
      </c>
      <c r="G54" s="49">
        <v>0</v>
      </c>
      <c r="H54" s="49">
        <v>0</v>
      </c>
      <c r="I54" s="49">
        <v>1</v>
      </c>
      <c r="J54" s="49">
        <v>1</v>
      </c>
      <c r="K54" s="49">
        <v>0</v>
      </c>
      <c r="L54" s="49">
        <v>0</v>
      </c>
      <c r="M54" s="49">
        <v>20</v>
      </c>
      <c r="N54" s="49">
        <v>0</v>
      </c>
      <c r="O54" s="17">
        <f t="shared" si="0"/>
        <v>27</v>
      </c>
      <c r="P54" s="17">
        <f t="shared" si="1"/>
        <v>47</v>
      </c>
      <c r="R54" s="19"/>
      <c r="S54" s="19"/>
      <c r="T54"/>
    </row>
    <row r="55" spans="2:20" ht="23.1" customHeight="1" x14ac:dyDescent="0.25">
      <c r="B55" s="22" t="s">
        <v>82</v>
      </c>
      <c r="C55" s="49">
        <v>4</v>
      </c>
      <c r="D55" s="49">
        <v>0</v>
      </c>
      <c r="E55" s="49">
        <v>3</v>
      </c>
      <c r="F55" s="49">
        <v>1</v>
      </c>
      <c r="G55" s="49">
        <v>0</v>
      </c>
      <c r="H55" s="49">
        <v>0</v>
      </c>
      <c r="I55" s="49">
        <v>2</v>
      </c>
      <c r="J55" s="49">
        <v>3</v>
      </c>
      <c r="K55" s="49">
        <v>0</v>
      </c>
      <c r="L55" s="49">
        <v>0</v>
      </c>
      <c r="M55" s="49">
        <v>14</v>
      </c>
      <c r="N55" s="49">
        <v>0</v>
      </c>
      <c r="O55" s="17">
        <f t="shared" si="0"/>
        <v>13</v>
      </c>
      <c r="P55" s="17">
        <f t="shared" si="1"/>
        <v>27</v>
      </c>
      <c r="R55" s="19"/>
      <c r="S55" s="19"/>
      <c r="T55"/>
    </row>
    <row r="56" spans="2:20" ht="23.1" customHeight="1" x14ac:dyDescent="0.25">
      <c r="B56" s="22" t="s">
        <v>83</v>
      </c>
      <c r="C56" s="49">
        <v>15</v>
      </c>
      <c r="D56" s="49">
        <v>0</v>
      </c>
      <c r="E56" s="49">
        <v>1</v>
      </c>
      <c r="F56" s="49">
        <v>2</v>
      </c>
      <c r="G56" s="49">
        <v>0</v>
      </c>
      <c r="H56" s="49">
        <v>0</v>
      </c>
      <c r="I56" s="49">
        <v>0</v>
      </c>
      <c r="J56" s="49">
        <v>0</v>
      </c>
      <c r="K56" s="49">
        <v>0</v>
      </c>
      <c r="L56" s="49">
        <v>0</v>
      </c>
      <c r="M56" s="49">
        <v>28</v>
      </c>
      <c r="N56" s="49">
        <v>0</v>
      </c>
      <c r="O56" s="17">
        <f t="shared" si="0"/>
        <v>18</v>
      </c>
      <c r="P56" s="17">
        <f t="shared" si="1"/>
        <v>46</v>
      </c>
      <c r="R56" s="19"/>
      <c r="S56" s="19"/>
      <c r="T56"/>
    </row>
    <row r="57" spans="2:20" ht="23.1" customHeight="1" x14ac:dyDescent="0.25">
      <c r="B57" s="22" t="s">
        <v>84</v>
      </c>
      <c r="C57" s="49">
        <v>16</v>
      </c>
      <c r="D57" s="49">
        <v>1</v>
      </c>
      <c r="E57" s="49">
        <v>1</v>
      </c>
      <c r="F57" s="49">
        <v>0</v>
      </c>
      <c r="G57" s="49">
        <v>0</v>
      </c>
      <c r="H57" s="49">
        <v>0</v>
      </c>
      <c r="I57" s="49">
        <v>2</v>
      </c>
      <c r="J57" s="49">
        <v>1</v>
      </c>
      <c r="K57" s="49">
        <v>0</v>
      </c>
      <c r="L57" s="49">
        <v>0</v>
      </c>
      <c r="M57" s="49">
        <v>25</v>
      </c>
      <c r="N57" s="49">
        <v>0</v>
      </c>
      <c r="O57" s="17">
        <f t="shared" si="0"/>
        <v>21</v>
      </c>
      <c r="P57" s="17">
        <f t="shared" si="1"/>
        <v>46</v>
      </c>
      <c r="R57" s="19"/>
      <c r="S57" s="19"/>
      <c r="T57"/>
    </row>
    <row r="58" spans="2:20" ht="23.1" customHeight="1" x14ac:dyDescent="0.25">
      <c r="B58" s="52" t="s">
        <v>18</v>
      </c>
      <c r="C58" s="16">
        <f t="shared" ref="C58:P58" si="21">SUM(C10:C57)</f>
        <v>366</v>
      </c>
      <c r="D58" s="16">
        <f t="shared" si="21"/>
        <v>81</v>
      </c>
      <c r="E58" s="16">
        <f t="shared" si="21"/>
        <v>58</v>
      </c>
      <c r="F58" s="16">
        <f t="shared" si="21"/>
        <v>31</v>
      </c>
      <c r="G58" s="16">
        <f t="shared" si="21"/>
        <v>1</v>
      </c>
      <c r="H58" s="16">
        <f t="shared" si="21"/>
        <v>0</v>
      </c>
      <c r="I58" s="16">
        <f t="shared" si="21"/>
        <v>96</v>
      </c>
      <c r="J58" s="16">
        <f t="shared" si="21"/>
        <v>24</v>
      </c>
      <c r="K58" s="16">
        <f t="shared" si="21"/>
        <v>0</v>
      </c>
      <c r="L58" s="16">
        <f t="shared" si="21"/>
        <v>0</v>
      </c>
      <c r="M58" s="16">
        <f t="shared" si="21"/>
        <v>760</v>
      </c>
      <c r="N58" s="16">
        <f t="shared" si="21"/>
        <v>0</v>
      </c>
      <c r="O58" s="16">
        <f t="shared" si="21"/>
        <v>657</v>
      </c>
      <c r="P58" s="16">
        <f t="shared" si="21"/>
        <v>1417</v>
      </c>
      <c r="R58" s="19"/>
      <c r="S58" s="19"/>
      <c r="T58"/>
    </row>
    <row r="59" spans="2:20" ht="23.1" customHeight="1" x14ac:dyDescent="0.25">
      <c r="B59" s="52" t="s">
        <v>93</v>
      </c>
      <c r="C59" s="42">
        <f t="shared" ref="C59:N59" si="22">C58/$P$58</f>
        <v>0.2582921665490473</v>
      </c>
      <c r="D59" s="42">
        <f t="shared" si="22"/>
        <v>5.7163020465772763E-2</v>
      </c>
      <c r="E59" s="42">
        <f t="shared" si="22"/>
        <v>4.0931545518701484E-2</v>
      </c>
      <c r="F59" s="42">
        <f t="shared" si="22"/>
        <v>2.1877205363443897E-2</v>
      </c>
      <c r="G59" s="42">
        <f t="shared" si="22"/>
        <v>7.0571630204657732E-4</v>
      </c>
      <c r="H59" s="42">
        <f t="shared" si="22"/>
        <v>0</v>
      </c>
      <c r="I59" s="42">
        <f t="shared" si="22"/>
        <v>6.7748764996471422E-2</v>
      </c>
      <c r="J59" s="42">
        <f t="shared" si="22"/>
        <v>1.6937191249117856E-2</v>
      </c>
      <c r="K59" s="42">
        <f t="shared" si="22"/>
        <v>0</v>
      </c>
      <c r="L59" s="42">
        <f t="shared" si="22"/>
        <v>0</v>
      </c>
      <c r="M59" s="42">
        <f t="shared" si="22"/>
        <v>0.53634438955539876</v>
      </c>
      <c r="N59" s="42">
        <f t="shared" si="22"/>
        <v>0</v>
      </c>
      <c r="R59" s="19"/>
      <c r="S59" s="19"/>
      <c r="T59"/>
    </row>
    <row r="60" spans="2:20" ht="23.1" customHeight="1" x14ac:dyDescent="0.25">
      <c r="B60" s="53" t="s">
        <v>94</v>
      </c>
      <c r="C60" s="43">
        <f>C58/$O$58</f>
        <v>0.55707762557077622</v>
      </c>
      <c r="D60" s="43">
        <f t="shared" ref="D60:N60" si="23">D58/$O$58</f>
        <v>0.12328767123287671</v>
      </c>
      <c r="E60" s="43">
        <f t="shared" si="23"/>
        <v>8.8280060882800604E-2</v>
      </c>
      <c r="F60" s="43">
        <f t="shared" si="23"/>
        <v>4.7184170471841702E-2</v>
      </c>
      <c r="G60" s="43">
        <f t="shared" si="23"/>
        <v>1.5220700152207001E-3</v>
      </c>
      <c r="H60" s="43">
        <f t="shared" si="23"/>
        <v>0</v>
      </c>
      <c r="I60" s="43">
        <f t="shared" si="23"/>
        <v>0.14611872146118721</v>
      </c>
      <c r="J60" s="43">
        <f t="shared" si="23"/>
        <v>3.6529680365296802E-2</v>
      </c>
      <c r="K60" s="43">
        <f t="shared" si="23"/>
        <v>0</v>
      </c>
      <c r="L60" s="43">
        <f t="shared" si="23"/>
        <v>0</v>
      </c>
      <c r="M60" s="43"/>
      <c r="N60" s="43">
        <f t="shared" si="23"/>
        <v>0</v>
      </c>
      <c r="R60" s="19"/>
      <c r="S60" s="19"/>
      <c r="T60"/>
    </row>
    <row r="61" spans="2:20" ht="20.100000000000001" customHeight="1" x14ac:dyDescent="0.25">
      <c r="C61" s="18"/>
      <c r="R61" s="19"/>
      <c r="S61" s="19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F28" zoomScale="60" workbookViewId="0">
      <selection activeCell="V76" sqref="V7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'29.09 Buloba-Bukasa'!C3:G3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82" t="s">
        <v>162</v>
      </c>
      <c r="E5" s="83"/>
      <c r="F5" s="40" t="s">
        <v>1</v>
      </c>
      <c r="G5" s="71" t="str">
        <f>'29.09 Bukasa-Buloba'!G5:H5</f>
        <v>Bukasa Trading Centre</v>
      </c>
      <c r="H5" s="72"/>
      <c r="I5" s="14"/>
      <c r="J5" s="2" t="s">
        <v>5</v>
      </c>
      <c r="K5" s="71" t="str">
        <f>'29.09 Bukasa-Buloba'!K5:L5</f>
        <v>Nawaja Brenda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'29.09 Bukasa-Buloba'!D6:E6</f>
        <v>Bukasa</v>
      </c>
      <c r="E6" s="72"/>
      <c r="F6" s="2" t="s">
        <v>2</v>
      </c>
      <c r="G6" s="71" t="str">
        <f>'29.09 Bukasa-Buloba'!G6:H6</f>
        <v>Wakiso</v>
      </c>
      <c r="H6" s="72"/>
      <c r="J6" s="2" t="s">
        <v>21</v>
      </c>
      <c r="K6" s="71" t="str">
        <f>'29.09 Bukasa-Buloba'!K6:L6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AVERAGE('23.09 Bukasa-Buloba'!C10,'24.09 Bukasa-Buloba'!C10,'25.09 Bukasa-Buloba'!C10,'27.09 Bukasa-Buloba'!C10,'26.09 Bukasa-Buloba'!C10,'28.07 Bukasa-Buloba-24h'!C10,'29.09 Bukasa-Buloba'!C10)</f>
        <v>7.5714285714285712</v>
      </c>
      <c r="D10" s="48">
        <f>AVERAGE('23.09 Bukasa-Buloba'!D10,'24.09 Bukasa-Buloba'!D10,'25.09 Bukasa-Buloba'!D10,'27.09 Bukasa-Buloba'!D10,'26.09 Bukasa-Buloba'!D10,'28.07 Bukasa-Buloba-24h'!D10,'29.09 Bukasa-Buloba'!D10)</f>
        <v>2.4285714285714284</v>
      </c>
      <c r="E10" s="48">
        <f>AVERAGE('23.09 Bukasa-Buloba'!E10,'24.09 Bukasa-Buloba'!E10,'25.09 Bukasa-Buloba'!E10,'27.09 Bukasa-Buloba'!E10,'26.09 Bukasa-Buloba'!E10,'28.07 Bukasa-Buloba-24h'!E10,'29.09 Bukasa-Buloba'!E10)</f>
        <v>1.1428571428571428</v>
      </c>
      <c r="F10" s="48">
        <f>AVERAGE('23.09 Bukasa-Buloba'!F10,'24.09 Bukasa-Buloba'!F10,'25.09 Bukasa-Buloba'!F10,'27.09 Bukasa-Buloba'!F10,'26.09 Bukasa-Buloba'!F10,'28.07 Bukasa-Buloba-24h'!F10,'29.09 Bukasa-Buloba'!F10)</f>
        <v>1.4285714285714286</v>
      </c>
      <c r="G10" s="48">
        <f>AVERAGE('23.09 Bukasa-Buloba'!G10,'24.09 Bukasa-Buloba'!G10,'25.09 Bukasa-Buloba'!G10,'27.09 Bukasa-Buloba'!G10,'26.09 Bukasa-Buloba'!G10,'28.07 Bukasa-Buloba-24h'!G10,'29.09 Bukasa-Buloba'!G10)</f>
        <v>0</v>
      </c>
      <c r="H10" s="48">
        <f>AVERAGE('23.09 Bukasa-Buloba'!H10,'24.09 Bukasa-Buloba'!H10,'25.09 Bukasa-Buloba'!H10,'27.09 Bukasa-Buloba'!H10,'26.09 Bukasa-Buloba'!H10,'28.07 Bukasa-Buloba-24h'!H10,'29.09 Bukasa-Buloba'!H10)</f>
        <v>0</v>
      </c>
      <c r="I10" s="48">
        <f>AVERAGE('23.09 Bukasa-Buloba'!I10,'24.09 Bukasa-Buloba'!I10,'25.09 Bukasa-Buloba'!I10,'27.09 Bukasa-Buloba'!I10,'26.09 Bukasa-Buloba'!I10,'28.07 Bukasa-Buloba-24h'!I10,'29.09 Bukasa-Buloba'!I10)</f>
        <v>1.8571428571428572</v>
      </c>
      <c r="J10" s="48">
        <f>AVERAGE('23.09 Bukasa-Buloba'!J10,'24.09 Bukasa-Buloba'!J10,'25.09 Bukasa-Buloba'!J10,'27.09 Bukasa-Buloba'!J10,'26.09 Bukasa-Buloba'!J10,'28.07 Bukasa-Buloba-24h'!J10,'29.09 Bukasa-Buloba'!J10)</f>
        <v>0.5714285714285714</v>
      </c>
      <c r="K10" s="48">
        <f>AVERAGE('23.09 Bukasa-Buloba'!K10,'24.09 Bukasa-Buloba'!K10,'25.09 Bukasa-Buloba'!K10,'27.09 Bukasa-Buloba'!K10,'26.09 Bukasa-Buloba'!K10,'28.07 Bukasa-Buloba-24h'!K10,'29.09 Bukasa-Buloba'!K10)</f>
        <v>0</v>
      </c>
      <c r="L10" s="48">
        <f>AVERAGE('23.09 Bukasa-Buloba'!L10,'24.09 Bukasa-Buloba'!L10,'25.09 Bukasa-Buloba'!L10,'27.09 Bukasa-Buloba'!L10,'26.09 Bukasa-Buloba'!L10,'28.07 Bukasa-Buloba-24h'!L10,'29.09 Bukasa-Buloba'!L10)</f>
        <v>0</v>
      </c>
      <c r="M10" s="48">
        <f>AVERAGE('23.09 Bukasa-Buloba'!M10,'24.09 Bukasa-Buloba'!M10,'25.09 Bukasa-Buloba'!M10,'27.09 Bukasa-Buloba'!M10,'26.09 Bukasa-Buloba'!M10,'28.07 Bukasa-Buloba-24h'!M10,'29.09 Bukasa-Buloba'!M10)</f>
        <v>14.428571428571429</v>
      </c>
      <c r="N10" s="48">
        <f>AVERAGE('23.09 Bukasa-Buloba'!N10,'24.09 Bukasa-Buloba'!N10,'25.09 Bukasa-Buloba'!N10,'27.09 Bukasa-Buloba'!N10,'26.09 Bukasa-Buloba'!N10,'28.07 Bukasa-Buloba-24h'!N10,'29.09 Bukasa-Buloba'!N10)</f>
        <v>0</v>
      </c>
      <c r="O10" s="15">
        <f t="shared" ref="O10:O73" si="0">SUM(C10:L10,N10)</f>
        <v>15</v>
      </c>
      <c r="P10" s="15">
        <f t="shared" ref="P10:P73" si="1">SUM(C10:N10)</f>
        <v>29.428571428571431</v>
      </c>
      <c r="R10" s="1" t="s">
        <v>6</v>
      </c>
      <c r="S10" s="17">
        <f>SUM(C10:C13)</f>
        <v>23.857142857142854</v>
      </c>
      <c r="T10" s="17">
        <f t="shared" ref="T10:AF10" si="2">SUM(D10:D13)</f>
        <v>9</v>
      </c>
      <c r="U10" s="17">
        <f t="shared" si="2"/>
        <v>4.2857142857142856</v>
      </c>
      <c r="V10" s="17">
        <f t="shared" si="2"/>
        <v>3.5714285714285712</v>
      </c>
      <c r="W10" s="17">
        <f t="shared" si="2"/>
        <v>0.42857142857142855</v>
      </c>
      <c r="X10" s="17">
        <f t="shared" si="2"/>
        <v>0</v>
      </c>
      <c r="Y10" s="17">
        <f t="shared" si="2"/>
        <v>6</v>
      </c>
      <c r="Z10" s="17">
        <f t="shared" si="2"/>
        <v>2.4285714285714288</v>
      </c>
      <c r="AA10" s="17">
        <f t="shared" si="2"/>
        <v>0</v>
      </c>
      <c r="AB10" s="17">
        <f t="shared" si="2"/>
        <v>0</v>
      </c>
      <c r="AC10" s="17">
        <f t="shared" si="2"/>
        <v>55.857142857142861</v>
      </c>
      <c r="AD10" s="17">
        <f t="shared" si="2"/>
        <v>0</v>
      </c>
      <c r="AE10" s="30">
        <f t="shared" si="2"/>
        <v>49.571428571428569</v>
      </c>
      <c r="AF10" s="30">
        <f t="shared" si="2"/>
        <v>105.42857142857143</v>
      </c>
    </row>
    <row r="11" spans="2:32" s="6" customFormat="1" ht="23.1" customHeight="1" x14ac:dyDescent="0.25">
      <c r="B11" s="22" t="s">
        <v>38</v>
      </c>
      <c r="C11" s="48">
        <f>AVERAGE('23.09 Bukasa-Buloba'!C11,'24.09 Bukasa-Buloba'!C11,'25.09 Bukasa-Buloba'!C11,'27.09 Bukasa-Buloba'!C11,'26.09 Bukasa-Buloba'!C11,'28.07 Bukasa-Buloba-24h'!C11,'29.09 Bukasa-Buloba'!C11)</f>
        <v>6.4285714285714288</v>
      </c>
      <c r="D11" s="48">
        <f>AVERAGE('23.09 Bukasa-Buloba'!D11,'24.09 Bukasa-Buloba'!D11,'25.09 Bukasa-Buloba'!D11,'27.09 Bukasa-Buloba'!D11,'26.09 Bukasa-Buloba'!D11,'28.07 Bukasa-Buloba-24h'!D11,'29.09 Bukasa-Buloba'!D11)</f>
        <v>2</v>
      </c>
      <c r="E11" s="48">
        <f>AVERAGE('23.09 Bukasa-Buloba'!E11,'24.09 Bukasa-Buloba'!E11,'25.09 Bukasa-Buloba'!E11,'27.09 Bukasa-Buloba'!E11,'26.09 Bukasa-Buloba'!E11,'28.07 Bukasa-Buloba-24h'!E11,'29.09 Bukasa-Buloba'!E11)</f>
        <v>1</v>
      </c>
      <c r="F11" s="48">
        <f>AVERAGE('23.09 Bukasa-Buloba'!F11,'24.09 Bukasa-Buloba'!F11,'25.09 Bukasa-Buloba'!F11,'27.09 Bukasa-Buloba'!F11,'26.09 Bukasa-Buloba'!F11,'28.07 Bukasa-Buloba-24h'!F11,'29.09 Bukasa-Buloba'!F11)</f>
        <v>1.1428571428571428</v>
      </c>
      <c r="G11" s="48">
        <f>AVERAGE('23.09 Bukasa-Buloba'!G11,'24.09 Bukasa-Buloba'!G11,'25.09 Bukasa-Buloba'!G11,'27.09 Bukasa-Buloba'!G11,'26.09 Bukasa-Buloba'!G11,'28.07 Bukasa-Buloba-24h'!G11,'29.09 Bukasa-Buloba'!G11)</f>
        <v>0.14285714285714285</v>
      </c>
      <c r="H11" s="48">
        <f>AVERAGE('23.09 Bukasa-Buloba'!H11,'24.09 Bukasa-Buloba'!H11,'25.09 Bukasa-Buloba'!H11,'27.09 Bukasa-Buloba'!H11,'26.09 Bukasa-Buloba'!H11,'28.07 Bukasa-Buloba-24h'!H11,'29.09 Bukasa-Buloba'!H11)</f>
        <v>0</v>
      </c>
      <c r="I11" s="48">
        <f>AVERAGE('23.09 Bukasa-Buloba'!I11,'24.09 Bukasa-Buloba'!I11,'25.09 Bukasa-Buloba'!I11,'27.09 Bukasa-Buloba'!I11,'26.09 Bukasa-Buloba'!I11,'28.07 Bukasa-Buloba-24h'!I11,'29.09 Bukasa-Buloba'!I11)</f>
        <v>1.1428571428571428</v>
      </c>
      <c r="J11" s="48">
        <f>AVERAGE('23.09 Bukasa-Buloba'!J11,'24.09 Bukasa-Buloba'!J11,'25.09 Bukasa-Buloba'!J11,'27.09 Bukasa-Buloba'!J11,'26.09 Bukasa-Buloba'!J11,'28.07 Bukasa-Buloba-24h'!J11,'29.09 Bukasa-Buloba'!J11)</f>
        <v>1</v>
      </c>
      <c r="K11" s="48">
        <f>AVERAGE('23.09 Bukasa-Buloba'!K11,'24.09 Bukasa-Buloba'!K11,'25.09 Bukasa-Buloba'!K11,'27.09 Bukasa-Buloba'!K11,'26.09 Bukasa-Buloba'!K11,'28.07 Bukasa-Buloba-24h'!K11,'29.09 Bukasa-Buloba'!K11)</f>
        <v>0</v>
      </c>
      <c r="L11" s="48">
        <f>AVERAGE('23.09 Bukasa-Buloba'!L11,'24.09 Bukasa-Buloba'!L11,'25.09 Bukasa-Buloba'!L11,'27.09 Bukasa-Buloba'!L11,'26.09 Bukasa-Buloba'!L11,'28.07 Bukasa-Buloba-24h'!L11,'29.09 Bukasa-Buloba'!L11)</f>
        <v>0</v>
      </c>
      <c r="M11" s="48">
        <f>AVERAGE('23.09 Bukasa-Buloba'!M11,'24.09 Bukasa-Buloba'!M11,'25.09 Bukasa-Buloba'!M11,'27.09 Bukasa-Buloba'!M11,'26.09 Bukasa-Buloba'!M11,'28.07 Bukasa-Buloba-24h'!M11,'29.09 Bukasa-Buloba'!M11)</f>
        <v>14</v>
      </c>
      <c r="N11" s="48">
        <f>AVERAGE('23.09 Bukasa-Buloba'!N11,'24.09 Bukasa-Buloba'!N11,'25.09 Bukasa-Buloba'!N11,'27.09 Bukasa-Buloba'!N11,'26.09 Bukasa-Buloba'!N11,'28.07 Bukasa-Buloba-24h'!N11,'29.09 Bukasa-Buloba'!N11)</f>
        <v>0</v>
      </c>
      <c r="O11" s="15">
        <f t="shared" si="0"/>
        <v>12.857142857142856</v>
      </c>
      <c r="P11" s="15">
        <f t="shared" si="1"/>
        <v>26.857142857142854</v>
      </c>
      <c r="R11" s="1" t="s">
        <v>7</v>
      </c>
      <c r="S11" s="17">
        <f t="shared" ref="S11:AF11" si="3">SUM(C14:C17)</f>
        <v>17.857142857142854</v>
      </c>
      <c r="T11" s="17">
        <f t="shared" si="3"/>
        <v>7.2857142857142856</v>
      </c>
      <c r="U11" s="17">
        <f t="shared" si="3"/>
        <v>4.8571428571428577</v>
      </c>
      <c r="V11" s="17">
        <f t="shared" si="3"/>
        <v>2.1428571428571428</v>
      </c>
      <c r="W11" s="17">
        <f t="shared" si="3"/>
        <v>0.71428571428571419</v>
      </c>
      <c r="X11" s="17">
        <f t="shared" si="3"/>
        <v>0.14285714285714285</v>
      </c>
      <c r="Y11" s="17">
        <f t="shared" si="3"/>
        <v>5.2857142857142847</v>
      </c>
      <c r="Z11" s="17">
        <f t="shared" si="3"/>
        <v>1.1428571428571428</v>
      </c>
      <c r="AA11" s="17">
        <f t="shared" si="3"/>
        <v>0</v>
      </c>
      <c r="AB11" s="17">
        <f t="shared" si="3"/>
        <v>0.14285714285714285</v>
      </c>
      <c r="AC11" s="17">
        <f t="shared" si="3"/>
        <v>48.857142857142854</v>
      </c>
      <c r="AD11" s="17">
        <f t="shared" si="3"/>
        <v>0</v>
      </c>
      <c r="AE11" s="30">
        <f t="shared" si="3"/>
        <v>39.571428571428569</v>
      </c>
      <c r="AF11" s="30">
        <f t="shared" si="3"/>
        <v>88.428571428571431</v>
      </c>
    </row>
    <row r="12" spans="2:32" ht="23.1" customHeight="1" x14ac:dyDescent="0.25">
      <c r="B12" s="22" t="s">
        <v>39</v>
      </c>
      <c r="C12" s="48">
        <f>AVERAGE('23.09 Bukasa-Buloba'!C12,'24.09 Bukasa-Buloba'!C12,'25.09 Bukasa-Buloba'!C12,'27.09 Bukasa-Buloba'!C12,'26.09 Bukasa-Buloba'!C12,'28.07 Bukasa-Buloba-24h'!C12,'29.09 Bukasa-Buloba'!C12)</f>
        <v>4.2857142857142856</v>
      </c>
      <c r="D12" s="48">
        <f>AVERAGE('23.09 Bukasa-Buloba'!D12,'24.09 Bukasa-Buloba'!D12,'25.09 Bukasa-Buloba'!D12,'27.09 Bukasa-Buloba'!D12,'26.09 Bukasa-Buloba'!D12,'28.07 Bukasa-Buloba-24h'!D12,'29.09 Bukasa-Buloba'!D12)</f>
        <v>2.5714285714285716</v>
      </c>
      <c r="E12" s="48">
        <f>AVERAGE('23.09 Bukasa-Buloba'!E12,'24.09 Bukasa-Buloba'!E12,'25.09 Bukasa-Buloba'!E12,'27.09 Bukasa-Buloba'!E12,'26.09 Bukasa-Buloba'!E12,'28.07 Bukasa-Buloba-24h'!E12,'29.09 Bukasa-Buloba'!E12)</f>
        <v>1</v>
      </c>
      <c r="F12" s="48">
        <f>AVERAGE('23.09 Bukasa-Buloba'!F12,'24.09 Bukasa-Buloba'!F12,'25.09 Bukasa-Buloba'!F12,'27.09 Bukasa-Buloba'!F12,'26.09 Bukasa-Buloba'!F12,'28.07 Bukasa-Buloba-24h'!F12,'29.09 Bukasa-Buloba'!F12)</f>
        <v>0.2857142857142857</v>
      </c>
      <c r="G12" s="48">
        <f>AVERAGE('23.09 Bukasa-Buloba'!G12,'24.09 Bukasa-Buloba'!G12,'25.09 Bukasa-Buloba'!G12,'27.09 Bukasa-Buloba'!G12,'26.09 Bukasa-Buloba'!G12,'28.07 Bukasa-Buloba-24h'!G12,'29.09 Bukasa-Buloba'!G12)</f>
        <v>0</v>
      </c>
      <c r="H12" s="48">
        <f>AVERAGE('23.09 Bukasa-Buloba'!H12,'24.09 Bukasa-Buloba'!H12,'25.09 Bukasa-Buloba'!H12,'27.09 Bukasa-Buloba'!H12,'26.09 Bukasa-Buloba'!H12,'28.07 Bukasa-Buloba-24h'!H12,'29.09 Bukasa-Buloba'!H12)</f>
        <v>0</v>
      </c>
      <c r="I12" s="48">
        <f>AVERAGE('23.09 Bukasa-Buloba'!I12,'24.09 Bukasa-Buloba'!I12,'25.09 Bukasa-Buloba'!I12,'27.09 Bukasa-Buloba'!I12,'26.09 Bukasa-Buloba'!I12,'28.07 Bukasa-Buloba-24h'!I12,'29.09 Bukasa-Buloba'!I12)</f>
        <v>1.5714285714285714</v>
      </c>
      <c r="J12" s="48">
        <f>AVERAGE('23.09 Bukasa-Buloba'!J12,'24.09 Bukasa-Buloba'!J12,'25.09 Bukasa-Buloba'!J12,'27.09 Bukasa-Buloba'!J12,'26.09 Bukasa-Buloba'!J12,'28.07 Bukasa-Buloba-24h'!J12,'29.09 Bukasa-Buloba'!J12)</f>
        <v>0.2857142857142857</v>
      </c>
      <c r="K12" s="48">
        <f>AVERAGE('23.09 Bukasa-Buloba'!K12,'24.09 Bukasa-Buloba'!K12,'25.09 Bukasa-Buloba'!K12,'27.09 Bukasa-Buloba'!K12,'26.09 Bukasa-Buloba'!K12,'28.07 Bukasa-Buloba-24h'!K12,'29.09 Bukasa-Buloba'!K12)</f>
        <v>0</v>
      </c>
      <c r="L12" s="48">
        <f>AVERAGE('23.09 Bukasa-Buloba'!L12,'24.09 Bukasa-Buloba'!L12,'25.09 Bukasa-Buloba'!L12,'27.09 Bukasa-Buloba'!L12,'26.09 Bukasa-Buloba'!L12,'28.07 Bukasa-Buloba-24h'!L12,'29.09 Bukasa-Buloba'!L12)</f>
        <v>0</v>
      </c>
      <c r="M12" s="48">
        <f>AVERAGE('23.09 Bukasa-Buloba'!M12,'24.09 Bukasa-Buloba'!M12,'25.09 Bukasa-Buloba'!M12,'27.09 Bukasa-Buloba'!M12,'26.09 Bukasa-Buloba'!M12,'28.07 Bukasa-Buloba-24h'!M12,'29.09 Bukasa-Buloba'!M12)</f>
        <v>13.714285714285714</v>
      </c>
      <c r="N12" s="48">
        <f>AVERAGE('23.09 Bukasa-Buloba'!N12,'24.09 Bukasa-Buloba'!N12,'25.09 Bukasa-Buloba'!N12,'27.09 Bukasa-Buloba'!N12,'26.09 Bukasa-Buloba'!N12,'28.07 Bukasa-Buloba-24h'!N12,'29.09 Bukasa-Buloba'!N12)</f>
        <v>0</v>
      </c>
      <c r="O12" s="15">
        <f t="shared" si="0"/>
        <v>10.000000000000002</v>
      </c>
      <c r="P12" s="15">
        <f t="shared" si="1"/>
        <v>23.714285714285715</v>
      </c>
      <c r="R12" s="1" t="s">
        <v>8</v>
      </c>
      <c r="S12" s="17">
        <f>SUM(C18:C21)</f>
        <v>17.142857142857142</v>
      </c>
      <c r="T12" s="17">
        <f t="shared" ref="T12:AF12" si="4">SUM(D18:D21)</f>
        <v>7.8571428571428577</v>
      </c>
      <c r="U12" s="17">
        <f t="shared" si="4"/>
        <v>4.5714285714285712</v>
      </c>
      <c r="V12" s="17">
        <f t="shared" si="4"/>
        <v>1.2857142857142856</v>
      </c>
      <c r="W12" s="17">
        <f t="shared" si="4"/>
        <v>0.42857142857142855</v>
      </c>
      <c r="X12" s="17">
        <f t="shared" si="4"/>
        <v>0</v>
      </c>
      <c r="Y12" s="17">
        <f t="shared" si="4"/>
        <v>4.2857142857142856</v>
      </c>
      <c r="Z12" s="17">
        <f t="shared" si="4"/>
        <v>2.714285714285714</v>
      </c>
      <c r="AA12" s="17">
        <f t="shared" si="4"/>
        <v>0.14285714285714285</v>
      </c>
      <c r="AB12" s="17">
        <f t="shared" si="4"/>
        <v>0</v>
      </c>
      <c r="AC12" s="17">
        <f t="shared" si="4"/>
        <v>47.428571428571431</v>
      </c>
      <c r="AD12" s="17">
        <f t="shared" si="4"/>
        <v>0</v>
      </c>
      <c r="AE12" s="30">
        <f t="shared" si="4"/>
        <v>38.428571428571431</v>
      </c>
      <c r="AF12" s="30">
        <f t="shared" si="4"/>
        <v>85.857142857142861</v>
      </c>
    </row>
    <row r="13" spans="2:32" ht="23.1" customHeight="1" x14ac:dyDescent="0.25">
      <c r="B13" s="22" t="s">
        <v>40</v>
      </c>
      <c r="C13" s="48">
        <f>AVERAGE('23.09 Bukasa-Buloba'!C13,'24.09 Bukasa-Buloba'!C13,'25.09 Bukasa-Buloba'!C13,'27.09 Bukasa-Buloba'!C13,'26.09 Bukasa-Buloba'!C13,'28.07 Bukasa-Buloba-24h'!C13,'29.09 Bukasa-Buloba'!C13)</f>
        <v>5.5714285714285712</v>
      </c>
      <c r="D13" s="48">
        <f>AVERAGE('23.09 Bukasa-Buloba'!D13,'24.09 Bukasa-Buloba'!D13,'25.09 Bukasa-Buloba'!D13,'27.09 Bukasa-Buloba'!D13,'26.09 Bukasa-Buloba'!D13,'28.07 Bukasa-Buloba-24h'!D13,'29.09 Bukasa-Buloba'!D13)</f>
        <v>2</v>
      </c>
      <c r="E13" s="48">
        <f>AVERAGE('23.09 Bukasa-Buloba'!E13,'24.09 Bukasa-Buloba'!E13,'25.09 Bukasa-Buloba'!E13,'27.09 Bukasa-Buloba'!E13,'26.09 Bukasa-Buloba'!E13,'28.07 Bukasa-Buloba-24h'!E13,'29.09 Bukasa-Buloba'!E13)</f>
        <v>1.1428571428571428</v>
      </c>
      <c r="F13" s="48">
        <f>AVERAGE('23.09 Bukasa-Buloba'!F13,'24.09 Bukasa-Buloba'!F13,'25.09 Bukasa-Buloba'!F13,'27.09 Bukasa-Buloba'!F13,'26.09 Bukasa-Buloba'!F13,'28.07 Bukasa-Buloba-24h'!F13,'29.09 Bukasa-Buloba'!F13)</f>
        <v>0.7142857142857143</v>
      </c>
      <c r="G13" s="48">
        <f>AVERAGE('23.09 Bukasa-Buloba'!G13,'24.09 Bukasa-Buloba'!G13,'25.09 Bukasa-Buloba'!G13,'27.09 Bukasa-Buloba'!G13,'26.09 Bukasa-Buloba'!G13,'28.07 Bukasa-Buloba-24h'!G13,'29.09 Bukasa-Buloba'!G13)</f>
        <v>0.2857142857142857</v>
      </c>
      <c r="H13" s="48">
        <f>AVERAGE('23.09 Bukasa-Buloba'!H13,'24.09 Bukasa-Buloba'!H13,'25.09 Bukasa-Buloba'!H13,'27.09 Bukasa-Buloba'!H13,'26.09 Bukasa-Buloba'!H13,'28.07 Bukasa-Buloba-24h'!H13,'29.09 Bukasa-Buloba'!H13)</f>
        <v>0</v>
      </c>
      <c r="I13" s="48">
        <f>AVERAGE('23.09 Bukasa-Buloba'!I13,'24.09 Bukasa-Buloba'!I13,'25.09 Bukasa-Buloba'!I13,'27.09 Bukasa-Buloba'!I13,'26.09 Bukasa-Buloba'!I13,'28.07 Bukasa-Buloba-24h'!I13,'29.09 Bukasa-Buloba'!I13)</f>
        <v>1.4285714285714286</v>
      </c>
      <c r="J13" s="48">
        <f>AVERAGE('23.09 Bukasa-Buloba'!J13,'24.09 Bukasa-Buloba'!J13,'25.09 Bukasa-Buloba'!J13,'27.09 Bukasa-Buloba'!J13,'26.09 Bukasa-Buloba'!J13,'28.07 Bukasa-Buloba-24h'!J13,'29.09 Bukasa-Buloba'!J13)</f>
        <v>0.5714285714285714</v>
      </c>
      <c r="K13" s="48">
        <f>AVERAGE('23.09 Bukasa-Buloba'!K13,'24.09 Bukasa-Buloba'!K13,'25.09 Bukasa-Buloba'!K13,'27.09 Bukasa-Buloba'!K13,'26.09 Bukasa-Buloba'!K13,'28.07 Bukasa-Buloba-24h'!K13,'29.09 Bukasa-Buloba'!K13)</f>
        <v>0</v>
      </c>
      <c r="L13" s="48">
        <f>AVERAGE('23.09 Bukasa-Buloba'!L13,'24.09 Bukasa-Buloba'!L13,'25.09 Bukasa-Buloba'!L13,'27.09 Bukasa-Buloba'!L13,'26.09 Bukasa-Buloba'!L13,'28.07 Bukasa-Buloba-24h'!L13,'29.09 Bukasa-Buloba'!L13)</f>
        <v>0</v>
      </c>
      <c r="M13" s="48">
        <f>AVERAGE('23.09 Bukasa-Buloba'!M13,'24.09 Bukasa-Buloba'!M13,'25.09 Bukasa-Buloba'!M13,'27.09 Bukasa-Buloba'!M13,'26.09 Bukasa-Buloba'!M13,'28.07 Bukasa-Buloba-24h'!M13,'29.09 Bukasa-Buloba'!M13)</f>
        <v>13.714285714285714</v>
      </c>
      <c r="N13" s="48">
        <f>AVERAGE('23.09 Bukasa-Buloba'!N13,'24.09 Bukasa-Buloba'!N13,'25.09 Bukasa-Buloba'!N13,'27.09 Bukasa-Buloba'!N13,'26.09 Bukasa-Buloba'!N13,'28.07 Bukasa-Buloba-24h'!N13,'29.09 Bukasa-Buloba'!N13)</f>
        <v>0</v>
      </c>
      <c r="O13" s="15">
        <f t="shared" si="0"/>
        <v>11.714285714285714</v>
      </c>
      <c r="P13" s="15">
        <f t="shared" si="1"/>
        <v>25.428571428571427</v>
      </c>
      <c r="R13" s="1" t="s">
        <v>9</v>
      </c>
      <c r="S13" s="17">
        <f>SUM(C22:C25)</f>
        <v>17.428571428571431</v>
      </c>
      <c r="T13" s="17">
        <f>SUM(D22:D25)</f>
        <v>9.1428571428571441</v>
      </c>
      <c r="U13" s="17">
        <f t="shared" ref="U13:AF13" si="5">SUM(E22:E25)</f>
        <v>4.2857142857142856</v>
      </c>
      <c r="V13" s="17">
        <f t="shared" si="5"/>
        <v>0.85714285714285698</v>
      </c>
      <c r="W13" s="17">
        <f t="shared" si="5"/>
        <v>0.42857142857142855</v>
      </c>
      <c r="X13" s="17">
        <f t="shared" si="5"/>
        <v>0</v>
      </c>
      <c r="Y13" s="17">
        <f t="shared" si="5"/>
        <v>10</v>
      </c>
      <c r="Z13" s="17">
        <f t="shared" si="5"/>
        <v>2.1428571428571428</v>
      </c>
      <c r="AA13" s="17">
        <f t="shared" si="5"/>
        <v>0.14285714285714285</v>
      </c>
      <c r="AB13" s="17">
        <f t="shared" si="5"/>
        <v>0</v>
      </c>
      <c r="AC13" s="17">
        <f t="shared" si="5"/>
        <v>41.714285714285715</v>
      </c>
      <c r="AD13" s="17">
        <f t="shared" si="5"/>
        <v>0</v>
      </c>
      <c r="AE13" s="30">
        <f t="shared" si="5"/>
        <v>44.428571428571423</v>
      </c>
      <c r="AF13" s="30">
        <f t="shared" si="5"/>
        <v>86.142857142857139</v>
      </c>
    </row>
    <row r="14" spans="2:32" ht="23.1" customHeight="1" x14ac:dyDescent="0.25">
      <c r="B14" s="22" t="s">
        <v>41</v>
      </c>
      <c r="C14" s="48">
        <f>AVERAGE('23.09 Bukasa-Buloba'!C14,'24.09 Bukasa-Buloba'!C14,'25.09 Bukasa-Buloba'!C14,'27.09 Bukasa-Buloba'!C14,'26.09 Bukasa-Buloba'!C14,'28.07 Bukasa-Buloba-24h'!C14,'29.09 Bukasa-Buloba'!C14)</f>
        <v>4.7142857142857144</v>
      </c>
      <c r="D14" s="48">
        <f>AVERAGE('23.09 Bukasa-Buloba'!D14,'24.09 Bukasa-Buloba'!D14,'25.09 Bukasa-Buloba'!D14,'27.09 Bukasa-Buloba'!D14,'26.09 Bukasa-Buloba'!D14,'28.07 Bukasa-Buloba-24h'!D14,'29.09 Bukasa-Buloba'!D14)</f>
        <v>2.1428571428571428</v>
      </c>
      <c r="E14" s="48">
        <f>AVERAGE('23.09 Bukasa-Buloba'!E14,'24.09 Bukasa-Buloba'!E14,'25.09 Bukasa-Buloba'!E14,'27.09 Bukasa-Buloba'!E14,'26.09 Bukasa-Buloba'!E14,'28.07 Bukasa-Buloba-24h'!E14,'29.09 Bukasa-Buloba'!E14)</f>
        <v>1</v>
      </c>
      <c r="F14" s="48">
        <f>AVERAGE('23.09 Bukasa-Buloba'!F14,'24.09 Bukasa-Buloba'!F14,'25.09 Bukasa-Buloba'!F14,'27.09 Bukasa-Buloba'!F14,'26.09 Bukasa-Buloba'!F14,'28.07 Bukasa-Buloba-24h'!F14,'29.09 Bukasa-Buloba'!F14)</f>
        <v>0.2857142857142857</v>
      </c>
      <c r="G14" s="48">
        <f>AVERAGE('23.09 Bukasa-Buloba'!G14,'24.09 Bukasa-Buloba'!G14,'25.09 Bukasa-Buloba'!G14,'27.09 Bukasa-Buloba'!G14,'26.09 Bukasa-Buloba'!G14,'28.07 Bukasa-Buloba-24h'!G14,'29.09 Bukasa-Buloba'!G14)</f>
        <v>0.14285714285714285</v>
      </c>
      <c r="H14" s="48">
        <f>AVERAGE('23.09 Bukasa-Buloba'!H14,'24.09 Bukasa-Buloba'!H14,'25.09 Bukasa-Buloba'!H14,'27.09 Bukasa-Buloba'!H14,'26.09 Bukasa-Buloba'!H14,'28.07 Bukasa-Buloba-24h'!H14,'29.09 Bukasa-Buloba'!H14)</f>
        <v>0</v>
      </c>
      <c r="I14" s="48">
        <f>AVERAGE('23.09 Bukasa-Buloba'!I14,'24.09 Bukasa-Buloba'!I14,'25.09 Bukasa-Buloba'!I14,'27.09 Bukasa-Buloba'!I14,'26.09 Bukasa-Buloba'!I14,'28.07 Bukasa-Buloba-24h'!I14,'29.09 Bukasa-Buloba'!I14)</f>
        <v>0.8571428571428571</v>
      </c>
      <c r="J14" s="48">
        <f>AVERAGE('23.09 Bukasa-Buloba'!J14,'24.09 Bukasa-Buloba'!J14,'25.09 Bukasa-Buloba'!J14,'27.09 Bukasa-Buloba'!J14,'26.09 Bukasa-Buloba'!J14,'28.07 Bukasa-Buloba-24h'!J14,'29.09 Bukasa-Buloba'!J14)</f>
        <v>0.14285714285714285</v>
      </c>
      <c r="K14" s="48">
        <f>AVERAGE('23.09 Bukasa-Buloba'!K14,'24.09 Bukasa-Buloba'!K14,'25.09 Bukasa-Buloba'!K14,'27.09 Bukasa-Buloba'!K14,'26.09 Bukasa-Buloba'!K14,'28.07 Bukasa-Buloba-24h'!K14,'29.09 Bukasa-Buloba'!K14)</f>
        <v>0</v>
      </c>
      <c r="L14" s="48">
        <f>AVERAGE('23.09 Bukasa-Buloba'!L14,'24.09 Bukasa-Buloba'!L14,'25.09 Bukasa-Buloba'!L14,'27.09 Bukasa-Buloba'!L14,'26.09 Bukasa-Buloba'!L14,'28.07 Bukasa-Buloba-24h'!L14,'29.09 Bukasa-Buloba'!L14)</f>
        <v>0</v>
      </c>
      <c r="M14" s="48">
        <f>AVERAGE('23.09 Bukasa-Buloba'!M14,'24.09 Bukasa-Buloba'!M14,'25.09 Bukasa-Buloba'!M14,'27.09 Bukasa-Buloba'!M14,'26.09 Bukasa-Buloba'!M14,'28.07 Bukasa-Buloba-24h'!M14,'29.09 Bukasa-Buloba'!M14)</f>
        <v>12.428571428571429</v>
      </c>
      <c r="N14" s="48">
        <f>AVERAGE('23.09 Bukasa-Buloba'!N14,'24.09 Bukasa-Buloba'!N14,'25.09 Bukasa-Buloba'!N14,'27.09 Bukasa-Buloba'!N14,'26.09 Bukasa-Buloba'!N14,'28.07 Bukasa-Buloba-24h'!N14,'29.09 Bukasa-Buloba'!N14)</f>
        <v>0</v>
      </c>
      <c r="O14" s="15">
        <f t="shared" si="0"/>
        <v>9.2857142857142865</v>
      </c>
      <c r="P14" s="15">
        <f t="shared" si="1"/>
        <v>21.714285714285715</v>
      </c>
      <c r="R14" s="1" t="s">
        <v>10</v>
      </c>
      <c r="S14" s="17">
        <f t="shared" ref="S14:AF14" si="6">SUM(C26:C29)</f>
        <v>19.857142857142858</v>
      </c>
      <c r="T14" s="17">
        <f t="shared" si="6"/>
        <v>9.2857142857142847</v>
      </c>
      <c r="U14" s="17">
        <f t="shared" si="6"/>
        <v>3.5714285714285712</v>
      </c>
      <c r="V14" s="17">
        <f t="shared" si="6"/>
        <v>1.4285714285714284</v>
      </c>
      <c r="W14" s="17">
        <f t="shared" si="6"/>
        <v>0</v>
      </c>
      <c r="X14" s="17">
        <f t="shared" si="6"/>
        <v>0</v>
      </c>
      <c r="Y14" s="17">
        <f t="shared" si="6"/>
        <v>7.5714285714285703</v>
      </c>
      <c r="Z14" s="17">
        <f t="shared" si="6"/>
        <v>2.4285714285714288</v>
      </c>
      <c r="AA14" s="17">
        <f t="shared" si="6"/>
        <v>0</v>
      </c>
      <c r="AB14" s="17">
        <f t="shared" si="6"/>
        <v>0.14285714285714285</v>
      </c>
      <c r="AC14" s="17">
        <f t="shared" si="6"/>
        <v>41.571428571428569</v>
      </c>
      <c r="AD14" s="17">
        <f t="shared" si="6"/>
        <v>0</v>
      </c>
      <c r="AE14" s="30">
        <f t="shared" si="6"/>
        <v>44.285714285714278</v>
      </c>
      <c r="AF14" s="30">
        <f t="shared" si="6"/>
        <v>85.857142857142861</v>
      </c>
    </row>
    <row r="15" spans="2:32" ht="23.1" customHeight="1" x14ac:dyDescent="0.25">
      <c r="B15" s="22" t="s">
        <v>42</v>
      </c>
      <c r="C15" s="48">
        <f>AVERAGE('23.09 Bukasa-Buloba'!C15,'24.09 Bukasa-Buloba'!C15,'25.09 Bukasa-Buloba'!C15,'27.09 Bukasa-Buloba'!C15,'26.09 Bukasa-Buloba'!C15,'28.07 Bukasa-Buloba-24h'!C15,'29.09 Bukasa-Buloba'!C15)</f>
        <v>4.5714285714285712</v>
      </c>
      <c r="D15" s="48">
        <f>AVERAGE('23.09 Bukasa-Buloba'!D15,'24.09 Bukasa-Buloba'!D15,'25.09 Bukasa-Buloba'!D15,'27.09 Bukasa-Buloba'!D15,'26.09 Bukasa-Buloba'!D15,'28.07 Bukasa-Buloba-24h'!D15,'29.09 Bukasa-Buloba'!D15)</f>
        <v>1.5714285714285714</v>
      </c>
      <c r="E15" s="48">
        <f>AVERAGE('23.09 Bukasa-Buloba'!E15,'24.09 Bukasa-Buloba'!E15,'25.09 Bukasa-Buloba'!E15,'27.09 Bukasa-Buloba'!E15,'26.09 Bukasa-Buloba'!E15,'28.07 Bukasa-Buloba-24h'!E15,'29.09 Bukasa-Buloba'!E15)</f>
        <v>1.4285714285714286</v>
      </c>
      <c r="F15" s="48">
        <f>AVERAGE('23.09 Bukasa-Buloba'!F15,'24.09 Bukasa-Buloba'!F15,'25.09 Bukasa-Buloba'!F15,'27.09 Bukasa-Buloba'!F15,'26.09 Bukasa-Buloba'!F15,'28.07 Bukasa-Buloba-24h'!F15,'29.09 Bukasa-Buloba'!F15)</f>
        <v>1.1428571428571428</v>
      </c>
      <c r="G15" s="48">
        <f>AVERAGE('23.09 Bukasa-Buloba'!G15,'24.09 Bukasa-Buloba'!G15,'25.09 Bukasa-Buloba'!G15,'27.09 Bukasa-Buloba'!G15,'26.09 Bukasa-Buloba'!G15,'28.07 Bukasa-Buloba-24h'!G15,'29.09 Bukasa-Buloba'!G15)</f>
        <v>0.42857142857142855</v>
      </c>
      <c r="H15" s="48">
        <f>AVERAGE('23.09 Bukasa-Buloba'!H15,'24.09 Bukasa-Buloba'!H15,'25.09 Bukasa-Buloba'!H15,'27.09 Bukasa-Buloba'!H15,'26.09 Bukasa-Buloba'!H15,'28.07 Bukasa-Buloba-24h'!H15,'29.09 Bukasa-Buloba'!H15)</f>
        <v>0.14285714285714285</v>
      </c>
      <c r="I15" s="48">
        <f>AVERAGE('23.09 Bukasa-Buloba'!I15,'24.09 Bukasa-Buloba'!I15,'25.09 Bukasa-Buloba'!I15,'27.09 Bukasa-Buloba'!I15,'26.09 Bukasa-Buloba'!I15,'28.07 Bukasa-Buloba-24h'!I15,'29.09 Bukasa-Buloba'!I15)</f>
        <v>1.5714285714285714</v>
      </c>
      <c r="J15" s="48">
        <f>AVERAGE('23.09 Bukasa-Buloba'!J15,'24.09 Bukasa-Buloba'!J15,'25.09 Bukasa-Buloba'!J15,'27.09 Bukasa-Buloba'!J15,'26.09 Bukasa-Buloba'!J15,'28.07 Bukasa-Buloba-24h'!J15,'29.09 Bukasa-Buloba'!J15)</f>
        <v>0.2857142857142857</v>
      </c>
      <c r="K15" s="48">
        <f>AVERAGE('23.09 Bukasa-Buloba'!K15,'24.09 Bukasa-Buloba'!K15,'25.09 Bukasa-Buloba'!K15,'27.09 Bukasa-Buloba'!K15,'26.09 Bukasa-Buloba'!K15,'28.07 Bukasa-Buloba-24h'!K15,'29.09 Bukasa-Buloba'!K15)</f>
        <v>0</v>
      </c>
      <c r="L15" s="48">
        <f>AVERAGE('23.09 Bukasa-Buloba'!L15,'24.09 Bukasa-Buloba'!L15,'25.09 Bukasa-Buloba'!L15,'27.09 Bukasa-Buloba'!L15,'26.09 Bukasa-Buloba'!L15,'28.07 Bukasa-Buloba-24h'!L15,'29.09 Bukasa-Buloba'!L15)</f>
        <v>0</v>
      </c>
      <c r="M15" s="48">
        <f>AVERAGE('23.09 Bukasa-Buloba'!M15,'24.09 Bukasa-Buloba'!M15,'25.09 Bukasa-Buloba'!M15,'27.09 Bukasa-Buloba'!M15,'26.09 Bukasa-Buloba'!M15,'28.07 Bukasa-Buloba-24h'!M15,'29.09 Bukasa-Buloba'!M15)</f>
        <v>13.142857142857142</v>
      </c>
      <c r="N15" s="48">
        <f>AVERAGE('23.09 Bukasa-Buloba'!N15,'24.09 Bukasa-Buloba'!N15,'25.09 Bukasa-Buloba'!N15,'27.09 Bukasa-Buloba'!N15,'26.09 Bukasa-Buloba'!N15,'28.07 Bukasa-Buloba-24h'!N15,'29.09 Bukasa-Buloba'!N15)</f>
        <v>0</v>
      </c>
      <c r="O15" s="15">
        <f t="shared" si="0"/>
        <v>11.142857142857142</v>
      </c>
      <c r="P15" s="15">
        <f t="shared" si="1"/>
        <v>24.285714285714285</v>
      </c>
      <c r="R15" s="1" t="s">
        <v>11</v>
      </c>
      <c r="S15" s="17">
        <f t="shared" ref="S15:AF15" si="7">SUM(C30:C33)</f>
        <v>20</v>
      </c>
      <c r="T15" s="17">
        <f t="shared" si="7"/>
        <v>8.1428571428571423</v>
      </c>
      <c r="U15" s="17">
        <f t="shared" si="7"/>
        <v>3</v>
      </c>
      <c r="V15" s="17">
        <f t="shared" si="7"/>
        <v>3.7142857142857144</v>
      </c>
      <c r="W15" s="17">
        <f t="shared" si="7"/>
        <v>0.2857142857142857</v>
      </c>
      <c r="X15" s="17">
        <f t="shared" si="7"/>
        <v>0</v>
      </c>
      <c r="Y15" s="17">
        <f t="shared" si="7"/>
        <v>6.7142857142857144</v>
      </c>
      <c r="Z15" s="17">
        <f t="shared" si="7"/>
        <v>2.1428571428571428</v>
      </c>
      <c r="AA15" s="17">
        <f t="shared" si="7"/>
        <v>0</v>
      </c>
      <c r="AB15" s="17">
        <f t="shared" si="7"/>
        <v>0.2857142857142857</v>
      </c>
      <c r="AC15" s="17">
        <f t="shared" si="7"/>
        <v>46.428571428571431</v>
      </c>
      <c r="AD15" s="17">
        <f t="shared" si="7"/>
        <v>0</v>
      </c>
      <c r="AE15" s="30">
        <f t="shared" si="7"/>
        <v>44.285714285714292</v>
      </c>
      <c r="AF15" s="30">
        <f t="shared" si="7"/>
        <v>90.714285714285722</v>
      </c>
    </row>
    <row r="16" spans="2:32" ht="23.1" customHeight="1" x14ac:dyDescent="0.25">
      <c r="B16" s="22" t="s">
        <v>43</v>
      </c>
      <c r="C16" s="48">
        <f>AVERAGE('23.09 Bukasa-Buloba'!C16,'24.09 Bukasa-Buloba'!C16,'25.09 Bukasa-Buloba'!C16,'27.09 Bukasa-Buloba'!C16,'26.09 Bukasa-Buloba'!C16,'28.07 Bukasa-Buloba-24h'!C16,'29.09 Bukasa-Buloba'!C16)</f>
        <v>4.1428571428571432</v>
      </c>
      <c r="D16" s="48">
        <f>AVERAGE('23.09 Bukasa-Buloba'!D16,'24.09 Bukasa-Buloba'!D16,'25.09 Bukasa-Buloba'!D16,'27.09 Bukasa-Buloba'!D16,'26.09 Bukasa-Buloba'!D16,'28.07 Bukasa-Buloba-24h'!D16,'29.09 Bukasa-Buloba'!D16)</f>
        <v>2.2857142857142856</v>
      </c>
      <c r="E16" s="48">
        <f>AVERAGE('23.09 Bukasa-Buloba'!E16,'24.09 Bukasa-Buloba'!E16,'25.09 Bukasa-Buloba'!E16,'27.09 Bukasa-Buloba'!E16,'26.09 Bukasa-Buloba'!E16,'28.07 Bukasa-Buloba-24h'!E16,'29.09 Bukasa-Buloba'!E16)</f>
        <v>1.8571428571428572</v>
      </c>
      <c r="F16" s="48">
        <f>AVERAGE('23.09 Bukasa-Buloba'!F16,'24.09 Bukasa-Buloba'!F16,'25.09 Bukasa-Buloba'!F16,'27.09 Bukasa-Buloba'!F16,'26.09 Bukasa-Buloba'!F16,'28.07 Bukasa-Buloba-24h'!F16,'29.09 Bukasa-Buloba'!F16)</f>
        <v>0.5714285714285714</v>
      </c>
      <c r="G16" s="48">
        <f>AVERAGE('23.09 Bukasa-Buloba'!G16,'24.09 Bukasa-Buloba'!G16,'25.09 Bukasa-Buloba'!G16,'27.09 Bukasa-Buloba'!G16,'26.09 Bukasa-Buloba'!G16,'28.07 Bukasa-Buloba-24h'!G16,'29.09 Bukasa-Buloba'!G16)</f>
        <v>0.14285714285714285</v>
      </c>
      <c r="H16" s="48">
        <f>AVERAGE('23.09 Bukasa-Buloba'!H16,'24.09 Bukasa-Buloba'!H16,'25.09 Bukasa-Buloba'!H16,'27.09 Bukasa-Buloba'!H16,'26.09 Bukasa-Buloba'!H16,'28.07 Bukasa-Buloba-24h'!H16,'29.09 Bukasa-Buloba'!H16)</f>
        <v>0</v>
      </c>
      <c r="I16" s="48">
        <f>AVERAGE('23.09 Bukasa-Buloba'!I16,'24.09 Bukasa-Buloba'!I16,'25.09 Bukasa-Buloba'!I16,'27.09 Bukasa-Buloba'!I16,'26.09 Bukasa-Buloba'!I16,'28.07 Bukasa-Buloba-24h'!I16,'29.09 Bukasa-Buloba'!I16)</f>
        <v>1.7142857142857142</v>
      </c>
      <c r="J16" s="48">
        <f>AVERAGE('23.09 Bukasa-Buloba'!J16,'24.09 Bukasa-Buloba'!J16,'25.09 Bukasa-Buloba'!J16,'27.09 Bukasa-Buloba'!J16,'26.09 Bukasa-Buloba'!J16,'28.07 Bukasa-Buloba-24h'!J16,'29.09 Bukasa-Buloba'!J16)</f>
        <v>0.42857142857142855</v>
      </c>
      <c r="K16" s="48">
        <f>AVERAGE('23.09 Bukasa-Buloba'!K16,'24.09 Bukasa-Buloba'!K16,'25.09 Bukasa-Buloba'!K16,'27.09 Bukasa-Buloba'!K16,'26.09 Bukasa-Buloba'!K16,'28.07 Bukasa-Buloba-24h'!K16,'29.09 Bukasa-Buloba'!K16)</f>
        <v>0</v>
      </c>
      <c r="L16" s="48">
        <f>AVERAGE('23.09 Bukasa-Buloba'!L16,'24.09 Bukasa-Buloba'!L16,'25.09 Bukasa-Buloba'!L16,'27.09 Bukasa-Buloba'!L16,'26.09 Bukasa-Buloba'!L16,'28.07 Bukasa-Buloba-24h'!L16,'29.09 Bukasa-Buloba'!L16)</f>
        <v>0.14285714285714285</v>
      </c>
      <c r="M16" s="48">
        <f>AVERAGE('23.09 Bukasa-Buloba'!M16,'24.09 Bukasa-Buloba'!M16,'25.09 Bukasa-Buloba'!M16,'27.09 Bukasa-Buloba'!M16,'26.09 Bukasa-Buloba'!M16,'28.07 Bukasa-Buloba-24h'!M16,'29.09 Bukasa-Buloba'!M16)</f>
        <v>12.285714285714286</v>
      </c>
      <c r="N16" s="48">
        <f>AVERAGE('23.09 Bukasa-Buloba'!N16,'24.09 Bukasa-Buloba'!N16,'25.09 Bukasa-Buloba'!N16,'27.09 Bukasa-Buloba'!N16,'26.09 Bukasa-Buloba'!N16,'28.07 Bukasa-Buloba-24h'!N16,'29.09 Bukasa-Buloba'!N16)</f>
        <v>0</v>
      </c>
      <c r="O16" s="15">
        <f t="shared" si="0"/>
        <v>11.285714285714285</v>
      </c>
      <c r="P16" s="15">
        <f t="shared" si="1"/>
        <v>23.571428571428569</v>
      </c>
      <c r="R16" s="1" t="s">
        <v>12</v>
      </c>
      <c r="S16" s="17">
        <f t="shared" ref="S16:AF16" si="8">SUM(C34:C37)</f>
        <v>16.714285714285715</v>
      </c>
      <c r="T16" s="17">
        <f t="shared" si="8"/>
        <v>7.2857142857142865</v>
      </c>
      <c r="U16" s="17">
        <f t="shared" si="8"/>
        <v>3.1428571428571428</v>
      </c>
      <c r="V16" s="17">
        <f t="shared" si="8"/>
        <v>1.5714285714285712</v>
      </c>
      <c r="W16" s="17">
        <f t="shared" si="8"/>
        <v>0</v>
      </c>
      <c r="X16" s="17">
        <f t="shared" si="8"/>
        <v>0</v>
      </c>
      <c r="Y16" s="17">
        <f t="shared" si="8"/>
        <v>8.8571428571428577</v>
      </c>
      <c r="Z16" s="17">
        <f t="shared" si="8"/>
        <v>1.1428571428571428</v>
      </c>
      <c r="AA16" s="17">
        <f t="shared" si="8"/>
        <v>0</v>
      </c>
      <c r="AB16" s="17">
        <f t="shared" si="8"/>
        <v>0</v>
      </c>
      <c r="AC16" s="17">
        <f t="shared" si="8"/>
        <v>38.428571428571431</v>
      </c>
      <c r="AD16" s="17">
        <f t="shared" si="8"/>
        <v>0</v>
      </c>
      <c r="AE16" s="30">
        <f t="shared" si="8"/>
        <v>38.714285714285708</v>
      </c>
      <c r="AF16" s="30">
        <f t="shared" si="8"/>
        <v>77.142857142857139</v>
      </c>
    </row>
    <row r="17" spans="2:32" ht="23.1" customHeight="1" x14ac:dyDescent="0.25">
      <c r="B17" s="22" t="s">
        <v>44</v>
      </c>
      <c r="C17" s="48">
        <f>AVERAGE('23.09 Bukasa-Buloba'!C17,'24.09 Bukasa-Buloba'!C17,'25.09 Bukasa-Buloba'!C17,'27.09 Bukasa-Buloba'!C17,'26.09 Bukasa-Buloba'!C17,'28.07 Bukasa-Buloba-24h'!C17,'29.09 Bukasa-Buloba'!C17)</f>
        <v>4.4285714285714288</v>
      </c>
      <c r="D17" s="48">
        <f>AVERAGE('23.09 Bukasa-Buloba'!D17,'24.09 Bukasa-Buloba'!D17,'25.09 Bukasa-Buloba'!D17,'27.09 Bukasa-Buloba'!D17,'26.09 Bukasa-Buloba'!D17,'28.07 Bukasa-Buloba-24h'!D17,'29.09 Bukasa-Buloba'!D17)</f>
        <v>1.2857142857142858</v>
      </c>
      <c r="E17" s="48">
        <f>AVERAGE('23.09 Bukasa-Buloba'!E17,'24.09 Bukasa-Buloba'!E17,'25.09 Bukasa-Buloba'!E17,'27.09 Bukasa-Buloba'!E17,'26.09 Bukasa-Buloba'!E17,'28.07 Bukasa-Buloba-24h'!E17,'29.09 Bukasa-Buloba'!E17)</f>
        <v>0.5714285714285714</v>
      </c>
      <c r="F17" s="48">
        <f>AVERAGE('23.09 Bukasa-Buloba'!F17,'24.09 Bukasa-Buloba'!F17,'25.09 Bukasa-Buloba'!F17,'27.09 Bukasa-Buloba'!F17,'26.09 Bukasa-Buloba'!F17,'28.07 Bukasa-Buloba-24h'!F17,'29.09 Bukasa-Buloba'!F17)</f>
        <v>0.14285714285714285</v>
      </c>
      <c r="G17" s="48">
        <f>AVERAGE('23.09 Bukasa-Buloba'!G17,'24.09 Bukasa-Buloba'!G17,'25.09 Bukasa-Buloba'!G17,'27.09 Bukasa-Buloba'!G17,'26.09 Bukasa-Buloba'!G17,'28.07 Bukasa-Buloba-24h'!G17,'29.09 Bukasa-Buloba'!G17)</f>
        <v>0</v>
      </c>
      <c r="H17" s="48">
        <f>AVERAGE('23.09 Bukasa-Buloba'!H17,'24.09 Bukasa-Buloba'!H17,'25.09 Bukasa-Buloba'!H17,'27.09 Bukasa-Buloba'!H17,'26.09 Bukasa-Buloba'!H17,'28.07 Bukasa-Buloba-24h'!H17,'29.09 Bukasa-Buloba'!H17)</f>
        <v>0</v>
      </c>
      <c r="I17" s="48">
        <f>AVERAGE('23.09 Bukasa-Buloba'!I17,'24.09 Bukasa-Buloba'!I17,'25.09 Bukasa-Buloba'!I17,'27.09 Bukasa-Buloba'!I17,'26.09 Bukasa-Buloba'!I17,'28.07 Bukasa-Buloba-24h'!I17,'29.09 Bukasa-Buloba'!I17)</f>
        <v>1.1428571428571428</v>
      </c>
      <c r="J17" s="48">
        <f>AVERAGE('23.09 Bukasa-Buloba'!J17,'24.09 Bukasa-Buloba'!J17,'25.09 Bukasa-Buloba'!J17,'27.09 Bukasa-Buloba'!J17,'26.09 Bukasa-Buloba'!J17,'28.07 Bukasa-Buloba-24h'!J17,'29.09 Bukasa-Buloba'!J17)</f>
        <v>0.2857142857142857</v>
      </c>
      <c r="K17" s="48">
        <f>AVERAGE('23.09 Bukasa-Buloba'!K17,'24.09 Bukasa-Buloba'!K17,'25.09 Bukasa-Buloba'!K17,'27.09 Bukasa-Buloba'!K17,'26.09 Bukasa-Buloba'!K17,'28.07 Bukasa-Buloba-24h'!K17,'29.09 Bukasa-Buloba'!K17)</f>
        <v>0</v>
      </c>
      <c r="L17" s="48">
        <f>AVERAGE('23.09 Bukasa-Buloba'!L17,'24.09 Bukasa-Buloba'!L17,'25.09 Bukasa-Buloba'!L17,'27.09 Bukasa-Buloba'!L17,'26.09 Bukasa-Buloba'!L17,'28.07 Bukasa-Buloba-24h'!L17,'29.09 Bukasa-Buloba'!L17)</f>
        <v>0</v>
      </c>
      <c r="M17" s="48">
        <f>AVERAGE('23.09 Bukasa-Buloba'!M17,'24.09 Bukasa-Buloba'!M17,'25.09 Bukasa-Buloba'!M17,'27.09 Bukasa-Buloba'!M17,'26.09 Bukasa-Buloba'!M17,'28.07 Bukasa-Buloba-24h'!M17,'29.09 Bukasa-Buloba'!M17)</f>
        <v>11</v>
      </c>
      <c r="N17" s="48">
        <f>AVERAGE('23.09 Bukasa-Buloba'!N17,'24.09 Bukasa-Buloba'!N17,'25.09 Bukasa-Buloba'!N17,'27.09 Bukasa-Buloba'!N17,'26.09 Bukasa-Buloba'!N17,'28.07 Bukasa-Buloba-24h'!N17,'29.09 Bukasa-Buloba'!N17)</f>
        <v>0</v>
      </c>
      <c r="O17" s="15">
        <f t="shared" si="0"/>
        <v>7.8571428571428568</v>
      </c>
      <c r="P17" s="15">
        <f t="shared" si="1"/>
        <v>18.857142857142858</v>
      </c>
      <c r="R17" s="1" t="s">
        <v>13</v>
      </c>
      <c r="S17" s="17">
        <f t="shared" ref="S17:AF17" si="9">SUM(C38:C41)</f>
        <v>17.285714285714285</v>
      </c>
      <c r="T17" s="17">
        <f t="shared" si="9"/>
        <v>7.1428571428571432</v>
      </c>
      <c r="U17" s="17">
        <f t="shared" si="9"/>
        <v>5.8571428571428577</v>
      </c>
      <c r="V17" s="17">
        <f t="shared" si="9"/>
        <v>1.4285714285714284</v>
      </c>
      <c r="W17" s="17">
        <f t="shared" si="9"/>
        <v>0</v>
      </c>
      <c r="X17" s="17">
        <f t="shared" si="9"/>
        <v>0</v>
      </c>
      <c r="Y17" s="17">
        <f t="shared" si="9"/>
        <v>8.428571428571427</v>
      </c>
      <c r="Z17" s="17">
        <f t="shared" si="9"/>
        <v>1.857142857142857</v>
      </c>
      <c r="AA17" s="17">
        <f t="shared" si="9"/>
        <v>0.14285714285714285</v>
      </c>
      <c r="AB17" s="17">
        <f t="shared" si="9"/>
        <v>0</v>
      </c>
      <c r="AC17" s="17">
        <f t="shared" si="9"/>
        <v>39.714285714285715</v>
      </c>
      <c r="AD17" s="17">
        <f t="shared" si="9"/>
        <v>0.14285714285714285</v>
      </c>
      <c r="AE17" s="30">
        <f t="shared" si="9"/>
        <v>42.285714285714285</v>
      </c>
      <c r="AF17" s="30">
        <f t="shared" si="9"/>
        <v>82.000000000000014</v>
      </c>
    </row>
    <row r="18" spans="2:32" ht="23.1" customHeight="1" x14ac:dyDescent="0.25">
      <c r="B18" s="22" t="s">
        <v>45</v>
      </c>
      <c r="C18" s="48">
        <f>AVERAGE('23.09 Bukasa-Buloba'!C18,'24.09 Bukasa-Buloba'!C18,'25.09 Bukasa-Buloba'!C18,'27.09 Bukasa-Buloba'!C18,'26.09 Bukasa-Buloba'!C18,'28.07 Bukasa-Buloba-24h'!C18,'29.09 Bukasa-Buloba'!C18)</f>
        <v>4.4285714285714288</v>
      </c>
      <c r="D18" s="48">
        <f>AVERAGE('23.09 Bukasa-Buloba'!D18,'24.09 Bukasa-Buloba'!D18,'25.09 Bukasa-Buloba'!D18,'27.09 Bukasa-Buloba'!D18,'26.09 Bukasa-Buloba'!D18,'28.07 Bukasa-Buloba-24h'!D18,'29.09 Bukasa-Buloba'!D18)</f>
        <v>2.2857142857142856</v>
      </c>
      <c r="E18" s="48">
        <f>AVERAGE('23.09 Bukasa-Buloba'!E18,'24.09 Bukasa-Buloba'!E18,'25.09 Bukasa-Buloba'!E18,'27.09 Bukasa-Buloba'!E18,'26.09 Bukasa-Buloba'!E18,'28.07 Bukasa-Buloba-24h'!E18,'29.09 Bukasa-Buloba'!E18)</f>
        <v>1</v>
      </c>
      <c r="F18" s="48">
        <f>AVERAGE('23.09 Bukasa-Buloba'!F18,'24.09 Bukasa-Buloba'!F18,'25.09 Bukasa-Buloba'!F18,'27.09 Bukasa-Buloba'!F18,'26.09 Bukasa-Buloba'!F18,'28.07 Bukasa-Buloba-24h'!F18,'29.09 Bukasa-Buloba'!F18)</f>
        <v>0.2857142857142857</v>
      </c>
      <c r="G18" s="48">
        <f>AVERAGE('23.09 Bukasa-Buloba'!G18,'24.09 Bukasa-Buloba'!G18,'25.09 Bukasa-Buloba'!G18,'27.09 Bukasa-Buloba'!G18,'26.09 Bukasa-Buloba'!G18,'28.07 Bukasa-Buloba-24h'!G18,'29.09 Bukasa-Buloba'!G18)</f>
        <v>0.14285714285714285</v>
      </c>
      <c r="H18" s="48">
        <f>AVERAGE('23.09 Bukasa-Buloba'!H18,'24.09 Bukasa-Buloba'!H18,'25.09 Bukasa-Buloba'!H18,'27.09 Bukasa-Buloba'!H18,'26.09 Bukasa-Buloba'!H18,'28.07 Bukasa-Buloba-24h'!H18,'29.09 Bukasa-Buloba'!H18)</f>
        <v>0</v>
      </c>
      <c r="I18" s="48">
        <f>AVERAGE('23.09 Bukasa-Buloba'!I18,'24.09 Bukasa-Buloba'!I18,'25.09 Bukasa-Buloba'!I18,'27.09 Bukasa-Buloba'!I18,'26.09 Bukasa-Buloba'!I18,'28.07 Bukasa-Buloba-24h'!I18,'29.09 Bukasa-Buloba'!I18)</f>
        <v>1.2857142857142858</v>
      </c>
      <c r="J18" s="48">
        <f>AVERAGE('23.09 Bukasa-Buloba'!J18,'24.09 Bukasa-Buloba'!J18,'25.09 Bukasa-Buloba'!J18,'27.09 Bukasa-Buloba'!J18,'26.09 Bukasa-Buloba'!J18,'28.07 Bukasa-Buloba-24h'!J18,'29.09 Bukasa-Buloba'!J18)</f>
        <v>0.5714285714285714</v>
      </c>
      <c r="K18" s="48">
        <f>AVERAGE('23.09 Bukasa-Buloba'!K18,'24.09 Bukasa-Buloba'!K18,'25.09 Bukasa-Buloba'!K18,'27.09 Bukasa-Buloba'!K18,'26.09 Bukasa-Buloba'!K18,'28.07 Bukasa-Buloba-24h'!K18,'29.09 Bukasa-Buloba'!K18)</f>
        <v>0</v>
      </c>
      <c r="L18" s="48">
        <f>AVERAGE('23.09 Bukasa-Buloba'!L18,'24.09 Bukasa-Buloba'!L18,'25.09 Bukasa-Buloba'!L18,'27.09 Bukasa-Buloba'!L18,'26.09 Bukasa-Buloba'!L18,'28.07 Bukasa-Buloba-24h'!L18,'29.09 Bukasa-Buloba'!L18)</f>
        <v>0</v>
      </c>
      <c r="M18" s="48">
        <f>AVERAGE('23.09 Bukasa-Buloba'!M18,'24.09 Bukasa-Buloba'!M18,'25.09 Bukasa-Buloba'!M18,'27.09 Bukasa-Buloba'!M18,'26.09 Bukasa-Buloba'!M18,'28.07 Bukasa-Buloba-24h'!M18,'29.09 Bukasa-Buloba'!M18)</f>
        <v>13.714285714285714</v>
      </c>
      <c r="N18" s="48">
        <f>AVERAGE('23.09 Bukasa-Buloba'!N18,'24.09 Bukasa-Buloba'!N18,'25.09 Bukasa-Buloba'!N18,'27.09 Bukasa-Buloba'!N18,'26.09 Bukasa-Buloba'!N18,'28.07 Bukasa-Buloba-24h'!N18,'29.09 Bukasa-Buloba'!N18)</f>
        <v>0</v>
      </c>
      <c r="O18" s="15">
        <f t="shared" si="0"/>
        <v>10</v>
      </c>
      <c r="P18" s="15">
        <f t="shared" si="1"/>
        <v>23.714285714285715</v>
      </c>
      <c r="R18" s="1" t="s">
        <v>14</v>
      </c>
      <c r="S18" s="17">
        <f t="shared" ref="S18:AF18" si="10">SUM(C42:C45)</f>
        <v>21.285714285714285</v>
      </c>
      <c r="T18" s="17">
        <f t="shared" si="10"/>
        <v>7.4285714285714288</v>
      </c>
      <c r="U18" s="17">
        <f t="shared" si="10"/>
        <v>5.2857142857142847</v>
      </c>
      <c r="V18" s="17">
        <f t="shared" si="10"/>
        <v>1.4285714285714286</v>
      </c>
      <c r="W18" s="17">
        <f t="shared" si="10"/>
        <v>0</v>
      </c>
      <c r="X18" s="17">
        <f t="shared" si="10"/>
        <v>0</v>
      </c>
      <c r="Y18" s="17">
        <f t="shared" si="10"/>
        <v>8.2857142857142865</v>
      </c>
      <c r="Z18" s="17">
        <f t="shared" si="10"/>
        <v>2.5714285714285712</v>
      </c>
      <c r="AA18" s="17">
        <f t="shared" si="10"/>
        <v>0</v>
      </c>
      <c r="AB18" s="17">
        <f t="shared" si="10"/>
        <v>0</v>
      </c>
      <c r="AC18" s="17">
        <f t="shared" si="10"/>
        <v>35</v>
      </c>
      <c r="AD18" s="17">
        <f t="shared" si="10"/>
        <v>0.14285714285714285</v>
      </c>
      <c r="AE18" s="30">
        <f t="shared" si="10"/>
        <v>46.428571428571431</v>
      </c>
      <c r="AF18" s="30">
        <f t="shared" si="10"/>
        <v>81.428571428571431</v>
      </c>
    </row>
    <row r="19" spans="2:32" ht="23.1" customHeight="1" x14ac:dyDescent="0.25">
      <c r="B19" s="22" t="s">
        <v>46</v>
      </c>
      <c r="C19" s="48">
        <f>AVERAGE('23.09 Bukasa-Buloba'!C19,'24.09 Bukasa-Buloba'!C19,'25.09 Bukasa-Buloba'!C19,'27.09 Bukasa-Buloba'!C19,'26.09 Bukasa-Buloba'!C19,'28.07 Bukasa-Buloba-24h'!C19,'29.09 Bukasa-Buloba'!C19)</f>
        <v>3.7142857142857144</v>
      </c>
      <c r="D19" s="48">
        <f>AVERAGE('23.09 Bukasa-Buloba'!D19,'24.09 Bukasa-Buloba'!D19,'25.09 Bukasa-Buloba'!D19,'27.09 Bukasa-Buloba'!D19,'26.09 Bukasa-Buloba'!D19,'28.07 Bukasa-Buloba-24h'!D19,'29.09 Bukasa-Buloba'!D19)</f>
        <v>1.1428571428571428</v>
      </c>
      <c r="E19" s="48">
        <f>AVERAGE('23.09 Bukasa-Buloba'!E19,'24.09 Bukasa-Buloba'!E19,'25.09 Bukasa-Buloba'!E19,'27.09 Bukasa-Buloba'!E19,'26.09 Bukasa-Buloba'!E19,'28.07 Bukasa-Buloba-24h'!E19,'29.09 Bukasa-Buloba'!E19)</f>
        <v>1.1428571428571428</v>
      </c>
      <c r="F19" s="48">
        <f>AVERAGE('23.09 Bukasa-Buloba'!F19,'24.09 Bukasa-Buloba'!F19,'25.09 Bukasa-Buloba'!F19,'27.09 Bukasa-Buloba'!F19,'26.09 Bukasa-Buloba'!F19,'28.07 Bukasa-Buloba-24h'!F19,'29.09 Bukasa-Buloba'!F19)</f>
        <v>0.42857142857142855</v>
      </c>
      <c r="G19" s="48">
        <f>AVERAGE('23.09 Bukasa-Buloba'!G19,'24.09 Bukasa-Buloba'!G19,'25.09 Bukasa-Buloba'!G19,'27.09 Bukasa-Buloba'!G19,'26.09 Bukasa-Buloba'!G19,'28.07 Bukasa-Buloba-24h'!G19,'29.09 Bukasa-Buloba'!G19)</f>
        <v>0.14285714285714285</v>
      </c>
      <c r="H19" s="48">
        <f>AVERAGE('23.09 Bukasa-Buloba'!H19,'24.09 Bukasa-Buloba'!H19,'25.09 Bukasa-Buloba'!H19,'27.09 Bukasa-Buloba'!H19,'26.09 Bukasa-Buloba'!H19,'28.07 Bukasa-Buloba-24h'!H19,'29.09 Bukasa-Buloba'!H19)</f>
        <v>0</v>
      </c>
      <c r="I19" s="48">
        <f>AVERAGE('23.09 Bukasa-Buloba'!I19,'24.09 Bukasa-Buloba'!I19,'25.09 Bukasa-Buloba'!I19,'27.09 Bukasa-Buloba'!I19,'26.09 Bukasa-Buloba'!I19,'28.07 Bukasa-Buloba-24h'!I19,'29.09 Bukasa-Buloba'!I19)</f>
        <v>1.7142857142857142</v>
      </c>
      <c r="J19" s="48">
        <f>AVERAGE('23.09 Bukasa-Buloba'!J19,'24.09 Bukasa-Buloba'!J19,'25.09 Bukasa-Buloba'!J19,'27.09 Bukasa-Buloba'!J19,'26.09 Bukasa-Buloba'!J19,'28.07 Bukasa-Buloba-24h'!J19,'29.09 Bukasa-Buloba'!J19)</f>
        <v>0.8571428571428571</v>
      </c>
      <c r="K19" s="48">
        <f>AVERAGE('23.09 Bukasa-Buloba'!K19,'24.09 Bukasa-Buloba'!K19,'25.09 Bukasa-Buloba'!K19,'27.09 Bukasa-Buloba'!K19,'26.09 Bukasa-Buloba'!K19,'28.07 Bukasa-Buloba-24h'!K19,'29.09 Bukasa-Buloba'!K19)</f>
        <v>0</v>
      </c>
      <c r="L19" s="48">
        <f>AVERAGE('23.09 Bukasa-Buloba'!L19,'24.09 Bukasa-Buloba'!L19,'25.09 Bukasa-Buloba'!L19,'27.09 Bukasa-Buloba'!L19,'26.09 Bukasa-Buloba'!L19,'28.07 Bukasa-Buloba-24h'!L19,'29.09 Bukasa-Buloba'!L19)</f>
        <v>0</v>
      </c>
      <c r="M19" s="48">
        <f>AVERAGE('23.09 Bukasa-Buloba'!M19,'24.09 Bukasa-Buloba'!M19,'25.09 Bukasa-Buloba'!M19,'27.09 Bukasa-Buloba'!M19,'26.09 Bukasa-Buloba'!M19,'28.07 Bukasa-Buloba-24h'!M19,'29.09 Bukasa-Buloba'!M19)</f>
        <v>12.714285714285714</v>
      </c>
      <c r="N19" s="48">
        <f>AVERAGE('23.09 Bukasa-Buloba'!N19,'24.09 Bukasa-Buloba'!N19,'25.09 Bukasa-Buloba'!N19,'27.09 Bukasa-Buloba'!N19,'26.09 Bukasa-Buloba'!N19,'28.07 Bukasa-Buloba-24h'!N19,'29.09 Bukasa-Buloba'!N19)</f>
        <v>0</v>
      </c>
      <c r="O19" s="15">
        <f t="shared" si="0"/>
        <v>9.1428571428571441</v>
      </c>
      <c r="P19" s="15">
        <f t="shared" si="1"/>
        <v>21.857142857142858</v>
      </c>
      <c r="R19" s="1" t="s">
        <v>15</v>
      </c>
      <c r="S19" s="17">
        <f t="shared" ref="S19:AF19" si="11">SUM(C46:C49)</f>
        <v>18</v>
      </c>
      <c r="T19" s="17">
        <f t="shared" si="11"/>
        <v>8.7142857142857153</v>
      </c>
      <c r="U19" s="17">
        <f t="shared" si="11"/>
        <v>5.1428571428571432</v>
      </c>
      <c r="V19" s="17">
        <f t="shared" si="11"/>
        <v>4.2857142857142856</v>
      </c>
      <c r="W19" s="17">
        <f t="shared" si="11"/>
        <v>0.14285714285714285</v>
      </c>
      <c r="X19" s="17">
        <f t="shared" si="11"/>
        <v>0</v>
      </c>
      <c r="Y19" s="17">
        <f t="shared" si="11"/>
        <v>9.4285714285714288</v>
      </c>
      <c r="Z19" s="17">
        <f t="shared" si="11"/>
        <v>2.4285714285714288</v>
      </c>
      <c r="AA19" s="17">
        <f t="shared" si="11"/>
        <v>0</v>
      </c>
      <c r="AB19" s="17">
        <f t="shared" si="11"/>
        <v>0</v>
      </c>
      <c r="AC19" s="17">
        <f t="shared" si="11"/>
        <v>50.714285714285708</v>
      </c>
      <c r="AD19" s="17">
        <f t="shared" si="11"/>
        <v>0</v>
      </c>
      <c r="AE19" s="30">
        <f t="shared" si="11"/>
        <v>48.142857142857146</v>
      </c>
      <c r="AF19" s="30">
        <f t="shared" si="11"/>
        <v>98.857142857142861</v>
      </c>
    </row>
    <row r="20" spans="2:32" ht="23.1" customHeight="1" x14ac:dyDescent="0.25">
      <c r="B20" s="22" t="s">
        <v>47</v>
      </c>
      <c r="C20" s="48">
        <f>AVERAGE('23.09 Bukasa-Buloba'!C20,'24.09 Bukasa-Buloba'!C20,'25.09 Bukasa-Buloba'!C20,'27.09 Bukasa-Buloba'!C20,'26.09 Bukasa-Buloba'!C20,'28.07 Bukasa-Buloba-24h'!C20,'29.09 Bukasa-Buloba'!C20)</f>
        <v>5.5714285714285712</v>
      </c>
      <c r="D20" s="48">
        <f>AVERAGE('23.09 Bukasa-Buloba'!D20,'24.09 Bukasa-Buloba'!D20,'25.09 Bukasa-Buloba'!D20,'27.09 Bukasa-Buloba'!D20,'26.09 Bukasa-Buloba'!D20,'28.07 Bukasa-Buloba-24h'!D20,'29.09 Bukasa-Buloba'!D20)</f>
        <v>1.5714285714285714</v>
      </c>
      <c r="E20" s="48">
        <f>AVERAGE('23.09 Bukasa-Buloba'!E20,'24.09 Bukasa-Buloba'!E20,'25.09 Bukasa-Buloba'!E20,'27.09 Bukasa-Buloba'!E20,'26.09 Bukasa-Buloba'!E20,'28.07 Bukasa-Buloba-24h'!E20,'29.09 Bukasa-Buloba'!E20)</f>
        <v>1.5714285714285714</v>
      </c>
      <c r="F20" s="48">
        <f>AVERAGE('23.09 Bukasa-Buloba'!F20,'24.09 Bukasa-Buloba'!F20,'25.09 Bukasa-Buloba'!F20,'27.09 Bukasa-Buloba'!F20,'26.09 Bukasa-Buloba'!F20,'28.07 Bukasa-Buloba-24h'!F20,'29.09 Bukasa-Buloba'!F20)</f>
        <v>0.42857142857142855</v>
      </c>
      <c r="G20" s="48">
        <f>AVERAGE('23.09 Bukasa-Buloba'!G20,'24.09 Bukasa-Buloba'!G20,'25.09 Bukasa-Buloba'!G20,'27.09 Bukasa-Buloba'!G20,'26.09 Bukasa-Buloba'!G20,'28.07 Bukasa-Buloba-24h'!G20,'29.09 Bukasa-Buloba'!G20)</f>
        <v>0</v>
      </c>
      <c r="H20" s="48">
        <f>AVERAGE('23.09 Bukasa-Buloba'!H20,'24.09 Bukasa-Buloba'!H20,'25.09 Bukasa-Buloba'!H20,'27.09 Bukasa-Buloba'!H20,'26.09 Bukasa-Buloba'!H20,'28.07 Bukasa-Buloba-24h'!H20,'29.09 Bukasa-Buloba'!H20)</f>
        <v>0</v>
      </c>
      <c r="I20" s="48">
        <f>AVERAGE('23.09 Bukasa-Buloba'!I20,'24.09 Bukasa-Buloba'!I20,'25.09 Bukasa-Buloba'!I20,'27.09 Bukasa-Buloba'!I20,'26.09 Bukasa-Buloba'!I20,'28.07 Bukasa-Buloba-24h'!I20,'29.09 Bukasa-Buloba'!I20)</f>
        <v>0.2857142857142857</v>
      </c>
      <c r="J20" s="48">
        <f>AVERAGE('23.09 Bukasa-Buloba'!J20,'24.09 Bukasa-Buloba'!J20,'25.09 Bukasa-Buloba'!J20,'27.09 Bukasa-Buloba'!J20,'26.09 Bukasa-Buloba'!J20,'28.07 Bukasa-Buloba-24h'!J20,'29.09 Bukasa-Buloba'!J20)</f>
        <v>0.8571428571428571</v>
      </c>
      <c r="K20" s="48">
        <f>AVERAGE('23.09 Bukasa-Buloba'!K20,'24.09 Bukasa-Buloba'!K20,'25.09 Bukasa-Buloba'!K20,'27.09 Bukasa-Buloba'!K20,'26.09 Bukasa-Buloba'!K20,'28.07 Bukasa-Buloba-24h'!K20,'29.09 Bukasa-Buloba'!K20)</f>
        <v>0.14285714285714285</v>
      </c>
      <c r="L20" s="48">
        <f>AVERAGE('23.09 Bukasa-Buloba'!L20,'24.09 Bukasa-Buloba'!L20,'25.09 Bukasa-Buloba'!L20,'27.09 Bukasa-Buloba'!L20,'26.09 Bukasa-Buloba'!L20,'28.07 Bukasa-Buloba-24h'!L20,'29.09 Bukasa-Buloba'!L20)</f>
        <v>0</v>
      </c>
      <c r="M20" s="48">
        <f>AVERAGE('23.09 Bukasa-Buloba'!M20,'24.09 Bukasa-Buloba'!M20,'25.09 Bukasa-Buloba'!M20,'27.09 Bukasa-Buloba'!M20,'26.09 Bukasa-Buloba'!M20,'28.07 Bukasa-Buloba-24h'!M20,'29.09 Bukasa-Buloba'!M20)</f>
        <v>11.571428571428571</v>
      </c>
      <c r="N20" s="48">
        <f>AVERAGE('23.09 Bukasa-Buloba'!N20,'24.09 Bukasa-Buloba'!N20,'25.09 Bukasa-Buloba'!N20,'27.09 Bukasa-Buloba'!N20,'26.09 Bukasa-Buloba'!N20,'28.07 Bukasa-Buloba-24h'!N20,'29.09 Bukasa-Buloba'!N20)</f>
        <v>0</v>
      </c>
      <c r="O20" s="15">
        <f t="shared" si="0"/>
        <v>10.428571428571429</v>
      </c>
      <c r="P20" s="15">
        <f t="shared" si="1"/>
        <v>22</v>
      </c>
      <c r="R20" s="1" t="s">
        <v>16</v>
      </c>
      <c r="S20" s="17">
        <f t="shared" ref="S20:AF20" si="12">SUM(C50:C53)</f>
        <v>29.285714285714285</v>
      </c>
      <c r="T20" s="17">
        <f t="shared" si="12"/>
        <v>11.571428571428571</v>
      </c>
      <c r="U20" s="17">
        <f t="shared" si="12"/>
        <v>5.5714285714285712</v>
      </c>
      <c r="V20" s="17">
        <f t="shared" si="12"/>
        <v>8.428571428571427</v>
      </c>
      <c r="W20" s="17">
        <f t="shared" si="12"/>
        <v>2.7142857142857144</v>
      </c>
      <c r="X20" s="17">
        <f t="shared" si="12"/>
        <v>0.14285714285714285</v>
      </c>
      <c r="Y20" s="17">
        <f t="shared" si="12"/>
        <v>9</v>
      </c>
      <c r="Z20" s="17">
        <f t="shared" si="12"/>
        <v>2.5714285714285716</v>
      </c>
      <c r="AA20" s="17">
        <f t="shared" si="12"/>
        <v>0</v>
      </c>
      <c r="AB20" s="17">
        <f t="shared" si="12"/>
        <v>0</v>
      </c>
      <c r="AC20" s="17">
        <f t="shared" si="12"/>
        <v>55.428571428571431</v>
      </c>
      <c r="AD20" s="17">
        <f t="shared" si="12"/>
        <v>0</v>
      </c>
      <c r="AE20" s="30">
        <f t="shared" si="12"/>
        <v>69.285714285714278</v>
      </c>
      <c r="AF20" s="30">
        <f t="shared" si="12"/>
        <v>124.71428571428572</v>
      </c>
    </row>
    <row r="21" spans="2:32" ht="23.1" customHeight="1" x14ac:dyDescent="0.25">
      <c r="B21" s="22" t="s">
        <v>48</v>
      </c>
      <c r="C21" s="48">
        <f>AVERAGE('23.09 Bukasa-Buloba'!C21,'24.09 Bukasa-Buloba'!C21,'25.09 Bukasa-Buloba'!C21,'27.09 Bukasa-Buloba'!C21,'26.09 Bukasa-Buloba'!C21,'28.07 Bukasa-Buloba-24h'!C21,'29.09 Bukasa-Buloba'!C21)</f>
        <v>3.4285714285714284</v>
      </c>
      <c r="D21" s="48">
        <f>AVERAGE('23.09 Bukasa-Buloba'!D21,'24.09 Bukasa-Buloba'!D21,'25.09 Bukasa-Buloba'!D21,'27.09 Bukasa-Buloba'!D21,'26.09 Bukasa-Buloba'!D21,'28.07 Bukasa-Buloba-24h'!D21,'29.09 Bukasa-Buloba'!D21)</f>
        <v>2.8571428571428572</v>
      </c>
      <c r="E21" s="48">
        <f>AVERAGE('23.09 Bukasa-Buloba'!E21,'24.09 Bukasa-Buloba'!E21,'25.09 Bukasa-Buloba'!E21,'27.09 Bukasa-Buloba'!E21,'26.09 Bukasa-Buloba'!E21,'28.07 Bukasa-Buloba-24h'!E21,'29.09 Bukasa-Buloba'!E21)</f>
        <v>0.8571428571428571</v>
      </c>
      <c r="F21" s="48">
        <f>AVERAGE('23.09 Bukasa-Buloba'!F21,'24.09 Bukasa-Buloba'!F21,'25.09 Bukasa-Buloba'!F21,'27.09 Bukasa-Buloba'!F21,'26.09 Bukasa-Buloba'!F21,'28.07 Bukasa-Buloba-24h'!F21,'29.09 Bukasa-Buloba'!F21)</f>
        <v>0.14285714285714285</v>
      </c>
      <c r="G21" s="48">
        <f>AVERAGE('23.09 Bukasa-Buloba'!G21,'24.09 Bukasa-Buloba'!G21,'25.09 Bukasa-Buloba'!G21,'27.09 Bukasa-Buloba'!G21,'26.09 Bukasa-Buloba'!G21,'28.07 Bukasa-Buloba-24h'!G21,'29.09 Bukasa-Buloba'!G21)</f>
        <v>0.14285714285714285</v>
      </c>
      <c r="H21" s="48">
        <f>AVERAGE('23.09 Bukasa-Buloba'!H21,'24.09 Bukasa-Buloba'!H21,'25.09 Bukasa-Buloba'!H21,'27.09 Bukasa-Buloba'!H21,'26.09 Bukasa-Buloba'!H21,'28.07 Bukasa-Buloba-24h'!H21,'29.09 Bukasa-Buloba'!H21)</f>
        <v>0</v>
      </c>
      <c r="I21" s="48">
        <f>AVERAGE('23.09 Bukasa-Buloba'!I21,'24.09 Bukasa-Buloba'!I21,'25.09 Bukasa-Buloba'!I21,'27.09 Bukasa-Buloba'!I21,'26.09 Bukasa-Buloba'!I21,'28.07 Bukasa-Buloba-24h'!I21,'29.09 Bukasa-Buloba'!I21)</f>
        <v>1</v>
      </c>
      <c r="J21" s="48">
        <f>AVERAGE('23.09 Bukasa-Buloba'!J21,'24.09 Bukasa-Buloba'!J21,'25.09 Bukasa-Buloba'!J21,'27.09 Bukasa-Buloba'!J21,'26.09 Bukasa-Buloba'!J21,'28.07 Bukasa-Buloba-24h'!J21,'29.09 Bukasa-Buloba'!J21)</f>
        <v>0.42857142857142855</v>
      </c>
      <c r="K21" s="48">
        <f>AVERAGE('23.09 Bukasa-Buloba'!K21,'24.09 Bukasa-Buloba'!K21,'25.09 Bukasa-Buloba'!K21,'27.09 Bukasa-Buloba'!K21,'26.09 Bukasa-Buloba'!K21,'28.07 Bukasa-Buloba-24h'!K21,'29.09 Bukasa-Buloba'!K21)</f>
        <v>0</v>
      </c>
      <c r="L21" s="48">
        <f>AVERAGE('23.09 Bukasa-Buloba'!L21,'24.09 Bukasa-Buloba'!L21,'25.09 Bukasa-Buloba'!L21,'27.09 Bukasa-Buloba'!L21,'26.09 Bukasa-Buloba'!L21,'28.07 Bukasa-Buloba-24h'!L21,'29.09 Bukasa-Buloba'!L21)</f>
        <v>0</v>
      </c>
      <c r="M21" s="48">
        <f>AVERAGE('23.09 Bukasa-Buloba'!M21,'24.09 Bukasa-Buloba'!M21,'25.09 Bukasa-Buloba'!M21,'27.09 Bukasa-Buloba'!M21,'26.09 Bukasa-Buloba'!M21,'28.07 Bukasa-Buloba-24h'!M21,'29.09 Bukasa-Buloba'!M21)</f>
        <v>9.4285714285714288</v>
      </c>
      <c r="N21" s="48">
        <f>AVERAGE('23.09 Bukasa-Buloba'!N21,'24.09 Bukasa-Buloba'!N21,'25.09 Bukasa-Buloba'!N21,'27.09 Bukasa-Buloba'!N21,'26.09 Bukasa-Buloba'!N21,'28.07 Bukasa-Buloba-24h'!N21,'29.09 Bukasa-Buloba'!N21)</f>
        <v>0</v>
      </c>
      <c r="O21" s="15">
        <f t="shared" si="0"/>
        <v>8.8571428571428577</v>
      </c>
      <c r="P21" s="15">
        <f t="shared" si="1"/>
        <v>18.285714285714285</v>
      </c>
      <c r="R21" s="35" t="s">
        <v>20</v>
      </c>
      <c r="S21" s="33">
        <f t="shared" ref="S21:AF33" si="13">SUM(C54:C57)</f>
        <v>29.142857142857142</v>
      </c>
      <c r="T21" s="17">
        <f>SUM(D54:D57)</f>
        <v>13.142857142857144</v>
      </c>
      <c r="U21" s="17">
        <f t="shared" si="13"/>
        <v>7.1428571428571423</v>
      </c>
      <c r="V21" s="17">
        <f t="shared" si="13"/>
        <v>7.8571428571428568</v>
      </c>
      <c r="W21" s="17">
        <f t="shared" si="13"/>
        <v>2.1428571428571428</v>
      </c>
      <c r="X21" s="17">
        <f t="shared" si="13"/>
        <v>0.14285714285714285</v>
      </c>
      <c r="Y21" s="17">
        <f t="shared" si="13"/>
        <v>10.714285714285712</v>
      </c>
      <c r="Z21" s="17">
        <f t="shared" si="13"/>
        <v>3.5714285714285712</v>
      </c>
      <c r="AA21" s="17">
        <f t="shared" si="13"/>
        <v>0.42857142857142855</v>
      </c>
      <c r="AB21" s="17">
        <f t="shared" si="13"/>
        <v>0</v>
      </c>
      <c r="AC21" s="17">
        <f t="shared" si="13"/>
        <v>71.142857142857139</v>
      </c>
      <c r="AD21" s="17">
        <f t="shared" si="13"/>
        <v>0</v>
      </c>
      <c r="AE21" s="30">
        <f t="shared" si="13"/>
        <v>74.285714285714278</v>
      </c>
      <c r="AF21" s="30">
        <f t="shared" si="13"/>
        <v>145.42857142857142</v>
      </c>
    </row>
    <row r="22" spans="2:32" ht="23.1" customHeight="1" x14ac:dyDescent="0.25">
      <c r="B22" s="22" t="s">
        <v>49</v>
      </c>
      <c r="C22" s="48">
        <f>AVERAGE('23.09 Bukasa-Buloba'!C22,'24.09 Bukasa-Buloba'!C22,'25.09 Bukasa-Buloba'!C22,'27.09 Bukasa-Buloba'!C22,'26.09 Bukasa-Buloba'!C22,'28.07 Bukasa-Buloba-24h'!C22,'29.09 Bukasa-Buloba'!C22)</f>
        <v>4.1428571428571432</v>
      </c>
      <c r="D22" s="48">
        <f>AVERAGE('23.09 Bukasa-Buloba'!D22,'24.09 Bukasa-Buloba'!D22,'25.09 Bukasa-Buloba'!D22,'27.09 Bukasa-Buloba'!D22,'26.09 Bukasa-Buloba'!D22,'28.07 Bukasa-Buloba-24h'!D22,'29.09 Bukasa-Buloba'!D22)</f>
        <v>2.2857142857142856</v>
      </c>
      <c r="E22" s="48">
        <f>AVERAGE('23.09 Bukasa-Buloba'!E22,'24.09 Bukasa-Buloba'!E22,'25.09 Bukasa-Buloba'!E22,'27.09 Bukasa-Buloba'!E22,'26.09 Bukasa-Buloba'!E22,'28.07 Bukasa-Buloba-24h'!E22,'29.09 Bukasa-Buloba'!E22)</f>
        <v>0.5714285714285714</v>
      </c>
      <c r="F22" s="48">
        <f>AVERAGE('23.09 Bukasa-Buloba'!F22,'24.09 Bukasa-Buloba'!F22,'25.09 Bukasa-Buloba'!F22,'27.09 Bukasa-Buloba'!F22,'26.09 Bukasa-Buloba'!F22,'28.07 Bukasa-Buloba-24h'!F22,'29.09 Bukasa-Buloba'!F22)</f>
        <v>0.14285714285714285</v>
      </c>
      <c r="G22" s="48">
        <f>AVERAGE('23.09 Bukasa-Buloba'!G22,'24.09 Bukasa-Buloba'!G22,'25.09 Bukasa-Buloba'!G22,'27.09 Bukasa-Buloba'!G22,'26.09 Bukasa-Buloba'!G22,'28.07 Bukasa-Buloba-24h'!G22,'29.09 Bukasa-Buloba'!G22)</f>
        <v>0.14285714285714285</v>
      </c>
      <c r="H22" s="48">
        <f>AVERAGE('23.09 Bukasa-Buloba'!H22,'24.09 Bukasa-Buloba'!H22,'25.09 Bukasa-Buloba'!H22,'27.09 Bukasa-Buloba'!H22,'26.09 Bukasa-Buloba'!H22,'28.07 Bukasa-Buloba-24h'!H22,'29.09 Bukasa-Buloba'!H22)</f>
        <v>0</v>
      </c>
      <c r="I22" s="48">
        <f>AVERAGE('23.09 Bukasa-Buloba'!I22,'24.09 Bukasa-Buloba'!I22,'25.09 Bukasa-Buloba'!I22,'27.09 Bukasa-Buloba'!I22,'26.09 Bukasa-Buloba'!I22,'28.07 Bukasa-Buloba-24h'!I22,'29.09 Bukasa-Buloba'!I22)</f>
        <v>2</v>
      </c>
      <c r="J22" s="48">
        <f>AVERAGE('23.09 Bukasa-Buloba'!J22,'24.09 Bukasa-Buloba'!J22,'25.09 Bukasa-Buloba'!J22,'27.09 Bukasa-Buloba'!J22,'26.09 Bukasa-Buloba'!J22,'28.07 Bukasa-Buloba-24h'!J22,'29.09 Bukasa-Buloba'!J22)</f>
        <v>0.7142857142857143</v>
      </c>
      <c r="K22" s="48">
        <f>AVERAGE('23.09 Bukasa-Buloba'!K22,'24.09 Bukasa-Buloba'!K22,'25.09 Bukasa-Buloba'!K22,'27.09 Bukasa-Buloba'!K22,'26.09 Bukasa-Buloba'!K22,'28.07 Bukasa-Buloba-24h'!K22,'29.09 Bukasa-Buloba'!K22)</f>
        <v>0</v>
      </c>
      <c r="L22" s="48">
        <f>AVERAGE('23.09 Bukasa-Buloba'!L22,'24.09 Bukasa-Buloba'!L22,'25.09 Bukasa-Buloba'!L22,'27.09 Bukasa-Buloba'!L22,'26.09 Bukasa-Buloba'!L22,'28.07 Bukasa-Buloba-24h'!L22,'29.09 Bukasa-Buloba'!L22)</f>
        <v>0</v>
      </c>
      <c r="M22" s="48">
        <f>AVERAGE('23.09 Bukasa-Buloba'!M22,'24.09 Bukasa-Buloba'!M22,'25.09 Bukasa-Buloba'!M22,'27.09 Bukasa-Buloba'!M22,'26.09 Bukasa-Buloba'!M22,'28.07 Bukasa-Buloba-24h'!M22,'29.09 Bukasa-Buloba'!M22)</f>
        <v>9</v>
      </c>
      <c r="N22" s="48">
        <f>AVERAGE('23.09 Bukasa-Buloba'!N22,'24.09 Bukasa-Buloba'!N22,'25.09 Bukasa-Buloba'!N22,'27.09 Bukasa-Buloba'!N22,'26.09 Bukasa-Buloba'!N22,'28.07 Bukasa-Buloba-24h'!N22,'29.09 Bukasa-Buloba'!N22)</f>
        <v>0</v>
      </c>
      <c r="O22" s="15">
        <f t="shared" si="0"/>
        <v>10</v>
      </c>
      <c r="P22" s="15">
        <f t="shared" si="1"/>
        <v>19</v>
      </c>
      <c r="R22" s="35" t="s">
        <v>146</v>
      </c>
      <c r="S22" s="33">
        <f t="shared" si="13"/>
        <v>39.571428571428569</v>
      </c>
      <c r="T22" s="33">
        <f t="shared" si="13"/>
        <v>13.428571428571429</v>
      </c>
      <c r="U22" s="33">
        <f t="shared" si="13"/>
        <v>7.3571428571428568</v>
      </c>
      <c r="V22" s="33">
        <f t="shared" si="13"/>
        <v>10.071428571428571</v>
      </c>
      <c r="W22" s="33">
        <f t="shared" si="13"/>
        <v>1</v>
      </c>
      <c r="X22" s="33">
        <f t="shared" si="13"/>
        <v>0</v>
      </c>
      <c r="Y22" s="33">
        <f t="shared" si="13"/>
        <v>12.285714285714285</v>
      </c>
      <c r="Z22" s="33">
        <f t="shared" si="13"/>
        <v>3.5714285714285716</v>
      </c>
      <c r="AA22" s="33">
        <f t="shared" si="13"/>
        <v>0.9285714285714286</v>
      </c>
      <c r="AB22" s="33">
        <f t="shared" si="13"/>
        <v>0</v>
      </c>
      <c r="AC22" s="33">
        <f t="shared" si="13"/>
        <v>82.142857142857139</v>
      </c>
      <c r="AD22" s="33">
        <f t="shared" si="13"/>
        <v>0</v>
      </c>
      <c r="AE22" s="30">
        <f t="shared" si="13"/>
        <v>88.214285714285708</v>
      </c>
      <c r="AF22" s="30">
        <f t="shared" si="13"/>
        <v>170.35714285714286</v>
      </c>
    </row>
    <row r="23" spans="2:32" ht="23.1" customHeight="1" x14ac:dyDescent="0.25">
      <c r="B23" s="22" t="s">
        <v>50</v>
      </c>
      <c r="C23" s="48">
        <f>AVERAGE('23.09 Bukasa-Buloba'!C23,'24.09 Bukasa-Buloba'!C23,'25.09 Bukasa-Buloba'!C23,'27.09 Bukasa-Buloba'!C23,'26.09 Bukasa-Buloba'!C23,'28.07 Bukasa-Buloba-24h'!C23,'29.09 Bukasa-Buloba'!C23)</f>
        <v>4.5714285714285712</v>
      </c>
      <c r="D23" s="48">
        <f>AVERAGE('23.09 Bukasa-Buloba'!D23,'24.09 Bukasa-Buloba'!D23,'25.09 Bukasa-Buloba'!D23,'27.09 Bukasa-Buloba'!D23,'26.09 Bukasa-Buloba'!D23,'28.07 Bukasa-Buloba-24h'!D23,'29.09 Bukasa-Buloba'!D23)</f>
        <v>2.5714285714285716</v>
      </c>
      <c r="E23" s="48">
        <f>AVERAGE('23.09 Bukasa-Buloba'!E23,'24.09 Bukasa-Buloba'!E23,'25.09 Bukasa-Buloba'!E23,'27.09 Bukasa-Buloba'!E23,'26.09 Bukasa-Buloba'!E23,'28.07 Bukasa-Buloba-24h'!E23,'29.09 Bukasa-Buloba'!E23)</f>
        <v>0.7142857142857143</v>
      </c>
      <c r="F23" s="48">
        <f>AVERAGE('23.09 Bukasa-Buloba'!F23,'24.09 Bukasa-Buloba'!F23,'25.09 Bukasa-Buloba'!F23,'27.09 Bukasa-Buloba'!F23,'26.09 Bukasa-Buloba'!F23,'28.07 Bukasa-Buloba-24h'!F23,'29.09 Bukasa-Buloba'!F23)</f>
        <v>0.2857142857142857</v>
      </c>
      <c r="G23" s="48">
        <f>AVERAGE('23.09 Bukasa-Buloba'!G23,'24.09 Bukasa-Buloba'!G23,'25.09 Bukasa-Buloba'!G23,'27.09 Bukasa-Buloba'!G23,'26.09 Bukasa-Buloba'!G23,'28.07 Bukasa-Buloba-24h'!G23,'29.09 Bukasa-Buloba'!G23)</f>
        <v>0</v>
      </c>
      <c r="H23" s="48">
        <f>AVERAGE('23.09 Bukasa-Buloba'!H23,'24.09 Bukasa-Buloba'!H23,'25.09 Bukasa-Buloba'!H23,'27.09 Bukasa-Buloba'!H23,'26.09 Bukasa-Buloba'!H23,'28.07 Bukasa-Buloba-24h'!H23,'29.09 Bukasa-Buloba'!H23)</f>
        <v>0</v>
      </c>
      <c r="I23" s="48">
        <f>AVERAGE('23.09 Bukasa-Buloba'!I23,'24.09 Bukasa-Buloba'!I23,'25.09 Bukasa-Buloba'!I23,'27.09 Bukasa-Buloba'!I23,'26.09 Bukasa-Buloba'!I23,'28.07 Bukasa-Buloba-24h'!I23,'29.09 Bukasa-Buloba'!I23)</f>
        <v>3.1428571428571428</v>
      </c>
      <c r="J23" s="48">
        <f>AVERAGE('23.09 Bukasa-Buloba'!J23,'24.09 Bukasa-Buloba'!J23,'25.09 Bukasa-Buloba'!J23,'27.09 Bukasa-Buloba'!J23,'26.09 Bukasa-Buloba'!J23,'28.07 Bukasa-Buloba-24h'!J23,'29.09 Bukasa-Buloba'!J23)</f>
        <v>0.42857142857142855</v>
      </c>
      <c r="K23" s="48">
        <f>AVERAGE('23.09 Bukasa-Buloba'!K23,'24.09 Bukasa-Buloba'!K23,'25.09 Bukasa-Buloba'!K23,'27.09 Bukasa-Buloba'!K23,'26.09 Bukasa-Buloba'!K23,'28.07 Bukasa-Buloba-24h'!K23,'29.09 Bukasa-Buloba'!K23)</f>
        <v>0.14285714285714285</v>
      </c>
      <c r="L23" s="48">
        <f>AVERAGE('23.09 Bukasa-Buloba'!L23,'24.09 Bukasa-Buloba'!L23,'25.09 Bukasa-Buloba'!L23,'27.09 Bukasa-Buloba'!L23,'26.09 Bukasa-Buloba'!L23,'28.07 Bukasa-Buloba-24h'!L23,'29.09 Bukasa-Buloba'!L23)</f>
        <v>0</v>
      </c>
      <c r="M23" s="48">
        <f>AVERAGE('23.09 Bukasa-Buloba'!M23,'24.09 Bukasa-Buloba'!M23,'25.09 Bukasa-Buloba'!M23,'27.09 Bukasa-Buloba'!M23,'26.09 Bukasa-Buloba'!M23,'28.07 Bukasa-Buloba-24h'!M23,'29.09 Bukasa-Buloba'!M23)</f>
        <v>9.8571428571428577</v>
      </c>
      <c r="N23" s="48">
        <f>AVERAGE('23.09 Bukasa-Buloba'!N23,'24.09 Bukasa-Buloba'!N23,'25.09 Bukasa-Buloba'!N23,'27.09 Bukasa-Buloba'!N23,'26.09 Bukasa-Buloba'!N23,'28.07 Bukasa-Buloba-24h'!N23,'29.09 Bukasa-Buloba'!N23)</f>
        <v>0</v>
      </c>
      <c r="O23" s="15">
        <f t="shared" si="0"/>
        <v>11.857142857142856</v>
      </c>
      <c r="P23" s="15">
        <f t="shared" si="1"/>
        <v>21.714285714285715</v>
      </c>
      <c r="R23" s="35" t="s">
        <v>147</v>
      </c>
      <c r="S23" s="33">
        <f t="shared" si="13"/>
        <v>40.571428571428569</v>
      </c>
      <c r="T23" s="33">
        <f t="shared" si="13"/>
        <v>10.714285714285714</v>
      </c>
      <c r="U23" s="33">
        <f t="shared" si="13"/>
        <v>8.2142857142857153</v>
      </c>
      <c r="V23" s="33">
        <f t="shared" si="13"/>
        <v>9.3571428571428577</v>
      </c>
      <c r="W23" s="33">
        <f t="shared" si="13"/>
        <v>0.9285714285714286</v>
      </c>
      <c r="X23" s="33">
        <f t="shared" si="13"/>
        <v>0</v>
      </c>
      <c r="Y23" s="33">
        <f t="shared" si="13"/>
        <v>11.571428571428571</v>
      </c>
      <c r="Z23" s="33">
        <f t="shared" si="13"/>
        <v>3.2857142857142856</v>
      </c>
      <c r="AA23" s="33">
        <f t="shared" si="13"/>
        <v>1.2857142857142856</v>
      </c>
      <c r="AB23" s="33">
        <f t="shared" si="13"/>
        <v>0</v>
      </c>
      <c r="AC23" s="33">
        <f t="shared" si="13"/>
        <v>79.214285714285722</v>
      </c>
      <c r="AD23" s="33">
        <f t="shared" si="13"/>
        <v>0</v>
      </c>
      <c r="AE23" s="30">
        <f t="shared" si="13"/>
        <v>85.928571428571416</v>
      </c>
      <c r="AF23" s="30">
        <f t="shared" si="13"/>
        <v>165.14285714285714</v>
      </c>
    </row>
    <row r="24" spans="2:32" ht="23.1" customHeight="1" x14ac:dyDescent="0.25">
      <c r="B24" s="22" t="s">
        <v>51</v>
      </c>
      <c r="C24" s="48">
        <f>AVERAGE('23.09 Bukasa-Buloba'!C24,'24.09 Bukasa-Buloba'!C24,'25.09 Bukasa-Buloba'!C24,'27.09 Bukasa-Buloba'!C24,'26.09 Bukasa-Buloba'!C24,'28.07 Bukasa-Buloba-24h'!C24,'29.09 Bukasa-Buloba'!C24)</f>
        <v>4.4285714285714288</v>
      </c>
      <c r="D24" s="48">
        <f>AVERAGE('23.09 Bukasa-Buloba'!D24,'24.09 Bukasa-Buloba'!D24,'25.09 Bukasa-Buloba'!D24,'27.09 Bukasa-Buloba'!D24,'26.09 Bukasa-Buloba'!D24,'28.07 Bukasa-Buloba-24h'!D24,'29.09 Bukasa-Buloba'!D24)</f>
        <v>2.7142857142857144</v>
      </c>
      <c r="E24" s="48">
        <f>AVERAGE('23.09 Bukasa-Buloba'!E24,'24.09 Bukasa-Buloba'!E24,'25.09 Bukasa-Buloba'!E24,'27.09 Bukasa-Buloba'!E24,'26.09 Bukasa-Buloba'!E24,'28.07 Bukasa-Buloba-24h'!E24,'29.09 Bukasa-Buloba'!E24)</f>
        <v>1.4285714285714286</v>
      </c>
      <c r="F24" s="48">
        <f>AVERAGE('23.09 Bukasa-Buloba'!F24,'24.09 Bukasa-Buloba'!F24,'25.09 Bukasa-Buloba'!F24,'27.09 Bukasa-Buloba'!F24,'26.09 Bukasa-Buloba'!F24,'28.07 Bukasa-Buloba-24h'!F24,'29.09 Bukasa-Buloba'!F24)</f>
        <v>0.2857142857142857</v>
      </c>
      <c r="G24" s="48">
        <f>AVERAGE('23.09 Bukasa-Buloba'!G24,'24.09 Bukasa-Buloba'!G24,'25.09 Bukasa-Buloba'!G24,'27.09 Bukasa-Buloba'!G24,'26.09 Bukasa-Buloba'!G24,'28.07 Bukasa-Buloba-24h'!G24,'29.09 Bukasa-Buloba'!G24)</f>
        <v>0.14285714285714285</v>
      </c>
      <c r="H24" s="48">
        <f>AVERAGE('23.09 Bukasa-Buloba'!H24,'24.09 Bukasa-Buloba'!H24,'25.09 Bukasa-Buloba'!H24,'27.09 Bukasa-Buloba'!H24,'26.09 Bukasa-Buloba'!H24,'28.07 Bukasa-Buloba-24h'!H24,'29.09 Bukasa-Buloba'!H24)</f>
        <v>0</v>
      </c>
      <c r="I24" s="48">
        <f>AVERAGE('23.09 Bukasa-Buloba'!I24,'24.09 Bukasa-Buloba'!I24,'25.09 Bukasa-Buloba'!I24,'27.09 Bukasa-Buloba'!I24,'26.09 Bukasa-Buloba'!I24,'28.07 Bukasa-Buloba-24h'!I24,'29.09 Bukasa-Buloba'!I24)</f>
        <v>2.4285714285714284</v>
      </c>
      <c r="J24" s="48">
        <f>AVERAGE('23.09 Bukasa-Buloba'!J24,'24.09 Bukasa-Buloba'!J24,'25.09 Bukasa-Buloba'!J24,'27.09 Bukasa-Buloba'!J24,'26.09 Bukasa-Buloba'!J24,'28.07 Bukasa-Buloba-24h'!J24,'29.09 Bukasa-Buloba'!J24)</f>
        <v>0.5714285714285714</v>
      </c>
      <c r="K24" s="48">
        <f>AVERAGE('23.09 Bukasa-Buloba'!K24,'24.09 Bukasa-Buloba'!K24,'25.09 Bukasa-Buloba'!K24,'27.09 Bukasa-Buloba'!K24,'26.09 Bukasa-Buloba'!K24,'28.07 Bukasa-Buloba-24h'!K24,'29.09 Bukasa-Buloba'!K24)</f>
        <v>0</v>
      </c>
      <c r="L24" s="48">
        <f>AVERAGE('23.09 Bukasa-Buloba'!L24,'24.09 Bukasa-Buloba'!L24,'25.09 Bukasa-Buloba'!L24,'27.09 Bukasa-Buloba'!L24,'26.09 Bukasa-Buloba'!L24,'28.07 Bukasa-Buloba-24h'!L24,'29.09 Bukasa-Buloba'!L24)</f>
        <v>0</v>
      </c>
      <c r="M24" s="48">
        <f>AVERAGE('23.09 Bukasa-Buloba'!M24,'24.09 Bukasa-Buloba'!M24,'25.09 Bukasa-Buloba'!M24,'27.09 Bukasa-Buloba'!M24,'26.09 Bukasa-Buloba'!M24,'28.07 Bukasa-Buloba-24h'!M24,'29.09 Bukasa-Buloba'!M24)</f>
        <v>12.571428571428571</v>
      </c>
      <c r="N24" s="48">
        <f>AVERAGE('23.09 Bukasa-Buloba'!N24,'24.09 Bukasa-Buloba'!N24,'25.09 Bukasa-Buloba'!N24,'27.09 Bukasa-Buloba'!N24,'26.09 Bukasa-Buloba'!N24,'28.07 Bukasa-Buloba-24h'!N24,'29.09 Bukasa-Buloba'!N24)</f>
        <v>0</v>
      </c>
      <c r="O24" s="15">
        <f t="shared" si="0"/>
        <v>12</v>
      </c>
      <c r="P24" s="15">
        <f t="shared" si="1"/>
        <v>24.571428571428569</v>
      </c>
      <c r="R24" s="35" t="s">
        <v>148</v>
      </c>
      <c r="S24" s="33">
        <f t="shared" si="13"/>
        <v>39.142857142857139</v>
      </c>
      <c r="T24" s="33">
        <f t="shared" si="13"/>
        <v>11.928571428571429</v>
      </c>
      <c r="U24" s="33">
        <f t="shared" si="13"/>
        <v>7</v>
      </c>
      <c r="V24" s="33">
        <f t="shared" si="13"/>
        <v>8.7142857142857153</v>
      </c>
      <c r="W24" s="33">
        <f t="shared" si="13"/>
        <v>0.64285714285714279</v>
      </c>
      <c r="X24" s="33">
        <f t="shared" si="13"/>
        <v>0</v>
      </c>
      <c r="Y24" s="33">
        <f t="shared" si="13"/>
        <v>11.285714285714285</v>
      </c>
      <c r="Z24" s="33">
        <f t="shared" si="13"/>
        <v>4.8571428571428577</v>
      </c>
      <c r="AA24" s="33">
        <f t="shared" si="13"/>
        <v>1.1428571428571428</v>
      </c>
      <c r="AB24" s="33">
        <f t="shared" si="13"/>
        <v>0</v>
      </c>
      <c r="AC24" s="33">
        <f t="shared" si="13"/>
        <v>75.142857142857139</v>
      </c>
      <c r="AD24" s="33">
        <f t="shared" si="13"/>
        <v>0</v>
      </c>
      <c r="AE24" s="30">
        <f t="shared" si="13"/>
        <v>84.714285714285708</v>
      </c>
      <c r="AF24" s="30">
        <f t="shared" si="13"/>
        <v>159.85714285714286</v>
      </c>
    </row>
    <row r="25" spans="2:32" ht="23.1" customHeight="1" x14ac:dyDescent="0.25">
      <c r="B25" s="22" t="s">
        <v>52</v>
      </c>
      <c r="C25" s="48">
        <f>AVERAGE('23.09 Bukasa-Buloba'!C25,'24.09 Bukasa-Buloba'!C25,'25.09 Bukasa-Buloba'!C25,'27.09 Bukasa-Buloba'!C25,'26.09 Bukasa-Buloba'!C25,'28.07 Bukasa-Buloba-24h'!C25,'29.09 Bukasa-Buloba'!C25)</f>
        <v>4.2857142857142856</v>
      </c>
      <c r="D25" s="48">
        <f>AVERAGE('23.09 Bukasa-Buloba'!D25,'24.09 Bukasa-Buloba'!D25,'25.09 Bukasa-Buloba'!D25,'27.09 Bukasa-Buloba'!D25,'26.09 Bukasa-Buloba'!D25,'28.07 Bukasa-Buloba-24h'!D25,'29.09 Bukasa-Buloba'!D25)</f>
        <v>1.5714285714285714</v>
      </c>
      <c r="E25" s="48">
        <f>AVERAGE('23.09 Bukasa-Buloba'!E25,'24.09 Bukasa-Buloba'!E25,'25.09 Bukasa-Buloba'!E25,'27.09 Bukasa-Buloba'!E25,'26.09 Bukasa-Buloba'!E25,'28.07 Bukasa-Buloba-24h'!E25,'29.09 Bukasa-Buloba'!E25)</f>
        <v>1.5714285714285714</v>
      </c>
      <c r="F25" s="48">
        <f>AVERAGE('23.09 Bukasa-Buloba'!F25,'24.09 Bukasa-Buloba'!F25,'25.09 Bukasa-Buloba'!F25,'27.09 Bukasa-Buloba'!F25,'26.09 Bukasa-Buloba'!F25,'28.07 Bukasa-Buloba-24h'!F25,'29.09 Bukasa-Buloba'!F25)</f>
        <v>0.14285714285714285</v>
      </c>
      <c r="G25" s="48">
        <f>AVERAGE('23.09 Bukasa-Buloba'!G25,'24.09 Bukasa-Buloba'!G25,'25.09 Bukasa-Buloba'!G25,'27.09 Bukasa-Buloba'!G25,'26.09 Bukasa-Buloba'!G25,'28.07 Bukasa-Buloba-24h'!G25,'29.09 Bukasa-Buloba'!G25)</f>
        <v>0.14285714285714285</v>
      </c>
      <c r="H25" s="48">
        <f>AVERAGE('23.09 Bukasa-Buloba'!H25,'24.09 Bukasa-Buloba'!H25,'25.09 Bukasa-Buloba'!H25,'27.09 Bukasa-Buloba'!H25,'26.09 Bukasa-Buloba'!H25,'28.07 Bukasa-Buloba-24h'!H25,'29.09 Bukasa-Buloba'!H25)</f>
        <v>0</v>
      </c>
      <c r="I25" s="48">
        <f>AVERAGE('23.09 Bukasa-Buloba'!I25,'24.09 Bukasa-Buloba'!I25,'25.09 Bukasa-Buloba'!I25,'27.09 Bukasa-Buloba'!I25,'26.09 Bukasa-Buloba'!I25,'28.07 Bukasa-Buloba-24h'!I25,'29.09 Bukasa-Buloba'!I25)</f>
        <v>2.4285714285714284</v>
      </c>
      <c r="J25" s="48">
        <f>AVERAGE('23.09 Bukasa-Buloba'!J25,'24.09 Bukasa-Buloba'!J25,'25.09 Bukasa-Buloba'!J25,'27.09 Bukasa-Buloba'!J25,'26.09 Bukasa-Buloba'!J25,'28.07 Bukasa-Buloba-24h'!J25,'29.09 Bukasa-Buloba'!J25)</f>
        <v>0.42857142857142855</v>
      </c>
      <c r="K25" s="48">
        <f>AVERAGE('23.09 Bukasa-Buloba'!K25,'24.09 Bukasa-Buloba'!K25,'25.09 Bukasa-Buloba'!K25,'27.09 Bukasa-Buloba'!K25,'26.09 Bukasa-Buloba'!K25,'28.07 Bukasa-Buloba-24h'!K25,'29.09 Bukasa-Buloba'!K25)</f>
        <v>0</v>
      </c>
      <c r="L25" s="48">
        <f>AVERAGE('23.09 Bukasa-Buloba'!L25,'24.09 Bukasa-Buloba'!L25,'25.09 Bukasa-Buloba'!L25,'27.09 Bukasa-Buloba'!L25,'26.09 Bukasa-Buloba'!L25,'28.07 Bukasa-Buloba-24h'!L25,'29.09 Bukasa-Buloba'!L25)</f>
        <v>0</v>
      </c>
      <c r="M25" s="48">
        <f>AVERAGE('23.09 Bukasa-Buloba'!M25,'24.09 Bukasa-Buloba'!M25,'25.09 Bukasa-Buloba'!M25,'27.09 Bukasa-Buloba'!M25,'26.09 Bukasa-Buloba'!M25,'28.07 Bukasa-Buloba-24h'!M25,'29.09 Bukasa-Buloba'!M25)</f>
        <v>10.285714285714286</v>
      </c>
      <c r="N25" s="48">
        <f>AVERAGE('23.09 Bukasa-Buloba'!N25,'24.09 Bukasa-Buloba'!N25,'25.09 Bukasa-Buloba'!N25,'27.09 Bukasa-Buloba'!N25,'26.09 Bukasa-Buloba'!N25,'28.07 Bukasa-Buloba-24h'!N25,'29.09 Bukasa-Buloba'!N25)</f>
        <v>0</v>
      </c>
      <c r="O25" s="15">
        <f t="shared" si="0"/>
        <v>10.571428571428571</v>
      </c>
      <c r="P25" s="15">
        <f t="shared" si="1"/>
        <v>20.857142857142858</v>
      </c>
      <c r="R25" s="35" t="s">
        <v>149</v>
      </c>
      <c r="S25" s="33">
        <f t="shared" si="13"/>
        <v>39.5</v>
      </c>
      <c r="T25" s="33">
        <f t="shared" si="13"/>
        <v>12</v>
      </c>
      <c r="U25" s="33">
        <f t="shared" si="13"/>
        <v>6</v>
      </c>
      <c r="V25" s="33">
        <f t="shared" si="13"/>
        <v>8</v>
      </c>
      <c r="W25" s="33">
        <f t="shared" si="13"/>
        <v>0.5</v>
      </c>
      <c r="X25" s="33">
        <f t="shared" si="13"/>
        <v>0</v>
      </c>
      <c r="Y25" s="33">
        <f t="shared" si="13"/>
        <v>11</v>
      </c>
      <c r="Z25" s="33">
        <f t="shared" si="13"/>
        <v>4</v>
      </c>
      <c r="AA25" s="33">
        <f t="shared" si="13"/>
        <v>1</v>
      </c>
      <c r="AB25" s="33">
        <f t="shared" si="13"/>
        <v>0</v>
      </c>
      <c r="AC25" s="33">
        <f t="shared" si="13"/>
        <v>76</v>
      </c>
      <c r="AD25" s="33">
        <f t="shared" si="13"/>
        <v>0</v>
      </c>
      <c r="AE25" s="30">
        <f t="shared" si="13"/>
        <v>82</v>
      </c>
      <c r="AF25" s="30">
        <f t="shared" si="13"/>
        <v>158</v>
      </c>
    </row>
    <row r="26" spans="2:32" ht="23.1" customHeight="1" x14ac:dyDescent="0.25">
      <c r="B26" s="22" t="s">
        <v>53</v>
      </c>
      <c r="C26" s="48">
        <f>AVERAGE('23.09 Bukasa-Buloba'!C26,'24.09 Bukasa-Buloba'!C26,'25.09 Bukasa-Buloba'!C26,'27.09 Bukasa-Buloba'!C26,'26.09 Bukasa-Buloba'!C26,'28.07 Bukasa-Buloba-24h'!C26,'29.09 Bukasa-Buloba'!C26)</f>
        <v>4.8571428571428568</v>
      </c>
      <c r="D26" s="48">
        <f>AVERAGE('23.09 Bukasa-Buloba'!D26,'24.09 Bukasa-Buloba'!D26,'25.09 Bukasa-Buloba'!D26,'27.09 Bukasa-Buloba'!D26,'26.09 Bukasa-Buloba'!D26,'28.07 Bukasa-Buloba-24h'!D26,'29.09 Bukasa-Buloba'!D26)</f>
        <v>1.7142857142857142</v>
      </c>
      <c r="E26" s="48">
        <f>AVERAGE('23.09 Bukasa-Buloba'!E26,'24.09 Bukasa-Buloba'!E26,'25.09 Bukasa-Buloba'!E26,'27.09 Bukasa-Buloba'!E26,'26.09 Bukasa-Buloba'!E26,'28.07 Bukasa-Buloba-24h'!E26,'29.09 Bukasa-Buloba'!E26)</f>
        <v>1.5714285714285714</v>
      </c>
      <c r="F26" s="48">
        <f>AVERAGE('23.09 Bukasa-Buloba'!F26,'24.09 Bukasa-Buloba'!F26,'25.09 Bukasa-Buloba'!F26,'27.09 Bukasa-Buloba'!F26,'26.09 Bukasa-Buloba'!F26,'28.07 Bukasa-Buloba-24h'!F26,'29.09 Bukasa-Buloba'!F26)</f>
        <v>0.5714285714285714</v>
      </c>
      <c r="G26" s="48">
        <f>AVERAGE('23.09 Bukasa-Buloba'!G26,'24.09 Bukasa-Buloba'!G26,'25.09 Bukasa-Buloba'!G26,'27.09 Bukasa-Buloba'!G26,'26.09 Bukasa-Buloba'!G26,'28.07 Bukasa-Buloba-24h'!G26,'29.09 Bukasa-Buloba'!G26)</f>
        <v>0</v>
      </c>
      <c r="H26" s="48">
        <f>AVERAGE('23.09 Bukasa-Buloba'!H26,'24.09 Bukasa-Buloba'!H26,'25.09 Bukasa-Buloba'!H26,'27.09 Bukasa-Buloba'!H26,'26.09 Bukasa-Buloba'!H26,'28.07 Bukasa-Buloba-24h'!H26,'29.09 Bukasa-Buloba'!H26)</f>
        <v>0</v>
      </c>
      <c r="I26" s="48">
        <f>AVERAGE('23.09 Bukasa-Buloba'!I26,'24.09 Bukasa-Buloba'!I26,'25.09 Bukasa-Buloba'!I26,'27.09 Bukasa-Buloba'!I26,'26.09 Bukasa-Buloba'!I26,'28.07 Bukasa-Buloba-24h'!I26,'29.09 Bukasa-Buloba'!I26)</f>
        <v>2.4285714285714284</v>
      </c>
      <c r="J26" s="48">
        <f>AVERAGE('23.09 Bukasa-Buloba'!J26,'24.09 Bukasa-Buloba'!J26,'25.09 Bukasa-Buloba'!J26,'27.09 Bukasa-Buloba'!J26,'26.09 Bukasa-Buloba'!J26,'28.07 Bukasa-Buloba-24h'!J26,'29.09 Bukasa-Buloba'!J26)</f>
        <v>0.14285714285714285</v>
      </c>
      <c r="K26" s="48">
        <f>AVERAGE('23.09 Bukasa-Buloba'!K26,'24.09 Bukasa-Buloba'!K26,'25.09 Bukasa-Buloba'!K26,'27.09 Bukasa-Buloba'!K26,'26.09 Bukasa-Buloba'!K26,'28.07 Bukasa-Buloba-24h'!K26,'29.09 Bukasa-Buloba'!K26)</f>
        <v>0</v>
      </c>
      <c r="L26" s="48">
        <f>AVERAGE('23.09 Bukasa-Buloba'!L26,'24.09 Bukasa-Buloba'!L26,'25.09 Bukasa-Buloba'!L26,'27.09 Bukasa-Buloba'!L26,'26.09 Bukasa-Buloba'!L26,'28.07 Bukasa-Buloba-24h'!L26,'29.09 Bukasa-Buloba'!L26)</f>
        <v>0</v>
      </c>
      <c r="M26" s="48">
        <f>AVERAGE('23.09 Bukasa-Buloba'!M26,'24.09 Bukasa-Buloba'!M26,'25.09 Bukasa-Buloba'!M26,'27.09 Bukasa-Buloba'!M26,'26.09 Bukasa-Buloba'!M26,'28.07 Bukasa-Buloba-24h'!M26,'29.09 Bukasa-Buloba'!M26)</f>
        <v>10.428571428571429</v>
      </c>
      <c r="N26" s="48">
        <f>AVERAGE('23.09 Bukasa-Buloba'!N26,'24.09 Bukasa-Buloba'!N26,'25.09 Bukasa-Buloba'!N26,'27.09 Bukasa-Buloba'!N26,'26.09 Bukasa-Buloba'!N26,'28.07 Bukasa-Buloba-24h'!N26,'29.09 Bukasa-Buloba'!N26)</f>
        <v>0</v>
      </c>
      <c r="O26" s="15">
        <f t="shared" si="0"/>
        <v>11.285714285714285</v>
      </c>
      <c r="P26" s="15">
        <f t="shared" si="1"/>
        <v>21.714285714285715</v>
      </c>
      <c r="R26" s="35" t="s">
        <v>150</v>
      </c>
      <c r="S26" s="33">
        <f t="shared" si="13"/>
        <v>34</v>
      </c>
      <c r="T26" s="33">
        <f t="shared" si="13"/>
        <v>11.5</v>
      </c>
      <c r="U26" s="33">
        <f t="shared" si="13"/>
        <v>4.5</v>
      </c>
      <c r="V26" s="33">
        <f t="shared" si="13"/>
        <v>6.5</v>
      </c>
      <c r="W26" s="33">
        <f t="shared" si="13"/>
        <v>0.5</v>
      </c>
      <c r="X26" s="33">
        <f t="shared" si="13"/>
        <v>0</v>
      </c>
      <c r="Y26" s="33">
        <f t="shared" si="13"/>
        <v>11</v>
      </c>
      <c r="Z26" s="33">
        <f t="shared" si="13"/>
        <v>3</v>
      </c>
      <c r="AA26" s="33">
        <f t="shared" si="13"/>
        <v>1</v>
      </c>
      <c r="AB26" s="33">
        <f t="shared" si="13"/>
        <v>0</v>
      </c>
      <c r="AC26" s="33">
        <f t="shared" si="13"/>
        <v>71.5</v>
      </c>
      <c r="AD26" s="33">
        <f t="shared" si="13"/>
        <v>0</v>
      </c>
      <c r="AE26" s="30">
        <f t="shared" si="13"/>
        <v>72</v>
      </c>
      <c r="AF26" s="30">
        <f t="shared" si="13"/>
        <v>143.5</v>
      </c>
    </row>
    <row r="27" spans="2:32" ht="23.1" customHeight="1" x14ac:dyDescent="0.25">
      <c r="B27" s="22" t="s">
        <v>54</v>
      </c>
      <c r="C27" s="48">
        <f>AVERAGE('23.09 Bukasa-Buloba'!C27,'24.09 Bukasa-Buloba'!C27,'25.09 Bukasa-Buloba'!C27,'27.09 Bukasa-Buloba'!C27,'26.09 Bukasa-Buloba'!C27,'28.07 Bukasa-Buloba-24h'!C27,'29.09 Bukasa-Buloba'!C27)</f>
        <v>5.1428571428571432</v>
      </c>
      <c r="D27" s="48">
        <f>AVERAGE('23.09 Bukasa-Buloba'!D27,'24.09 Bukasa-Buloba'!D27,'25.09 Bukasa-Buloba'!D27,'27.09 Bukasa-Buloba'!D27,'26.09 Bukasa-Buloba'!D27,'28.07 Bukasa-Buloba-24h'!D27,'29.09 Bukasa-Buloba'!D27)</f>
        <v>2.4285714285714284</v>
      </c>
      <c r="E27" s="48">
        <f>AVERAGE('23.09 Bukasa-Buloba'!E27,'24.09 Bukasa-Buloba'!E27,'25.09 Bukasa-Buloba'!E27,'27.09 Bukasa-Buloba'!E27,'26.09 Bukasa-Buloba'!E27,'28.07 Bukasa-Buloba-24h'!E27,'29.09 Bukasa-Buloba'!E27)</f>
        <v>0.42857142857142855</v>
      </c>
      <c r="F27" s="48">
        <f>AVERAGE('23.09 Bukasa-Buloba'!F27,'24.09 Bukasa-Buloba'!F27,'25.09 Bukasa-Buloba'!F27,'27.09 Bukasa-Buloba'!F27,'26.09 Bukasa-Buloba'!F27,'28.07 Bukasa-Buloba-24h'!F27,'29.09 Bukasa-Buloba'!F27)</f>
        <v>0.14285714285714285</v>
      </c>
      <c r="G27" s="48">
        <f>AVERAGE('23.09 Bukasa-Buloba'!G27,'24.09 Bukasa-Buloba'!G27,'25.09 Bukasa-Buloba'!G27,'27.09 Bukasa-Buloba'!G27,'26.09 Bukasa-Buloba'!G27,'28.07 Bukasa-Buloba-24h'!G27,'29.09 Bukasa-Buloba'!G27)</f>
        <v>0</v>
      </c>
      <c r="H27" s="48">
        <f>AVERAGE('23.09 Bukasa-Buloba'!H27,'24.09 Bukasa-Buloba'!H27,'25.09 Bukasa-Buloba'!H27,'27.09 Bukasa-Buloba'!H27,'26.09 Bukasa-Buloba'!H27,'28.07 Bukasa-Buloba-24h'!H27,'29.09 Bukasa-Buloba'!H27)</f>
        <v>0</v>
      </c>
      <c r="I27" s="48">
        <f>AVERAGE('23.09 Bukasa-Buloba'!I27,'24.09 Bukasa-Buloba'!I27,'25.09 Bukasa-Buloba'!I27,'27.09 Bukasa-Buloba'!I27,'26.09 Bukasa-Buloba'!I27,'28.07 Bukasa-Buloba-24h'!I27,'29.09 Bukasa-Buloba'!I27)</f>
        <v>1.4285714285714286</v>
      </c>
      <c r="J27" s="48">
        <f>AVERAGE('23.09 Bukasa-Buloba'!J27,'24.09 Bukasa-Buloba'!J27,'25.09 Bukasa-Buloba'!J27,'27.09 Bukasa-Buloba'!J27,'26.09 Bukasa-Buloba'!J27,'28.07 Bukasa-Buloba-24h'!J27,'29.09 Bukasa-Buloba'!J27)</f>
        <v>0.7142857142857143</v>
      </c>
      <c r="K27" s="48">
        <f>AVERAGE('23.09 Bukasa-Buloba'!K27,'24.09 Bukasa-Buloba'!K27,'25.09 Bukasa-Buloba'!K27,'27.09 Bukasa-Buloba'!K27,'26.09 Bukasa-Buloba'!K27,'28.07 Bukasa-Buloba-24h'!K27,'29.09 Bukasa-Buloba'!K27)</f>
        <v>0</v>
      </c>
      <c r="L27" s="48">
        <f>AVERAGE('23.09 Bukasa-Buloba'!L27,'24.09 Bukasa-Buloba'!L27,'25.09 Bukasa-Buloba'!L27,'27.09 Bukasa-Buloba'!L27,'26.09 Bukasa-Buloba'!L27,'28.07 Bukasa-Buloba-24h'!L27,'29.09 Bukasa-Buloba'!L27)</f>
        <v>0</v>
      </c>
      <c r="M27" s="48">
        <f>AVERAGE('23.09 Bukasa-Buloba'!M27,'24.09 Bukasa-Buloba'!M27,'25.09 Bukasa-Buloba'!M27,'27.09 Bukasa-Buloba'!M27,'26.09 Bukasa-Buloba'!M27,'28.07 Bukasa-Buloba-24h'!M27,'29.09 Bukasa-Buloba'!M27)</f>
        <v>9.5714285714285712</v>
      </c>
      <c r="N27" s="48">
        <f>AVERAGE('23.09 Bukasa-Buloba'!N27,'24.09 Bukasa-Buloba'!N27,'25.09 Bukasa-Buloba'!N27,'27.09 Bukasa-Buloba'!N27,'26.09 Bukasa-Buloba'!N27,'28.07 Bukasa-Buloba-24h'!N27,'29.09 Bukasa-Buloba'!N27)</f>
        <v>0</v>
      </c>
      <c r="O27" s="15">
        <f t="shared" si="0"/>
        <v>10.285714285714285</v>
      </c>
      <c r="P27" s="15">
        <f t="shared" si="1"/>
        <v>19.857142857142854</v>
      </c>
      <c r="R27" s="35" t="s">
        <v>151</v>
      </c>
      <c r="S27" s="33">
        <f t="shared" si="13"/>
        <v>31</v>
      </c>
      <c r="T27" s="33">
        <f t="shared" si="13"/>
        <v>12</v>
      </c>
      <c r="U27" s="33">
        <f t="shared" si="13"/>
        <v>2.5</v>
      </c>
      <c r="V27" s="33">
        <f t="shared" si="13"/>
        <v>6</v>
      </c>
      <c r="W27" s="33">
        <f t="shared" si="13"/>
        <v>0</v>
      </c>
      <c r="X27" s="33">
        <f t="shared" si="13"/>
        <v>0</v>
      </c>
      <c r="Y27" s="33">
        <f t="shared" si="13"/>
        <v>10</v>
      </c>
      <c r="Z27" s="33">
        <f t="shared" si="13"/>
        <v>2.5</v>
      </c>
      <c r="AA27" s="33">
        <f t="shared" si="13"/>
        <v>1</v>
      </c>
      <c r="AB27" s="33">
        <f t="shared" si="13"/>
        <v>0</v>
      </c>
      <c r="AC27" s="33">
        <f t="shared" si="13"/>
        <v>73</v>
      </c>
      <c r="AD27" s="33">
        <f t="shared" si="13"/>
        <v>0</v>
      </c>
      <c r="AE27" s="30">
        <f t="shared" si="13"/>
        <v>65</v>
      </c>
      <c r="AF27" s="30">
        <f t="shared" si="13"/>
        <v>138</v>
      </c>
    </row>
    <row r="28" spans="2:32" ht="23.1" customHeight="1" x14ac:dyDescent="0.25">
      <c r="B28" s="22" t="s">
        <v>55</v>
      </c>
      <c r="C28" s="48">
        <f>AVERAGE('23.09 Bukasa-Buloba'!C28,'24.09 Bukasa-Buloba'!C28,'25.09 Bukasa-Buloba'!C28,'27.09 Bukasa-Buloba'!C28,'26.09 Bukasa-Buloba'!C28,'28.07 Bukasa-Buloba-24h'!C28,'29.09 Bukasa-Buloba'!C28)</f>
        <v>5.1428571428571432</v>
      </c>
      <c r="D28" s="48">
        <f>AVERAGE('23.09 Bukasa-Buloba'!D28,'24.09 Bukasa-Buloba'!D28,'25.09 Bukasa-Buloba'!D28,'27.09 Bukasa-Buloba'!D28,'26.09 Bukasa-Buloba'!D28,'28.07 Bukasa-Buloba-24h'!D28,'29.09 Bukasa-Buloba'!D28)</f>
        <v>4</v>
      </c>
      <c r="E28" s="48">
        <f>AVERAGE('23.09 Bukasa-Buloba'!E28,'24.09 Bukasa-Buloba'!E28,'25.09 Bukasa-Buloba'!E28,'27.09 Bukasa-Buloba'!E28,'26.09 Bukasa-Buloba'!E28,'28.07 Bukasa-Buloba-24h'!E28,'29.09 Bukasa-Buloba'!E28)</f>
        <v>0.5714285714285714</v>
      </c>
      <c r="F28" s="48">
        <f>AVERAGE('23.09 Bukasa-Buloba'!F28,'24.09 Bukasa-Buloba'!F28,'25.09 Bukasa-Buloba'!F28,'27.09 Bukasa-Buloba'!F28,'26.09 Bukasa-Buloba'!F28,'28.07 Bukasa-Buloba-24h'!F28,'29.09 Bukasa-Buloba'!F28)</f>
        <v>0.7142857142857143</v>
      </c>
      <c r="G28" s="48">
        <f>AVERAGE('23.09 Bukasa-Buloba'!G28,'24.09 Bukasa-Buloba'!G28,'25.09 Bukasa-Buloba'!G28,'27.09 Bukasa-Buloba'!G28,'26.09 Bukasa-Buloba'!G28,'28.07 Bukasa-Buloba-24h'!G28,'29.09 Bukasa-Buloba'!G28)</f>
        <v>0</v>
      </c>
      <c r="H28" s="48">
        <f>AVERAGE('23.09 Bukasa-Buloba'!H28,'24.09 Bukasa-Buloba'!H28,'25.09 Bukasa-Buloba'!H28,'27.09 Bukasa-Buloba'!H28,'26.09 Bukasa-Buloba'!H28,'28.07 Bukasa-Buloba-24h'!H28,'29.09 Bukasa-Buloba'!H28)</f>
        <v>0</v>
      </c>
      <c r="I28" s="48">
        <f>AVERAGE('23.09 Bukasa-Buloba'!I28,'24.09 Bukasa-Buloba'!I28,'25.09 Bukasa-Buloba'!I28,'27.09 Bukasa-Buloba'!I28,'26.09 Bukasa-Buloba'!I28,'28.07 Bukasa-Buloba-24h'!I28,'29.09 Bukasa-Buloba'!I28)</f>
        <v>2.4285714285714284</v>
      </c>
      <c r="J28" s="48">
        <f>AVERAGE('23.09 Bukasa-Buloba'!J28,'24.09 Bukasa-Buloba'!J28,'25.09 Bukasa-Buloba'!J28,'27.09 Bukasa-Buloba'!J28,'26.09 Bukasa-Buloba'!J28,'28.07 Bukasa-Buloba-24h'!J28,'29.09 Bukasa-Buloba'!J28)</f>
        <v>0.8571428571428571</v>
      </c>
      <c r="K28" s="48">
        <f>AVERAGE('23.09 Bukasa-Buloba'!K28,'24.09 Bukasa-Buloba'!K28,'25.09 Bukasa-Buloba'!K28,'27.09 Bukasa-Buloba'!K28,'26.09 Bukasa-Buloba'!K28,'28.07 Bukasa-Buloba-24h'!K28,'29.09 Bukasa-Buloba'!K28)</f>
        <v>0</v>
      </c>
      <c r="L28" s="48">
        <f>AVERAGE('23.09 Bukasa-Buloba'!L28,'24.09 Bukasa-Buloba'!L28,'25.09 Bukasa-Buloba'!L28,'27.09 Bukasa-Buloba'!L28,'26.09 Bukasa-Buloba'!L28,'28.07 Bukasa-Buloba-24h'!L28,'29.09 Bukasa-Buloba'!L28)</f>
        <v>0.14285714285714285</v>
      </c>
      <c r="M28" s="48">
        <f>AVERAGE('23.09 Bukasa-Buloba'!M28,'24.09 Bukasa-Buloba'!M28,'25.09 Bukasa-Buloba'!M28,'27.09 Bukasa-Buloba'!M28,'26.09 Bukasa-Buloba'!M28,'28.07 Bukasa-Buloba-24h'!M28,'29.09 Bukasa-Buloba'!M28)</f>
        <v>10.714285714285714</v>
      </c>
      <c r="N28" s="48">
        <f>AVERAGE('23.09 Bukasa-Buloba'!N28,'24.09 Bukasa-Buloba'!N28,'25.09 Bukasa-Buloba'!N28,'27.09 Bukasa-Buloba'!N28,'26.09 Bukasa-Buloba'!N28,'28.07 Bukasa-Buloba-24h'!N28,'29.09 Bukasa-Buloba'!N28)</f>
        <v>0</v>
      </c>
      <c r="O28" s="15">
        <f t="shared" si="0"/>
        <v>13.857142857142856</v>
      </c>
      <c r="P28" s="15">
        <f t="shared" si="1"/>
        <v>24.571428571428569</v>
      </c>
      <c r="R28" s="35" t="s">
        <v>152</v>
      </c>
      <c r="S28" s="33">
        <f t="shared" si="13"/>
        <v>32</v>
      </c>
      <c r="T28" s="33">
        <f t="shared" si="13"/>
        <v>9</v>
      </c>
      <c r="U28" s="33">
        <f t="shared" si="13"/>
        <v>3</v>
      </c>
      <c r="V28" s="33">
        <f t="shared" si="13"/>
        <v>5.5</v>
      </c>
      <c r="W28" s="33">
        <f t="shared" si="13"/>
        <v>0</v>
      </c>
      <c r="X28" s="33">
        <f t="shared" si="13"/>
        <v>0</v>
      </c>
      <c r="Y28" s="33">
        <f t="shared" si="13"/>
        <v>10</v>
      </c>
      <c r="Z28" s="33">
        <f t="shared" si="13"/>
        <v>0.5</v>
      </c>
      <c r="AA28" s="33">
        <f t="shared" si="13"/>
        <v>2</v>
      </c>
      <c r="AB28" s="33">
        <f t="shared" si="13"/>
        <v>0</v>
      </c>
      <c r="AC28" s="33">
        <f t="shared" si="13"/>
        <v>72</v>
      </c>
      <c r="AD28" s="33">
        <f t="shared" si="13"/>
        <v>0</v>
      </c>
      <c r="AE28" s="30">
        <f t="shared" si="13"/>
        <v>62</v>
      </c>
      <c r="AF28" s="30">
        <f t="shared" si="13"/>
        <v>134</v>
      </c>
    </row>
    <row r="29" spans="2:32" ht="23.1" customHeight="1" x14ac:dyDescent="0.25">
      <c r="B29" s="22" t="s">
        <v>56</v>
      </c>
      <c r="C29" s="48">
        <f>AVERAGE('23.09 Bukasa-Buloba'!C29,'24.09 Bukasa-Buloba'!C29,'25.09 Bukasa-Buloba'!C29,'27.09 Bukasa-Buloba'!C29,'26.09 Bukasa-Buloba'!C29,'28.07 Bukasa-Buloba-24h'!C29,'29.09 Bukasa-Buloba'!C29)</f>
        <v>4.7142857142857144</v>
      </c>
      <c r="D29" s="48">
        <f>AVERAGE('23.09 Bukasa-Buloba'!D29,'24.09 Bukasa-Buloba'!D29,'25.09 Bukasa-Buloba'!D29,'27.09 Bukasa-Buloba'!D29,'26.09 Bukasa-Buloba'!D29,'28.07 Bukasa-Buloba-24h'!D29,'29.09 Bukasa-Buloba'!D29)</f>
        <v>1.1428571428571428</v>
      </c>
      <c r="E29" s="48">
        <f>AVERAGE('23.09 Bukasa-Buloba'!E29,'24.09 Bukasa-Buloba'!E29,'25.09 Bukasa-Buloba'!E29,'27.09 Bukasa-Buloba'!E29,'26.09 Bukasa-Buloba'!E29,'28.07 Bukasa-Buloba-24h'!E29,'29.09 Bukasa-Buloba'!E29)</f>
        <v>1</v>
      </c>
      <c r="F29" s="48">
        <f>AVERAGE('23.09 Bukasa-Buloba'!F29,'24.09 Bukasa-Buloba'!F29,'25.09 Bukasa-Buloba'!F29,'27.09 Bukasa-Buloba'!F29,'26.09 Bukasa-Buloba'!F29,'28.07 Bukasa-Buloba-24h'!F29,'29.09 Bukasa-Buloba'!F29)</f>
        <v>0</v>
      </c>
      <c r="G29" s="48">
        <f>AVERAGE('23.09 Bukasa-Buloba'!G29,'24.09 Bukasa-Buloba'!G29,'25.09 Bukasa-Buloba'!G29,'27.09 Bukasa-Buloba'!G29,'26.09 Bukasa-Buloba'!G29,'28.07 Bukasa-Buloba-24h'!G29,'29.09 Bukasa-Buloba'!G29)</f>
        <v>0</v>
      </c>
      <c r="H29" s="48">
        <f>AVERAGE('23.09 Bukasa-Buloba'!H29,'24.09 Bukasa-Buloba'!H29,'25.09 Bukasa-Buloba'!H29,'27.09 Bukasa-Buloba'!H29,'26.09 Bukasa-Buloba'!H29,'28.07 Bukasa-Buloba-24h'!H29,'29.09 Bukasa-Buloba'!H29)</f>
        <v>0</v>
      </c>
      <c r="I29" s="48">
        <f>AVERAGE('23.09 Bukasa-Buloba'!I29,'24.09 Bukasa-Buloba'!I29,'25.09 Bukasa-Buloba'!I29,'27.09 Bukasa-Buloba'!I29,'26.09 Bukasa-Buloba'!I29,'28.07 Bukasa-Buloba-24h'!I29,'29.09 Bukasa-Buloba'!I29)</f>
        <v>1.2857142857142858</v>
      </c>
      <c r="J29" s="48">
        <f>AVERAGE('23.09 Bukasa-Buloba'!J29,'24.09 Bukasa-Buloba'!J29,'25.09 Bukasa-Buloba'!J29,'27.09 Bukasa-Buloba'!J29,'26.09 Bukasa-Buloba'!J29,'28.07 Bukasa-Buloba-24h'!J29,'29.09 Bukasa-Buloba'!J29)</f>
        <v>0.7142857142857143</v>
      </c>
      <c r="K29" s="48">
        <f>AVERAGE('23.09 Bukasa-Buloba'!K29,'24.09 Bukasa-Buloba'!K29,'25.09 Bukasa-Buloba'!K29,'27.09 Bukasa-Buloba'!K29,'26.09 Bukasa-Buloba'!K29,'28.07 Bukasa-Buloba-24h'!K29,'29.09 Bukasa-Buloba'!K29)</f>
        <v>0</v>
      </c>
      <c r="L29" s="48">
        <f>AVERAGE('23.09 Bukasa-Buloba'!L29,'24.09 Bukasa-Buloba'!L29,'25.09 Bukasa-Buloba'!L29,'27.09 Bukasa-Buloba'!L29,'26.09 Bukasa-Buloba'!L29,'28.07 Bukasa-Buloba-24h'!L29,'29.09 Bukasa-Buloba'!L29)</f>
        <v>0</v>
      </c>
      <c r="M29" s="48">
        <f>AVERAGE('23.09 Bukasa-Buloba'!M29,'24.09 Bukasa-Buloba'!M29,'25.09 Bukasa-Buloba'!M29,'27.09 Bukasa-Buloba'!M29,'26.09 Bukasa-Buloba'!M29,'28.07 Bukasa-Buloba-24h'!M29,'29.09 Bukasa-Buloba'!M29)</f>
        <v>10.857142857142858</v>
      </c>
      <c r="N29" s="48">
        <f>AVERAGE('23.09 Bukasa-Buloba'!N29,'24.09 Bukasa-Buloba'!N29,'25.09 Bukasa-Buloba'!N29,'27.09 Bukasa-Buloba'!N29,'26.09 Bukasa-Buloba'!N29,'28.07 Bukasa-Buloba-24h'!N29,'29.09 Bukasa-Buloba'!N29)</f>
        <v>0</v>
      </c>
      <c r="O29" s="15">
        <f t="shared" si="0"/>
        <v>8.8571428571428577</v>
      </c>
      <c r="P29" s="15">
        <f t="shared" si="1"/>
        <v>19.714285714285715</v>
      </c>
      <c r="R29" s="35" t="s">
        <v>153</v>
      </c>
      <c r="S29" s="33">
        <f t="shared" si="13"/>
        <v>29.5</v>
      </c>
      <c r="T29" s="33">
        <f t="shared" si="13"/>
        <v>7</v>
      </c>
      <c r="U29" s="33">
        <f t="shared" si="13"/>
        <v>2.5</v>
      </c>
      <c r="V29" s="33">
        <f t="shared" si="13"/>
        <v>3.5</v>
      </c>
      <c r="W29" s="33">
        <f t="shared" si="13"/>
        <v>0</v>
      </c>
      <c r="X29" s="33">
        <f t="shared" si="13"/>
        <v>0</v>
      </c>
      <c r="Y29" s="33">
        <f t="shared" si="13"/>
        <v>9</v>
      </c>
      <c r="Z29" s="33">
        <f t="shared" si="13"/>
        <v>0.5</v>
      </c>
      <c r="AA29" s="33">
        <f t="shared" si="13"/>
        <v>2</v>
      </c>
      <c r="AB29" s="33">
        <f t="shared" si="13"/>
        <v>0</v>
      </c>
      <c r="AC29" s="33">
        <f t="shared" si="13"/>
        <v>73.5</v>
      </c>
      <c r="AD29" s="33">
        <f t="shared" si="13"/>
        <v>0</v>
      </c>
      <c r="AE29" s="30">
        <f t="shared" si="13"/>
        <v>54</v>
      </c>
      <c r="AF29" s="30">
        <f t="shared" si="13"/>
        <v>127.5</v>
      </c>
    </row>
    <row r="30" spans="2:32" ht="23.1" customHeight="1" x14ac:dyDescent="0.25">
      <c r="B30" s="22" t="s">
        <v>57</v>
      </c>
      <c r="C30" s="48">
        <f>AVERAGE('23.09 Bukasa-Buloba'!C30,'24.09 Bukasa-Buloba'!C30,'25.09 Bukasa-Buloba'!C30,'27.09 Bukasa-Buloba'!C30,'26.09 Bukasa-Buloba'!C30,'28.07 Bukasa-Buloba-24h'!C30,'29.09 Bukasa-Buloba'!C30)</f>
        <v>4.5714285714285712</v>
      </c>
      <c r="D30" s="48">
        <f>AVERAGE('23.09 Bukasa-Buloba'!D30,'24.09 Bukasa-Buloba'!D30,'25.09 Bukasa-Buloba'!D30,'27.09 Bukasa-Buloba'!D30,'26.09 Bukasa-Buloba'!D30,'28.07 Bukasa-Buloba-24h'!D30,'29.09 Bukasa-Buloba'!D30)</f>
        <v>1.4285714285714286</v>
      </c>
      <c r="E30" s="48">
        <f>AVERAGE('23.09 Bukasa-Buloba'!E30,'24.09 Bukasa-Buloba'!E30,'25.09 Bukasa-Buloba'!E30,'27.09 Bukasa-Buloba'!E30,'26.09 Bukasa-Buloba'!E30,'28.07 Bukasa-Buloba-24h'!E30,'29.09 Bukasa-Buloba'!E30)</f>
        <v>0.7142857142857143</v>
      </c>
      <c r="F30" s="48">
        <f>AVERAGE('23.09 Bukasa-Buloba'!F30,'24.09 Bukasa-Buloba'!F30,'25.09 Bukasa-Buloba'!F30,'27.09 Bukasa-Buloba'!F30,'26.09 Bukasa-Buloba'!F30,'28.07 Bukasa-Buloba-24h'!F30,'29.09 Bukasa-Buloba'!F30)</f>
        <v>1.2857142857142858</v>
      </c>
      <c r="G30" s="48">
        <f>AVERAGE('23.09 Bukasa-Buloba'!G30,'24.09 Bukasa-Buloba'!G30,'25.09 Bukasa-Buloba'!G30,'27.09 Bukasa-Buloba'!G30,'26.09 Bukasa-Buloba'!G30,'28.07 Bukasa-Buloba-24h'!G30,'29.09 Bukasa-Buloba'!G30)</f>
        <v>0</v>
      </c>
      <c r="H30" s="48">
        <f>AVERAGE('23.09 Bukasa-Buloba'!H30,'24.09 Bukasa-Buloba'!H30,'25.09 Bukasa-Buloba'!H30,'27.09 Bukasa-Buloba'!H30,'26.09 Bukasa-Buloba'!H30,'28.07 Bukasa-Buloba-24h'!H30,'29.09 Bukasa-Buloba'!H30)</f>
        <v>0</v>
      </c>
      <c r="I30" s="48">
        <f>AVERAGE('23.09 Bukasa-Buloba'!I30,'24.09 Bukasa-Buloba'!I30,'25.09 Bukasa-Buloba'!I30,'27.09 Bukasa-Buloba'!I30,'26.09 Bukasa-Buloba'!I30,'28.07 Bukasa-Buloba-24h'!I30,'29.09 Bukasa-Buloba'!I30)</f>
        <v>1.5714285714285714</v>
      </c>
      <c r="J30" s="48">
        <f>AVERAGE('23.09 Bukasa-Buloba'!J30,'24.09 Bukasa-Buloba'!J30,'25.09 Bukasa-Buloba'!J30,'27.09 Bukasa-Buloba'!J30,'26.09 Bukasa-Buloba'!J30,'28.07 Bukasa-Buloba-24h'!J30,'29.09 Bukasa-Buloba'!J30)</f>
        <v>0.8571428571428571</v>
      </c>
      <c r="K30" s="48">
        <f>AVERAGE('23.09 Bukasa-Buloba'!K30,'24.09 Bukasa-Buloba'!K30,'25.09 Bukasa-Buloba'!K30,'27.09 Bukasa-Buloba'!K30,'26.09 Bukasa-Buloba'!K30,'28.07 Bukasa-Buloba-24h'!K30,'29.09 Bukasa-Buloba'!K30)</f>
        <v>0</v>
      </c>
      <c r="L30" s="48">
        <f>AVERAGE('23.09 Bukasa-Buloba'!L30,'24.09 Bukasa-Buloba'!L30,'25.09 Bukasa-Buloba'!L30,'27.09 Bukasa-Buloba'!L30,'26.09 Bukasa-Buloba'!L30,'28.07 Bukasa-Buloba-24h'!L30,'29.09 Bukasa-Buloba'!L30)</f>
        <v>0.2857142857142857</v>
      </c>
      <c r="M30" s="48">
        <f>AVERAGE('23.09 Bukasa-Buloba'!M30,'24.09 Bukasa-Buloba'!M30,'25.09 Bukasa-Buloba'!M30,'27.09 Bukasa-Buloba'!M30,'26.09 Bukasa-Buloba'!M30,'28.07 Bukasa-Buloba-24h'!M30,'29.09 Bukasa-Buloba'!M30)</f>
        <v>10.714285714285714</v>
      </c>
      <c r="N30" s="48">
        <f>AVERAGE('23.09 Bukasa-Buloba'!N30,'24.09 Bukasa-Buloba'!N30,'25.09 Bukasa-Buloba'!N30,'27.09 Bukasa-Buloba'!N30,'26.09 Bukasa-Buloba'!N30,'28.07 Bukasa-Buloba-24h'!N30,'29.09 Bukasa-Buloba'!N30)</f>
        <v>0</v>
      </c>
      <c r="O30" s="15">
        <f t="shared" si="0"/>
        <v>10.714285714285715</v>
      </c>
      <c r="P30" s="15">
        <f t="shared" si="1"/>
        <v>21.428571428571431</v>
      </c>
      <c r="R30" s="35" t="s">
        <v>154</v>
      </c>
      <c r="S30" s="33">
        <f t="shared" si="13"/>
        <v>26</v>
      </c>
      <c r="T30" s="33">
        <f t="shared" si="13"/>
        <v>5.5</v>
      </c>
      <c r="U30" s="33">
        <f t="shared" si="13"/>
        <v>2</v>
      </c>
      <c r="V30" s="33">
        <f t="shared" si="13"/>
        <v>2.5</v>
      </c>
      <c r="W30" s="33">
        <f t="shared" si="13"/>
        <v>0</v>
      </c>
      <c r="X30" s="33">
        <f t="shared" si="13"/>
        <v>0</v>
      </c>
      <c r="Y30" s="33">
        <f t="shared" si="13"/>
        <v>8</v>
      </c>
      <c r="Z30" s="33">
        <f t="shared" si="13"/>
        <v>0.5</v>
      </c>
      <c r="AA30" s="33">
        <f t="shared" si="13"/>
        <v>2</v>
      </c>
      <c r="AB30" s="33">
        <f t="shared" si="13"/>
        <v>0</v>
      </c>
      <c r="AC30" s="33">
        <f t="shared" si="13"/>
        <v>63.5</v>
      </c>
      <c r="AD30" s="33">
        <f t="shared" si="13"/>
        <v>0</v>
      </c>
      <c r="AE30" s="30">
        <f t="shared" si="13"/>
        <v>46.5</v>
      </c>
      <c r="AF30" s="30">
        <f t="shared" si="13"/>
        <v>110</v>
      </c>
    </row>
    <row r="31" spans="2:32" ht="23.1" customHeight="1" x14ac:dyDescent="0.25">
      <c r="B31" s="23" t="s">
        <v>58</v>
      </c>
      <c r="C31" s="48">
        <f>AVERAGE('23.09 Bukasa-Buloba'!C31,'24.09 Bukasa-Buloba'!C31,'25.09 Bukasa-Buloba'!C31,'27.09 Bukasa-Buloba'!C31,'26.09 Bukasa-Buloba'!C31,'28.07 Bukasa-Buloba-24h'!C31,'29.09 Bukasa-Buloba'!C31)</f>
        <v>6</v>
      </c>
      <c r="D31" s="48">
        <f>AVERAGE('23.09 Bukasa-Buloba'!D31,'24.09 Bukasa-Buloba'!D31,'25.09 Bukasa-Buloba'!D31,'27.09 Bukasa-Buloba'!D31,'26.09 Bukasa-Buloba'!D31,'28.07 Bukasa-Buloba-24h'!D31,'29.09 Bukasa-Buloba'!D31)</f>
        <v>1.4285714285714286</v>
      </c>
      <c r="E31" s="48">
        <f>AVERAGE('23.09 Bukasa-Buloba'!E31,'24.09 Bukasa-Buloba'!E31,'25.09 Bukasa-Buloba'!E31,'27.09 Bukasa-Buloba'!E31,'26.09 Bukasa-Buloba'!E31,'28.07 Bukasa-Buloba-24h'!E31,'29.09 Bukasa-Buloba'!E31)</f>
        <v>0.8571428571428571</v>
      </c>
      <c r="F31" s="48">
        <f>AVERAGE('23.09 Bukasa-Buloba'!F31,'24.09 Bukasa-Buloba'!F31,'25.09 Bukasa-Buloba'!F31,'27.09 Bukasa-Buloba'!F31,'26.09 Bukasa-Buloba'!F31,'28.07 Bukasa-Buloba-24h'!F31,'29.09 Bukasa-Buloba'!F31)</f>
        <v>1.2857142857142858</v>
      </c>
      <c r="G31" s="48">
        <f>AVERAGE('23.09 Bukasa-Buloba'!G31,'24.09 Bukasa-Buloba'!G31,'25.09 Bukasa-Buloba'!G31,'27.09 Bukasa-Buloba'!G31,'26.09 Bukasa-Buloba'!G31,'28.07 Bukasa-Buloba-24h'!G31,'29.09 Bukasa-Buloba'!G31)</f>
        <v>0.14285714285714285</v>
      </c>
      <c r="H31" s="48">
        <f>AVERAGE('23.09 Bukasa-Buloba'!H31,'24.09 Bukasa-Buloba'!H31,'25.09 Bukasa-Buloba'!H31,'27.09 Bukasa-Buloba'!H31,'26.09 Bukasa-Buloba'!H31,'28.07 Bukasa-Buloba-24h'!H31,'29.09 Bukasa-Buloba'!H31)</f>
        <v>0</v>
      </c>
      <c r="I31" s="48">
        <f>AVERAGE('23.09 Bukasa-Buloba'!I31,'24.09 Bukasa-Buloba'!I31,'25.09 Bukasa-Buloba'!I31,'27.09 Bukasa-Buloba'!I31,'26.09 Bukasa-Buloba'!I31,'28.07 Bukasa-Buloba-24h'!I31,'29.09 Bukasa-Buloba'!I31)</f>
        <v>1.8571428571428572</v>
      </c>
      <c r="J31" s="48">
        <f>AVERAGE('23.09 Bukasa-Buloba'!J31,'24.09 Bukasa-Buloba'!J31,'25.09 Bukasa-Buloba'!J31,'27.09 Bukasa-Buloba'!J31,'26.09 Bukasa-Buloba'!J31,'28.07 Bukasa-Buloba-24h'!J31,'29.09 Bukasa-Buloba'!J31)</f>
        <v>0.14285714285714285</v>
      </c>
      <c r="K31" s="48">
        <f>AVERAGE('23.09 Bukasa-Buloba'!K31,'24.09 Bukasa-Buloba'!K31,'25.09 Bukasa-Buloba'!K31,'27.09 Bukasa-Buloba'!K31,'26.09 Bukasa-Buloba'!K31,'28.07 Bukasa-Buloba-24h'!K31,'29.09 Bukasa-Buloba'!K31)</f>
        <v>0</v>
      </c>
      <c r="L31" s="48">
        <f>AVERAGE('23.09 Bukasa-Buloba'!L31,'24.09 Bukasa-Buloba'!L31,'25.09 Bukasa-Buloba'!L31,'27.09 Bukasa-Buloba'!L31,'26.09 Bukasa-Buloba'!L31,'28.07 Bukasa-Buloba-24h'!L31,'29.09 Bukasa-Buloba'!L31)</f>
        <v>0</v>
      </c>
      <c r="M31" s="48">
        <f>AVERAGE('23.09 Bukasa-Buloba'!M31,'24.09 Bukasa-Buloba'!M31,'25.09 Bukasa-Buloba'!M31,'27.09 Bukasa-Buloba'!M31,'26.09 Bukasa-Buloba'!M31,'28.07 Bukasa-Buloba-24h'!M31,'29.09 Bukasa-Buloba'!M31)</f>
        <v>13</v>
      </c>
      <c r="N31" s="48">
        <f>AVERAGE('23.09 Bukasa-Buloba'!N31,'24.09 Bukasa-Buloba'!N31,'25.09 Bukasa-Buloba'!N31,'27.09 Bukasa-Buloba'!N31,'26.09 Bukasa-Buloba'!N31,'28.07 Bukasa-Buloba-24h'!N31,'29.09 Bukasa-Buloba'!N31)</f>
        <v>0</v>
      </c>
      <c r="O31" s="15">
        <f t="shared" si="0"/>
        <v>11.714285714285715</v>
      </c>
      <c r="P31" s="15">
        <f t="shared" si="1"/>
        <v>24.714285714285715</v>
      </c>
      <c r="R31" s="35" t="s">
        <v>155</v>
      </c>
      <c r="S31" s="33">
        <f t="shared" si="13"/>
        <v>28.5</v>
      </c>
      <c r="T31" s="33">
        <f t="shared" si="13"/>
        <v>6</v>
      </c>
      <c r="U31" s="33">
        <f t="shared" si="13"/>
        <v>2.5</v>
      </c>
      <c r="V31" s="33">
        <f t="shared" si="13"/>
        <v>2.5</v>
      </c>
      <c r="W31" s="33">
        <f t="shared" si="13"/>
        <v>0</v>
      </c>
      <c r="X31" s="33">
        <f t="shared" si="13"/>
        <v>0</v>
      </c>
      <c r="Y31" s="33">
        <f t="shared" si="13"/>
        <v>9</v>
      </c>
      <c r="Z31" s="33">
        <f t="shared" si="13"/>
        <v>0.5</v>
      </c>
      <c r="AA31" s="33">
        <f t="shared" si="13"/>
        <v>1.5</v>
      </c>
      <c r="AB31" s="33">
        <f t="shared" si="13"/>
        <v>0</v>
      </c>
      <c r="AC31" s="33">
        <f t="shared" si="13"/>
        <v>54</v>
      </c>
      <c r="AD31" s="33">
        <f t="shared" si="13"/>
        <v>0</v>
      </c>
      <c r="AE31" s="30">
        <f t="shared" si="13"/>
        <v>50.5</v>
      </c>
      <c r="AF31" s="30">
        <f t="shared" si="13"/>
        <v>104.5</v>
      </c>
    </row>
    <row r="32" spans="2:32" ht="23.1" customHeight="1" x14ac:dyDescent="0.25">
      <c r="B32" s="23" t="s">
        <v>59</v>
      </c>
      <c r="C32" s="48">
        <f>AVERAGE('23.09 Bukasa-Buloba'!C32,'24.09 Bukasa-Buloba'!C32,'25.09 Bukasa-Buloba'!C32,'27.09 Bukasa-Buloba'!C32,'26.09 Bukasa-Buloba'!C32,'28.07 Bukasa-Buloba-24h'!C32,'29.09 Bukasa-Buloba'!C32)</f>
        <v>4.7142857142857144</v>
      </c>
      <c r="D32" s="48">
        <f>AVERAGE('23.09 Bukasa-Buloba'!D32,'24.09 Bukasa-Buloba'!D32,'25.09 Bukasa-Buloba'!D32,'27.09 Bukasa-Buloba'!D32,'26.09 Bukasa-Buloba'!D32,'28.07 Bukasa-Buloba-24h'!D32,'29.09 Bukasa-Buloba'!D32)</f>
        <v>3</v>
      </c>
      <c r="E32" s="48">
        <f>AVERAGE('23.09 Bukasa-Buloba'!E32,'24.09 Bukasa-Buloba'!E32,'25.09 Bukasa-Buloba'!E32,'27.09 Bukasa-Buloba'!E32,'26.09 Bukasa-Buloba'!E32,'28.07 Bukasa-Buloba-24h'!E32,'29.09 Bukasa-Buloba'!E32)</f>
        <v>0.5714285714285714</v>
      </c>
      <c r="F32" s="48">
        <f>AVERAGE('23.09 Bukasa-Buloba'!F32,'24.09 Bukasa-Buloba'!F32,'25.09 Bukasa-Buloba'!F32,'27.09 Bukasa-Buloba'!F32,'26.09 Bukasa-Buloba'!F32,'28.07 Bukasa-Buloba-24h'!F32,'29.09 Bukasa-Buloba'!F32)</f>
        <v>1</v>
      </c>
      <c r="G32" s="48">
        <f>AVERAGE('23.09 Bukasa-Buloba'!G32,'24.09 Bukasa-Buloba'!G32,'25.09 Bukasa-Buloba'!G32,'27.09 Bukasa-Buloba'!G32,'26.09 Bukasa-Buloba'!G32,'28.07 Bukasa-Buloba-24h'!G32,'29.09 Bukasa-Buloba'!G32)</f>
        <v>0</v>
      </c>
      <c r="H32" s="48">
        <f>AVERAGE('23.09 Bukasa-Buloba'!H32,'24.09 Bukasa-Buloba'!H32,'25.09 Bukasa-Buloba'!H32,'27.09 Bukasa-Buloba'!H32,'26.09 Bukasa-Buloba'!H32,'28.07 Bukasa-Buloba-24h'!H32,'29.09 Bukasa-Buloba'!H32)</f>
        <v>0</v>
      </c>
      <c r="I32" s="48">
        <f>AVERAGE('23.09 Bukasa-Buloba'!I32,'24.09 Bukasa-Buloba'!I32,'25.09 Bukasa-Buloba'!I32,'27.09 Bukasa-Buloba'!I32,'26.09 Bukasa-Buloba'!I32,'28.07 Bukasa-Buloba-24h'!I32,'29.09 Bukasa-Buloba'!I32)</f>
        <v>2</v>
      </c>
      <c r="J32" s="48">
        <f>AVERAGE('23.09 Bukasa-Buloba'!J32,'24.09 Bukasa-Buloba'!J32,'25.09 Bukasa-Buloba'!J32,'27.09 Bukasa-Buloba'!J32,'26.09 Bukasa-Buloba'!J32,'28.07 Bukasa-Buloba-24h'!J32,'29.09 Bukasa-Buloba'!J32)</f>
        <v>0.7142857142857143</v>
      </c>
      <c r="K32" s="48">
        <f>AVERAGE('23.09 Bukasa-Buloba'!K32,'24.09 Bukasa-Buloba'!K32,'25.09 Bukasa-Buloba'!K32,'27.09 Bukasa-Buloba'!K32,'26.09 Bukasa-Buloba'!K32,'28.07 Bukasa-Buloba-24h'!K32,'29.09 Bukasa-Buloba'!K32)</f>
        <v>0</v>
      </c>
      <c r="L32" s="48">
        <f>AVERAGE('23.09 Bukasa-Buloba'!L32,'24.09 Bukasa-Buloba'!L32,'25.09 Bukasa-Buloba'!L32,'27.09 Bukasa-Buloba'!L32,'26.09 Bukasa-Buloba'!L32,'28.07 Bukasa-Buloba-24h'!L32,'29.09 Bukasa-Buloba'!L32)</f>
        <v>0</v>
      </c>
      <c r="M32" s="48">
        <f>AVERAGE('23.09 Bukasa-Buloba'!M32,'24.09 Bukasa-Buloba'!M32,'25.09 Bukasa-Buloba'!M32,'27.09 Bukasa-Buloba'!M32,'26.09 Bukasa-Buloba'!M32,'28.07 Bukasa-Buloba-24h'!M32,'29.09 Bukasa-Buloba'!M32)</f>
        <v>12.285714285714286</v>
      </c>
      <c r="N32" s="48">
        <f>AVERAGE('23.09 Bukasa-Buloba'!N32,'24.09 Bukasa-Buloba'!N32,'25.09 Bukasa-Buloba'!N32,'27.09 Bukasa-Buloba'!N32,'26.09 Bukasa-Buloba'!N32,'28.07 Bukasa-Buloba-24h'!N32,'29.09 Bukasa-Buloba'!N32)</f>
        <v>0</v>
      </c>
      <c r="O32" s="15">
        <f t="shared" si="0"/>
        <v>12</v>
      </c>
      <c r="P32" s="15">
        <f t="shared" si="1"/>
        <v>24.285714285714285</v>
      </c>
      <c r="R32" s="1" t="s">
        <v>156</v>
      </c>
      <c r="S32" s="33">
        <f t="shared" si="13"/>
        <v>26</v>
      </c>
      <c r="T32" s="33">
        <f t="shared" si="13"/>
        <v>7</v>
      </c>
      <c r="U32" s="33">
        <f t="shared" si="13"/>
        <v>1.5</v>
      </c>
      <c r="V32" s="33">
        <f t="shared" si="13"/>
        <v>2</v>
      </c>
      <c r="W32" s="33">
        <f t="shared" si="13"/>
        <v>0</v>
      </c>
      <c r="X32" s="33">
        <f t="shared" si="13"/>
        <v>0</v>
      </c>
      <c r="Y32" s="33">
        <f t="shared" si="13"/>
        <v>9</v>
      </c>
      <c r="Z32" s="33">
        <f t="shared" si="13"/>
        <v>0.5</v>
      </c>
      <c r="AA32" s="33">
        <f t="shared" si="13"/>
        <v>0.5</v>
      </c>
      <c r="AB32" s="33">
        <f t="shared" si="13"/>
        <v>0</v>
      </c>
      <c r="AC32" s="33">
        <f t="shared" si="13"/>
        <v>49.5</v>
      </c>
      <c r="AD32" s="33">
        <f t="shared" si="13"/>
        <v>0</v>
      </c>
      <c r="AE32" s="30">
        <f t="shared" si="13"/>
        <v>46.5</v>
      </c>
      <c r="AF32" s="30">
        <f t="shared" si="13"/>
        <v>96</v>
      </c>
    </row>
    <row r="33" spans="2:32" ht="23.1" customHeight="1" x14ac:dyDescent="0.25">
      <c r="B33" s="22" t="s">
        <v>60</v>
      </c>
      <c r="C33" s="48">
        <f>AVERAGE('23.09 Bukasa-Buloba'!C33,'24.09 Bukasa-Buloba'!C33,'25.09 Bukasa-Buloba'!C33,'27.09 Bukasa-Buloba'!C33,'26.09 Bukasa-Buloba'!C33,'28.07 Bukasa-Buloba-24h'!C33,'29.09 Bukasa-Buloba'!C33)</f>
        <v>4.7142857142857144</v>
      </c>
      <c r="D33" s="48">
        <f>AVERAGE('23.09 Bukasa-Buloba'!D33,'24.09 Bukasa-Buloba'!D33,'25.09 Bukasa-Buloba'!D33,'27.09 Bukasa-Buloba'!D33,'26.09 Bukasa-Buloba'!D33,'28.07 Bukasa-Buloba-24h'!D33,'29.09 Bukasa-Buloba'!D33)</f>
        <v>2.2857142857142856</v>
      </c>
      <c r="E33" s="48">
        <f>AVERAGE('23.09 Bukasa-Buloba'!E33,'24.09 Bukasa-Buloba'!E33,'25.09 Bukasa-Buloba'!E33,'27.09 Bukasa-Buloba'!E33,'26.09 Bukasa-Buloba'!E33,'28.07 Bukasa-Buloba-24h'!E33,'29.09 Bukasa-Buloba'!E33)</f>
        <v>0.8571428571428571</v>
      </c>
      <c r="F33" s="48">
        <f>AVERAGE('23.09 Bukasa-Buloba'!F33,'24.09 Bukasa-Buloba'!F33,'25.09 Bukasa-Buloba'!F33,'27.09 Bukasa-Buloba'!F33,'26.09 Bukasa-Buloba'!F33,'28.07 Bukasa-Buloba-24h'!F33,'29.09 Bukasa-Buloba'!F33)</f>
        <v>0.14285714285714285</v>
      </c>
      <c r="G33" s="48">
        <f>AVERAGE('23.09 Bukasa-Buloba'!G33,'24.09 Bukasa-Buloba'!G33,'25.09 Bukasa-Buloba'!G33,'27.09 Bukasa-Buloba'!G33,'26.09 Bukasa-Buloba'!G33,'28.07 Bukasa-Buloba-24h'!G33,'29.09 Bukasa-Buloba'!G33)</f>
        <v>0.14285714285714285</v>
      </c>
      <c r="H33" s="48">
        <f>AVERAGE('23.09 Bukasa-Buloba'!H33,'24.09 Bukasa-Buloba'!H33,'25.09 Bukasa-Buloba'!H33,'27.09 Bukasa-Buloba'!H33,'26.09 Bukasa-Buloba'!H33,'28.07 Bukasa-Buloba-24h'!H33,'29.09 Bukasa-Buloba'!H33)</f>
        <v>0</v>
      </c>
      <c r="I33" s="48">
        <f>AVERAGE('23.09 Bukasa-Buloba'!I33,'24.09 Bukasa-Buloba'!I33,'25.09 Bukasa-Buloba'!I33,'27.09 Bukasa-Buloba'!I33,'26.09 Bukasa-Buloba'!I33,'28.07 Bukasa-Buloba-24h'!I33,'29.09 Bukasa-Buloba'!I33)</f>
        <v>1.2857142857142858</v>
      </c>
      <c r="J33" s="48">
        <f>AVERAGE('23.09 Bukasa-Buloba'!J33,'24.09 Bukasa-Buloba'!J33,'25.09 Bukasa-Buloba'!J33,'27.09 Bukasa-Buloba'!J33,'26.09 Bukasa-Buloba'!J33,'28.07 Bukasa-Buloba-24h'!J33,'29.09 Bukasa-Buloba'!J33)</f>
        <v>0.42857142857142855</v>
      </c>
      <c r="K33" s="48">
        <f>AVERAGE('23.09 Bukasa-Buloba'!K33,'24.09 Bukasa-Buloba'!K33,'25.09 Bukasa-Buloba'!K33,'27.09 Bukasa-Buloba'!K33,'26.09 Bukasa-Buloba'!K33,'28.07 Bukasa-Buloba-24h'!K33,'29.09 Bukasa-Buloba'!K33)</f>
        <v>0</v>
      </c>
      <c r="L33" s="48">
        <f>AVERAGE('23.09 Bukasa-Buloba'!L33,'24.09 Bukasa-Buloba'!L33,'25.09 Bukasa-Buloba'!L33,'27.09 Bukasa-Buloba'!L33,'26.09 Bukasa-Buloba'!L33,'28.07 Bukasa-Buloba-24h'!L33,'29.09 Bukasa-Buloba'!L33)</f>
        <v>0</v>
      </c>
      <c r="M33" s="48">
        <f>AVERAGE('23.09 Bukasa-Buloba'!M33,'24.09 Bukasa-Buloba'!M33,'25.09 Bukasa-Buloba'!M33,'27.09 Bukasa-Buloba'!M33,'26.09 Bukasa-Buloba'!M33,'28.07 Bukasa-Buloba-24h'!M33,'29.09 Bukasa-Buloba'!M33)</f>
        <v>10.428571428571429</v>
      </c>
      <c r="N33" s="48">
        <f>AVERAGE('23.09 Bukasa-Buloba'!N33,'24.09 Bukasa-Buloba'!N33,'25.09 Bukasa-Buloba'!N33,'27.09 Bukasa-Buloba'!N33,'26.09 Bukasa-Buloba'!N33,'28.07 Bukasa-Buloba-24h'!N33,'29.09 Bukasa-Buloba'!N33)</f>
        <v>0</v>
      </c>
      <c r="O33" s="15">
        <f t="shared" si="0"/>
        <v>9.8571428571428577</v>
      </c>
      <c r="P33" s="15">
        <f t="shared" si="1"/>
        <v>20.285714285714285</v>
      </c>
      <c r="R33" s="1" t="s">
        <v>157</v>
      </c>
      <c r="S33" s="33">
        <f t="shared" si="13"/>
        <v>24.5</v>
      </c>
      <c r="T33" s="33">
        <f t="shared" si="13"/>
        <v>7</v>
      </c>
      <c r="U33" s="33">
        <f t="shared" si="13"/>
        <v>2.5</v>
      </c>
      <c r="V33" s="33">
        <f t="shared" si="13"/>
        <v>2.5</v>
      </c>
      <c r="W33" s="33">
        <f t="shared" si="13"/>
        <v>0</v>
      </c>
      <c r="X33" s="33">
        <f t="shared" si="13"/>
        <v>0</v>
      </c>
      <c r="Y33" s="33">
        <f t="shared" si="13"/>
        <v>9.5</v>
      </c>
      <c r="Z33" s="33">
        <f t="shared" si="13"/>
        <v>0.5</v>
      </c>
      <c r="AA33" s="33">
        <f t="shared" si="13"/>
        <v>1</v>
      </c>
      <c r="AB33" s="33">
        <f t="shared" si="13"/>
        <v>0</v>
      </c>
      <c r="AC33" s="33">
        <f t="shared" si="13"/>
        <v>37</v>
      </c>
      <c r="AD33" s="33">
        <f t="shared" si="13"/>
        <v>0</v>
      </c>
      <c r="AE33" s="30">
        <f t="shared" si="13"/>
        <v>47.5</v>
      </c>
      <c r="AF33" s="30">
        <f t="shared" si="13"/>
        <v>84.5</v>
      </c>
    </row>
    <row r="34" spans="2:32" ht="23.1" customHeight="1" x14ac:dyDescent="0.25">
      <c r="B34" s="23" t="s">
        <v>61</v>
      </c>
      <c r="C34" s="48">
        <f>AVERAGE('23.09 Bukasa-Buloba'!C34,'24.09 Bukasa-Buloba'!C34,'25.09 Bukasa-Buloba'!C34,'27.09 Bukasa-Buloba'!C34,'26.09 Bukasa-Buloba'!C34,'28.07 Bukasa-Buloba-24h'!C34,'29.09 Bukasa-Buloba'!C34)</f>
        <v>3.8571428571428572</v>
      </c>
      <c r="D34" s="48">
        <f>AVERAGE('23.09 Bukasa-Buloba'!D34,'24.09 Bukasa-Buloba'!D34,'25.09 Bukasa-Buloba'!D34,'27.09 Bukasa-Buloba'!D34,'26.09 Bukasa-Buloba'!D34,'28.07 Bukasa-Buloba-24h'!D34,'29.09 Bukasa-Buloba'!D34)</f>
        <v>1.5714285714285714</v>
      </c>
      <c r="E34" s="48">
        <f>AVERAGE('23.09 Bukasa-Buloba'!E34,'24.09 Bukasa-Buloba'!E34,'25.09 Bukasa-Buloba'!E34,'27.09 Bukasa-Buloba'!E34,'26.09 Bukasa-Buloba'!E34,'28.07 Bukasa-Buloba-24h'!E34,'29.09 Bukasa-Buloba'!E34)</f>
        <v>0.7142857142857143</v>
      </c>
      <c r="F34" s="48">
        <f>AVERAGE('23.09 Bukasa-Buloba'!F34,'24.09 Bukasa-Buloba'!F34,'25.09 Bukasa-Buloba'!F34,'27.09 Bukasa-Buloba'!F34,'26.09 Bukasa-Buloba'!F34,'28.07 Bukasa-Buloba-24h'!F34,'29.09 Bukasa-Buloba'!F34)</f>
        <v>0.42857142857142855</v>
      </c>
      <c r="G34" s="48">
        <f>AVERAGE('23.09 Bukasa-Buloba'!G34,'24.09 Bukasa-Buloba'!G34,'25.09 Bukasa-Buloba'!G34,'27.09 Bukasa-Buloba'!G34,'26.09 Bukasa-Buloba'!G34,'28.07 Bukasa-Buloba-24h'!G34,'29.09 Bukasa-Buloba'!G34)</f>
        <v>0</v>
      </c>
      <c r="H34" s="48">
        <f>AVERAGE('23.09 Bukasa-Buloba'!H34,'24.09 Bukasa-Buloba'!H34,'25.09 Bukasa-Buloba'!H34,'27.09 Bukasa-Buloba'!H34,'26.09 Bukasa-Buloba'!H34,'28.07 Bukasa-Buloba-24h'!H34,'29.09 Bukasa-Buloba'!H34)</f>
        <v>0</v>
      </c>
      <c r="I34" s="48">
        <f>AVERAGE('23.09 Bukasa-Buloba'!I34,'24.09 Bukasa-Buloba'!I34,'25.09 Bukasa-Buloba'!I34,'27.09 Bukasa-Buloba'!I34,'26.09 Bukasa-Buloba'!I34,'28.07 Bukasa-Buloba-24h'!I34,'29.09 Bukasa-Buloba'!I34)</f>
        <v>1.4285714285714286</v>
      </c>
      <c r="J34" s="48">
        <f>AVERAGE('23.09 Bukasa-Buloba'!J34,'24.09 Bukasa-Buloba'!J34,'25.09 Bukasa-Buloba'!J34,'27.09 Bukasa-Buloba'!J34,'26.09 Bukasa-Buloba'!J34,'28.07 Bukasa-Buloba-24h'!J34,'29.09 Bukasa-Buloba'!J34)</f>
        <v>0.2857142857142857</v>
      </c>
      <c r="K34" s="48">
        <f>AVERAGE('23.09 Bukasa-Buloba'!K34,'24.09 Bukasa-Buloba'!K34,'25.09 Bukasa-Buloba'!K34,'27.09 Bukasa-Buloba'!K34,'26.09 Bukasa-Buloba'!K34,'28.07 Bukasa-Buloba-24h'!K34,'29.09 Bukasa-Buloba'!K34)</f>
        <v>0</v>
      </c>
      <c r="L34" s="48">
        <f>AVERAGE('23.09 Bukasa-Buloba'!L34,'24.09 Bukasa-Buloba'!L34,'25.09 Bukasa-Buloba'!L34,'27.09 Bukasa-Buloba'!L34,'26.09 Bukasa-Buloba'!L34,'28.07 Bukasa-Buloba-24h'!L34,'29.09 Bukasa-Buloba'!L34)</f>
        <v>0</v>
      </c>
      <c r="M34" s="48">
        <f>AVERAGE('23.09 Bukasa-Buloba'!M34,'24.09 Bukasa-Buloba'!M34,'25.09 Bukasa-Buloba'!M34,'27.09 Bukasa-Buloba'!M34,'26.09 Bukasa-Buloba'!M34,'28.07 Bukasa-Buloba-24h'!M34,'29.09 Bukasa-Buloba'!M34)</f>
        <v>9.1428571428571423</v>
      </c>
      <c r="N34" s="48">
        <f>AVERAGE('23.09 Bukasa-Buloba'!N34,'24.09 Bukasa-Buloba'!N34,'25.09 Bukasa-Buloba'!N34,'27.09 Bukasa-Buloba'!N34,'26.09 Bukasa-Buloba'!N34,'28.07 Bukasa-Buloba-24h'!N34,'29.09 Bukasa-Buloba'!N34)</f>
        <v>0</v>
      </c>
      <c r="O34" s="15">
        <f t="shared" si="0"/>
        <v>8.2857142857142865</v>
      </c>
      <c r="P34" s="15">
        <f t="shared" si="1"/>
        <v>17.428571428571431</v>
      </c>
      <c r="R34" s="37" t="s">
        <v>90</v>
      </c>
      <c r="S34" s="38">
        <f t="shared" ref="S34:AF34" si="14">MAX(S10:S12)</f>
        <v>23.857142857142854</v>
      </c>
      <c r="T34" s="38">
        <f t="shared" si="14"/>
        <v>9</v>
      </c>
      <c r="U34" s="38">
        <f t="shared" si="14"/>
        <v>4.8571428571428577</v>
      </c>
      <c r="V34" s="38">
        <f t="shared" si="14"/>
        <v>3.5714285714285712</v>
      </c>
      <c r="W34" s="38">
        <f t="shared" si="14"/>
        <v>0.71428571428571419</v>
      </c>
      <c r="X34" s="38">
        <f t="shared" si="14"/>
        <v>0.14285714285714285</v>
      </c>
      <c r="Y34" s="38">
        <f t="shared" si="14"/>
        <v>6</v>
      </c>
      <c r="Z34" s="38">
        <f t="shared" si="14"/>
        <v>2.714285714285714</v>
      </c>
      <c r="AA34" s="38">
        <f t="shared" si="14"/>
        <v>0.14285714285714285</v>
      </c>
      <c r="AB34" s="38">
        <f t="shared" si="14"/>
        <v>0.14285714285714285</v>
      </c>
      <c r="AC34" s="38">
        <f t="shared" si="14"/>
        <v>55.857142857142861</v>
      </c>
      <c r="AD34" s="38">
        <f t="shared" si="14"/>
        <v>0</v>
      </c>
      <c r="AE34" s="39">
        <f t="shared" si="14"/>
        <v>49.571428571428569</v>
      </c>
      <c r="AF34" s="39">
        <f t="shared" si="14"/>
        <v>105.42857142857143</v>
      </c>
    </row>
    <row r="35" spans="2:32" ht="23.1" customHeight="1" x14ac:dyDescent="0.25">
      <c r="B35" s="23" t="s">
        <v>62</v>
      </c>
      <c r="C35" s="48">
        <f>AVERAGE('23.09 Bukasa-Buloba'!C35,'24.09 Bukasa-Buloba'!C35,'25.09 Bukasa-Buloba'!C35,'27.09 Bukasa-Buloba'!C35,'26.09 Bukasa-Buloba'!C35,'28.07 Bukasa-Buloba-24h'!C35,'29.09 Bukasa-Buloba'!C35)</f>
        <v>3.2857142857142856</v>
      </c>
      <c r="D35" s="48">
        <f>AVERAGE('23.09 Bukasa-Buloba'!D35,'24.09 Bukasa-Buloba'!D35,'25.09 Bukasa-Buloba'!D35,'27.09 Bukasa-Buloba'!D35,'26.09 Bukasa-Buloba'!D35,'28.07 Bukasa-Buloba-24h'!D35,'29.09 Bukasa-Buloba'!D35)</f>
        <v>1.8571428571428572</v>
      </c>
      <c r="E35" s="48">
        <f>AVERAGE('23.09 Bukasa-Buloba'!E35,'24.09 Bukasa-Buloba'!E35,'25.09 Bukasa-Buloba'!E35,'27.09 Bukasa-Buloba'!E35,'26.09 Bukasa-Buloba'!E35,'28.07 Bukasa-Buloba-24h'!E35,'29.09 Bukasa-Buloba'!E35)</f>
        <v>0.2857142857142857</v>
      </c>
      <c r="F35" s="48">
        <f>AVERAGE('23.09 Bukasa-Buloba'!F35,'24.09 Bukasa-Buloba'!F35,'25.09 Bukasa-Buloba'!F35,'27.09 Bukasa-Buloba'!F35,'26.09 Bukasa-Buloba'!F35,'28.07 Bukasa-Buloba-24h'!F35,'29.09 Bukasa-Buloba'!F35)</f>
        <v>0.42857142857142855</v>
      </c>
      <c r="G35" s="48">
        <f>AVERAGE('23.09 Bukasa-Buloba'!G35,'24.09 Bukasa-Buloba'!G35,'25.09 Bukasa-Buloba'!G35,'27.09 Bukasa-Buloba'!G35,'26.09 Bukasa-Buloba'!G35,'28.07 Bukasa-Buloba-24h'!G35,'29.09 Bukasa-Buloba'!G35)</f>
        <v>0</v>
      </c>
      <c r="H35" s="48">
        <f>AVERAGE('23.09 Bukasa-Buloba'!H35,'24.09 Bukasa-Buloba'!H35,'25.09 Bukasa-Buloba'!H35,'27.09 Bukasa-Buloba'!H35,'26.09 Bukasa-Buloba'!H35,'28.07 Bukasa-Buloba-24h'!H35,'29.09 Bukasa-Buloba'!H35)</f>
        <v>0</v>
      </c>
      <c r="I35" s="48">
        <f>AVERAGE('23.09 Bukasa-Buloba'!I35,'24.09 Bukasa-Buloba'!I35,'25.09 Bukasa-Buloba'!I35,'27.09 Bukasa-Buloba'!I35,'26.09 Bukasa-Buloba'!I35,'28.07 Bukasa-Buloba-24h'!I35,'29.09 Bukasa-Buloba'!I35)</f>
        <v>2.8571428571428572</v>
      </c>
      <c r="J35" s="48">
        <f>AVERAGE('23.09 Bukasa-Buloba'!J35,'24.09 Bukasa-Buloba'!J35,'25.09 Bukasa-Buloba'!J35,'27.09 Bukasa-Buloba'!J35,'26.09 Bukasa-Buloba'!J35,'28.07 Bukasa-Buloba-24h'!J35,'29.09 Bukasa-Buloba'!J35)</f>
        <v>0.2857142857142857</v>
      </c>
      <c r="K35" s="48">
        <f>AVERAGE('23.09 Bukasa-Buloba'!K35,'24.09 Bukasa-Buloba'!K35,'25.09 Bukasa-Buloba'!K35,'27.09 Bukasa-Buloba'!K35,'26.09 Bukasa-Buloba'!K35,'28.07 Bukasa-Buloba-24h'!K35,'29.09 Bukasa-Buloba'!K35)</f>
        <v>0</v>
      </c>
      <c r="L35" s="48">
        <f>AVERAGE('23.09 Bukasa-Buloba'!L35,'24.09 Bukasa-Buloba'!L35,'25.09 Bukasa-Buloba'!L35,'27.09 Bukasa-Buloba'!L35,'26.09 Bukasa-Buloba'!L35,'28.07 Bukasa-Buloba-24h'!L35,'29.09 Bukasa-Buloba'!L35)</f>
        <v>0</v>
      </c>
      <c r="M35" s="48">
        <f>AVERAGE('23.09 Bukasa-Buloba'!M35,'24.09 Bukasa-Buloba'!M35,'25.09 Bukasa-Buloba'!M35,'27.09 Bukasa-Buloba'!M35,'26.09 Bukasa-Buloba'!M35,'28.07 Bukasa-Buloba-24h'!M35,'29.09 Bukasa-Buloba'!M35)</f>
        <v>9.2857142857142865</v>
      </c>
      <c r="N35" s="48">
        <f>AVERAGE('23.09 Bukasa-Buloba'!N35,'24.09 Bukasa-Buloba'!N35,'25.09 Bukasa-Buloba'!N35,'27.09 Bukasa-Buloba'!N35,'26.09 Bukasa-Buloba'!N35,'28.07 Bukasa-Buloba-24h'!N35,'29.09 Bukasa-Buloba'!N35)</f>
        <v>0</v>
      </c>
      <c r="O35" s="15">
        <f t="shared" si="0"/>
        <v>9</v>
      </c>
      <c r="P35" s="15">
        <f t="shared" si="1"/>
        <v>18.285714285714285</v>
      </c>
      <c r="R35" s="37" t="s">
        <v>91</v>
      </c>
      <c r="S35" s="38">
        <f t="shared" ref="S35:AF35" si="15">MAX(S13:S18)</f>
        <v>21.285714285714285</v>
      </c>
      <c r="T35" s="38">
        <f t="shared" si="15"/>
        <v>9.2857142857142847</v>
      </c>
      <c r="U35" s="38">
        <f t="shared" si="15"/>
        <v>5.8571428571428577</v>
      </c>
      <c r="V35" s="38">
        <f t="shared" si="15"/>
        <v>3.7142857142857144</v>
      </c>
      <c r="W35" s="38">
        <f t="shared" si="15"/>
        <v>0.42857142857142855</v>
      </c>
      <c r="X35" s="38">
        <f t="shared" si="15"/>
        <v>0</v>
      </c>
      <c r="Y35" s="38">
        <f t="shared" si="15"/>
        <v>10</v>
      </c>
      <c r="Z35" s="38">
        <f t="shared" si="15"/>
        <v>2.5714285714285712</v>
      </c>
      <c r="AA35" s="38">
        <f t="shared" si="15"/>
        <v>0.14285714285714285</v>
      </c>
      <c r="AB35" s="38">
        <f t="shared" si="15"/>
        <v>0.2857142857142857</v>
      </c>
      <c r="AC35" s="38">
        <f t="shared" si="15"/>
        <v>46.428571428571431</v>
      </c>
      <c r="AD35" s="38">
        <f t="shared" si="15"/>
        <v>0.14285714285714285</v>
      </c>
      <c r="AE35" s="39">
        <f t="shared" si="15"/>
        <v>46.428571428571431</v>
      </c>
      <c r="AF35" s="39">
        <f t="shared" si="15"/>
        <v>90.714285714285722</v>
      </c>
    </row>
    <row r="36" spans="2:32" ht="23.1" customHeight="1" x14ac:dyDescent="0.25">
      <c r="B36" s="23" t="s">
        <v>63</v>
      </c>
      <c r="C36" s="48">
        <f>AVERAGE('23.09 Bukasa-Buloba'!C36,'24.09 Bukasa-Buloba'!C36,'25.09 Bukasa-Buloba'!C36,'27.09 Bukasa-Buloba'!C36,'26.09 Bukasa-Buloba'!C36,'28.07 Bukasa-Buloba-24h'!C36,'29.09 Bukasa-Buloba'!C36)</f>
        <v>5</v>
      </c>
      <c r="D36" s="48">
        <f>AVERAGE('23.09 Bukasa-Buloba'!D36,'24.09 Bukasa-Buloba'!D36,'25.09 Bukasa-Buloba'!D36,'27.09 Bukasa-Buloba'!D36,'26.09 Bukasa-Buloba'!D36,'28.07 Bukasa-Buloba-24h'!D36,'29.09 Bukasa-Buloba'!D36)</f>
        <v>2</v>
      </c>
      <c r="E36" s="48">
        <f>AVERAGE('23.09 Bukasa-Buloba'!E36,'24.09 Bukasa-Buloba'!E36,'25.09 Bukasa-Buloba'!E36,'27.09 Bukasa-Buloba'!E36,'26.09 Bukasa-Buloba'!E36,'28.07 Bukasa-Buloba-24h'!E36,'29.09 Bukasa-Buloba'!E36)</f>
        <v>1.1428571428571428</v>
      </c>
      <c r="F36" s="48">
        <f>AVERAGE('23.09 Bukasa-Buloba'!F36,'24.09 Bukasa-Buloba'!F36,'25.09 Bukasa-Buloba'!F36,'27.09 Bukasa-Buloba'!F36,'26.09 Bukasa-Buloba'!F36,'28.07 Bukasa-Buloba-24h'!F36,'29.09 Bukasa-Buloba'!F36)</f>
        <v>0.42857142857142855</v>
      </c>
      <c r="G36" s="48">
        <f>AVERAGE('23.09 Bukasa-Buloba'!G36,'24.09 Bukasa-Buloba'!G36,'25.09 Bukasa-Buloba'!G36,'27.09 Bukasa-Buloba'!G36,'26.09 Bukasa-Buloba'!G36,'28.07 Bukasa-Buloba-24h'!G36,'29.09 Bukasa-Buloba'!G36)</f>
        <v>0</v>
      </c>
      <c r="H36" s="48">
        <f>AVERAGE('23.09 Bukasa-Buloba'!H36,'24.09 Bukasa-Buloba'!H36,'25.09 Bukasa-Buloba'!H36,'27.09 Bukasa-Buloba'!H36,'26.09 Bukasa-Buloba'!H36,'28.07 Bukasa-Buloba-24h'!H36,'29.09 Bukasa-Buloba'!H36)</f>
        <v>0</v>
      </c>
      <c r="I36" s="48">
        <f>AVERAGE('23.09 Bukasa-Buloba'!I36,'24.09 Bukasa-Buloba'!I36,'25.09 Bukasa-Buloba'!I36,'27.09 Bukasa-Buloba'!I36,'26.09 Bukasa-Buloba'!I36,'28.07 Bukasa-Buloba-24h'!I36,'29.09 Bukasa-Buloba'!I36)</f>
        <v>2.1428571428571428</v>
      </c>
      <c r="J36" s="48">
        <f>AVERAGE('23.09 Bukasa-Buloba'!J36,'24.09 Bukasa-Buloba'!J36,'25.09 Bukasa-Buloba'!J36,'27.09 Bukasa-Buloba'!J36,'26.09 Bukasa-Buloba'!J36,'28.07 Bukasa-Buloba-24h'!J36,'29.09 Bukasa-Buloba'!J36)</f>
        <v>0.5714285714285714</v>
      </c>
      <c r="K36" s="48">
        <f>AVERAGE('23.09 Bukasa-Buloba'!K36,'24.09 Bukasa-Buloba'!K36,'25.09 Bukasa-Buloba'!K36,'27.09 Bukasa-Buloba'!K36,'26.09 Bukasa-Buloba'!K36,'28.07 Bukasa-Buloba-24h'!K36,'29.09 Bukasa-Buloba'!K36)</f>
        <v>0</v>
      </c>
      <c r="L36" s="48">
        <f>AVERAGE('23.09 Bukasa-Buloba'!L36,'24.09 Bukasa-Buloba'!L36,'25.09 Bukasa-Buloba'!L36,'27.09 Bukasa-Buloba'!L36,'26.09 Bukasa-Buloba'!L36,'28.07 Bukasa-Buloba-24h'!L36,'29.09 Bukasa-Buloba'!L36)</f>
        <v>0</v>
      </c>
      <c r="M36" s="48">
        <f>AVERAGE('23.09 Bukasa-Buloba'!M36,'24.09 Bukasa-Buloba'!M36,'25.09 Bukasa-Buloba'!M36,'27.09 Bukasa-Buloba'!M36,'26.09 Bukasa-Buloba'!M36,'28.07 Bukasa-Buloba-24h'!M36,'29.09 Bukasa-Buloba'!M36)</f>
        <v>8.2857142857142865</v>
      </c>
      <c r="N36" s="48">
        <f>AVERAGE('23.09 Bukasa-Buloba'!N36,'24.09 Bukasa-Buloba'!N36,'25.09 Bukasa-Buloba'!N36,'27.09 Bukasa-Buloba'!N36,'26.09 Bukasa-Buloba'!N36,'28.07 Bukasa-Buloba-24h'!N36,'29.09 Bukasa-Buloba'!N36)</f>
        <v>0</v>
      </c>
      <c r="O36" s="15">
        <f t="shared" si="0"/>
        <v>11.285714285714285</v>
      </c>
      <c r="P36" s="15">
        <f t="shared" si="1"/>
        <v>19.571428571428569</v>
      </c>
      <c r="R36" s="37" t="s">
        <v>92</v>
      </c>
      <c r="S36" s="38">
        <f t="shared" ref="S36:AF36" si="16">MAX(S19:S21)</f>
        <v>29.285714285714285</v>
      </c>
      <c r="T36" s="38">
        <f t="shared" si="16"/>
        <v>13.142857142857144</v>
      </c>
      <c r="U36" s="38">
        <f t="shared" si="16"/>
        <v>7.1428571428571423</v>
      </c>
      <c r="V36" s="38">
        <f t="shared" si="16"/>
        <v>8.428571428571427</v>
      </c>
      <c r="W36" s="38">
        <f t="shared" si="16"/>
        <v>2.7142857142857144</v>
      </c>
      <c r="X36" s="38">
        <f t="shared" si="16"/>
        <v>0.14285714285714285</v>
      </c>
      <c r="Y36" s="38">
        <f t="shared" si="16"/>
        <v>10.714285714285712</v>
      </c>
      <c r="Z36" s="38">
        <f t="shared" si="16"/>
        <v>3.5714285714285712</v>
      </c>
      <c r="AA36" s="38">
        <f t="shared" si="16"/>
        <v>0.42857142857142855</v>
      </c>
      <c r="AB36" s="38">
        <f t="shared" si="16"/>
        <v>0</v>
      </c>
      <c r="AC36" s="38">
        <f t="shared" si="16"/>
        <v>71.142857142857139</v>
      </c>
      <c r="AD36" s="38">
        <f t="shared" si="16"/>
        <v>0</v>
      </c>
      <c r="AE36" s="39">
        <f t="shared" si="16"/>
        <v>74.285714285714278</v>
      </c>
      <c r="AF36" s="39">
        <f t="shared" si="16"/>
        <v>145.42857142857142</v>
      </c>
    </row>
    <row r="37" spans="2:32" ht="23.1" customHeight="1" x14ac:dyDescent="0.25">
      <c r="B37" s="22" t="s">
        <v>64</v>
      </c>
      <c r="C37" s="48">
        <f>AVERAGE('23.09 Bukasa-Buloba'!C37,'24.09 Bukasa-Buloba'!C37,'25.09 Bukasa-Buloba'!C37,'27.09 Bukasa-Buloba'!C37,'26.09 Bukasa-Buloba'!C37,'28.07 Bukasa-Buloba-24h'!C37,'29.09 Bukasa-Buloba'!C37)</f>
        <v>4.5714285714285712</v>
      </c>
      <c r="D37" s="48">
        <f>AVERAGE('23.09 Bukasa-Buloba'!D37,'24.09 Bukasa-Buloba'!D37,'25.09 Bukasa-Buloba'!D37,'27.09 Bukasa-Buloba'!D37,'26.09 Bukasa-Buloba'!D37,'28.07 Bukasa-Buloba-24h'!D37,'29.09 Bukasa-Buloba'!D37)</f>
        <v>1.8571428571428572</v>
      </c>
      <c r="E37" s="48">
        <f>AVERAGE('23.09 Bukasa-Buloba'!E37,'24.09 Bukasa-Buloba'!E37,'25.09 Bukasa-Buloba'!E37,'27.09 Bukasa-Buloba'!E37,'26.09 Bukasa-Buloba'!E37,'28.07 Bukasa-Buloba-24h'!E37,'29.09 Bukasa-Buloba'!E37)</f>
        <v>1</v>
      </c>
      <c r="F37" s="48">
        <f>AVERAGE('23.09 Bukasa-Buloba'!F37,'24.09 Bukasa-Buloba'!F37,'25.09 Bukasa-Buloba'!F37,'27.09 Bukasa-Buloba'!F37,'26.09 Bukasa-Buloba'!F37,'28.07 Bukasa-Buloba-24h'!F37,'29.09 Bukasa-Buloba'!F37)</f>
        <v>0.2857142857142857</v>
      </c>
      <c r="G37" s="48">
        <f>AVERAGE('23.09 Bukasa-Buloba'!G37,'24.09 Bukasa-Buloba'!G37,'25.09 Bukasa-Buloba'!G37,'27.09 Bukasa-Buloba'!G37,'26.09 Bukasa-Buloba'!G37,'28.07 Bukasa-Buloba-24h'!G37,'29.09 Bukasa-Buloba'!G37)</f>
        <v>0</v>
      </c>
      <c r="H37" s="48">
        <f>AVERAGE('23.09 Bukasa-Buloba'!H37,'24.09 Bukasa-Buloba'!H37,'25.09 Bukasa-Buloba'!H37,'27.09 Bukasa-Buloba'!H37,'26.09 Bukasa-Buloba'!H37,'28.07 Bukasa-Buloba-24h'!H37,'29.09 Bukasa-Buloba'!H37)</f>
        <v>0</v>
      </c>
      <c r="I37" s="48">
        <f>AVERAGE('23.09 Bukasa-Buloba'!I37,'24.09 Bukasa-Buloba'!I37,'25.09 Bukasa-Buloba'!I37,'27.09 Bukasa-Buloba'!I37,'26.09 Bukasa-Buloba'!I37,'28.07 Bukasa-Buloba-24h'!I37,'29.09 Bukasa-Buloba'!I37)</f>
        <v>2.4285714285714284</v>
      </c>
      <c r="J37" s="48">
        <f>AVERAGE('23.09 Bukasa-Buloba'!J37,'24.09 Bukasa-Buloba'!J37,'25.09 Bukasa-Buloba'!J37,'27.09 Bukasa-Buloba'!J37,'26.09 Bukasa-Buloba'!J37,'28.07 Bukasa-Buloba-24h'!J37,'29.09 Bukasa-Buloba'!J37)</f>
        <v>0</v>
      </c>
      <c r="K37" s="48">
        <f>AVERAGE('23.09 Bukasa-Buloba'!K37,'24.09 Bukasa-Buloba'!K37,'25.09 Bukasa-Buloba'!K37,'27.09 Bukasa-Buloba'!K37,'26.09 Bukasa-Buloba'!K37,'28.07 Bukasa-Buloba-24h'!K37,'29.09 Bukasa-Buloba'!K37)</f>
        <v>0</v>
      </c>
      <c r="L37" s="48">
        <f>AVERAGE('23.09 Bukasa-Buloba'!L37,'24.09 Bukasa-Buloba'!L37,'25.09 Bukasa-Buloba'!L37,'27.09 Bukasa-Buloba'!L37,'26.09 Bukasa-Buloba'!L37,'28.07 Bukasa-Buloba-24h'!L37,'29.09 Bukasa-Buloba'!L37)</f>
        <v>0</v>
      </c>
      <c r="M37" s="48">
        <f>AVERAGE('23.09 Bukasa-Buloba'!M37,'24.09 Bukasa-Buloba'!M37,'25.09 Bukasa-Buloba'!M37,'27.09 Bukasa-Buloba'!M37,'26.09 Bukasa-Buloba'!M37,'28.07 Bukasa-Buloba-24h'!M37,'29.09 Bukasa-Buloba'!M37)</f>
        <v>11.714285714285714</v>
      </c>
      <c r="N37" s="48">
        <f>AVERAGE('23.09 Bukasa-Buloba'!N37,'24.09 Bukasa-Buloba'!N37,'25.09 Bukasa-Buloba'!N37,'27.09 Bukasa-Buloba'!N37,'26.09 Bukasa-Buloba'!N37,'28.07 Bukasa-Buloba-24h'!N37,'29.09 Bukasa-Buloba'!N37)</f>
        <v>0</v>
      </c>
      <c r="O37" s="15">
        <f t="shared" si="0"/>
        <v>10.142857142857142</v>
      </c>
      <c r="P37" s="15">
        <f t="shared" si="1"/>
        <v>21.857142857142854</v>
      </c>
      <c r="R37" s="36" t="s">
        <v>85</v>
      </c>
      <c r="S37" s="67">
        <f t="shared" ref="S37:AF37" si="17">SUM(S10:S12)</f>
        <v>58.857142857142847</v>
      </c>
      <c r="T37" s="68">
        <f t="shared" si="17"/>
        <v>24.142857142857142</v>
      </c>
      <c r="U37" s="68">
        <f t="shared" si="17"/>
        <v>13.714285714285714</v>
      </c>
      <c r="V37" s="68">
        <f t="shared" si="17"/>
        <v>6.9999999999999991</v>
      </c>
      <c r="W37" s="68">
        <f t="shared" si="17"/>
        <v>1.5714285714285714</v>
      </c>
      <c r="X37" s="68">
        <f t="shared" si="17"/>
        <v>0.14285714285714285</v>
      </c>
      <c r="Y37" s="68">
        <f t="shared" si="17"/>
        <v>15.571428571428569</v>
      </c>
      <c r="Z37" s="68">
        <f>SUM(Z10:Z12)</f>
        <v>6.2857142857142856</v>
      </c>
      <c r="AA37" s="68">
        <f>SUM(AA10:AA12)</f>
        <v>0.14285714285714285</v>
      </c>
      <c r="AB37" s="68">
        <f>SUM(AB10:AB12)</f>
        <v>0.14285714285714285</v>
      </c>
      <c r="AC37" s="68">
        <f t="shared" si="17"/>
        <v>152.14285714285717</v>
      </c>
      <c r="AD37" s="68">
        <f t="shared" si="17"/>
        <v>0</v>
      </c>
      <c r="AE37" s="69">
        <f t="shared" si="17"/>
        <v>127.57142857142857</v>
      </c>
      <c r="AF37" s="69">
        <f t="shared" si="17"/>
        <v>279.71428571428572</v>
      </c>
    </row>
    <row r="38" spans="2:32" ht="23.1" customHeight="1" x14ac:dyDescent="0.25">
      <c r="B38" s="23" t="s">
        <v>65</v>
      </c>
      <c r="C38" s="48">
        <f>AVERAGE('23.09 Bukasa-Buloba'!C38,'24.09 Bukasa-Buloba'!C38,'25.09 Bukasa-Buloba'!C38,'27.09 Bukasa-Buloba'!C38,'26.09 Bukasa-Buloba'!C38,'28.07 Bukasa-Buloba-24h'!C38,'29.09 Bukasa-Buloba'!C38)</f>
        <v>3.2857142857142856</v>
      </c>
      <c r="D38" s="48">
        <f>AVERAGE('23.09 Bukasa-Buloba'!D38,'24.09 Bukasa-Buloba'!D38,'25.09 Bukasa-Buloba'!D38,'27.09 Bukasa-Buloba'!D38,'26.09 Bukasa-Buloba'!D38,'28.07 Bukasa-Buloba-24h'!D38,'29.09 Bukasa-Buloba'!D38)</f>
        <v>1.7142857142857142</v>
      </c>
      <c r="E38" s="48">
        <f>AVERAGE('23.09 Bukasa-Buloba'!E38,'24.09 Bukasa-Buloba'!E38,'25.09 Bukasa-Buloba'!E38,'27.09 Bukasa-Buloba'!E38,'26.09 Bukasa-Buloba'!E38,'28.07 Bukasa-Buloba-24h'!E38,'29.09 Bukasa-Buloba'!E38)</f>
        <v>1.8571428571428572</v>
      </c>
      <c r="F38" s="48">
        <f>AVERAGE('23.09 Bukasa-Buloba'!F38,'24.09 Bukasa-Buloba'!F38,'25.09 Bukasa-Buloba'!F38,'27.09 Bukasa-Buloba'!F38,'26.09 Bukasa-Buloba'!F38,'28.07 Bukasa-Buloba-24h'!F38,'29.09 Bukasa-Buloba'!F38)</f>
        <v>0.14285714285714285</v>
      </c>
      <c r="G38" s="48">
        <f>AVERAGE('23.09 Bukasa-Buloba'!G38,'24.09 Bukasa-Buloba'!G38,'25.09 Bukasa-Buloba'!G38,'27.09 Bukasa-Buloba'!G38,'26.09 Bukasa-Buloba'!G38,'28.07 Bukasa-Buloba-24h'!G38,'29.09 Bukasa-Buloba'!G38)</f>
        <v>0</v>
      </c>
      <c r="H38" s="48">
        <f>AVERAGE('23.09 Bukasa-Buloba'!H38,'24.09 Bukasa-Buloba'!H38,'25.09 Bukasa-Buloba'!H38,'27.09 Bukasa-Buloba'!H38,'26.09 Bukasa-Buloba'!H38,'28.07 Bukasa-Buloba-24h'!H38,'29.09 Bukasa-Buloba'!H38)</f>
        <v>0</v>
      </c>
      <c r="I38" s="48">
        <f>AVERAGE('23.09 Bukasa-Buloba'!I38,'24.09 Bukasa-Buloba'!I38,'25.09 Bukasa-Buloba'!I38,'27.09 Bukasa-Buloba'!I38,'26.09 Bukasa-Buloba'!I38,'28.07 Bukasa-Buloba-24h'!I38,'29.09 Bukasa-Buloba'!I38)</f>
        <v>2.1428571428571428</v>
      </c>
      <c r="J38" s="48">
        <f>AVERAGE('23.09 Bukasa-Buloba'!J38,'24.09 Bukasa-Buloba'!J38,'25.09 Bukasa-Buloba'!J38,'27.09 Bukasa-Buloba'!J38,'26.09 Bukasa-Buloba'!J38,'28.07 Bukasa-Buloba-24h'!J38,'29.09 Bukasa-Buloba'!J38)</f>
        <v>0.14285714285714285</v>
      </c>
      <c r="K38" s="48">
        <f>AVERAGE('23.09 Bukasa-Buloba'!K38,'24.09 Bukasa-Buloba'!K38,'25.09 Bukasa-Buloba'!K38,'27.09 Bukasa-Buloba'!K38,'26.09 Bukasa-Buloba'!K38,'28.07 Bukasa-Buloba-24h'!K38,'29.09 Bukasa-Buloba'!K38)</f>
        <v>0</v>
      </c>
      <c r="L38" s="48">
        <f>AVERAGE('23.09 Bukasa-Buloba'!L38,'24.09 Bukasa-Buloba'!L38,'25.09 Bukasa-Buloba'!L38,'27.09 Bukasa-Buloba'!L38,'26.09 Bukasa-Buloba'!L38,'28.07 Bukasa-Buloba-24h'!L38,'29.09 Bukasa-Buloba'!L38)</f>
        <v>0</v>
      </c>
      <c r="M38" s="48">
        <f>AVERAGE('23.09 Bukasa-Buloba'!M38,'24.09 Bukasa-Buloba'!M38,'25.09 Bukasa-Buloba'!M38,'27.09 Bukasa-Buloba'!M38,'26.09 Bukasa-Buloba'!M38,'28.07 Bukasa-Buloba-24h'!M38,'29.09 Bukasa-Buloba'!M38)</f>
        <v>10.285714285714286</v>
      </c>
      <c r="N38" s="48">
        <f>AVERAGE('23.09 Bukasa-Buloba'!N38,'24.09 Bukasa-Buloba'!N38,'25.09 Bukasa-Buloba'!N38,'27.09 Bukasa-Buloba'!N38,'26.09 Bukasa-Buloba'!N38,'28.07 Bukasa-Buloba-24h'!N38,'29.09 Bukasa-Buloba'!N38)</f>
        <v>0</v>
      </c>
      <c r="O38" s="15">
        <f t="shared" si="0"/>
        <v>9.2857142857142865</v>
      </c>
      <c r="P38" s="15">
        <f t="shared" si="1"/>
        <v>19.571428571428573</v>
      </c>
      <c r="R38" s="27" t="s">
        <v>86</v>
      </c>
      <c r="S38" s="68">
        <f t="shared" ref="S38:AF38" si="18">SUM(S13:S18)</f>
        <v>112.57142857142856</v>
      </c>
      <c r="T38" s="68">
        <f t="shared" si="18"/>
        <v>48.428571428571438</v>
      </c>
      <c r="U38" s="68">
        <f t="shared" si="18"/>
        <v>25.142857142857142</v>
      </c>
      <c r="V38" s="68">
        <f t="shared" si="18"/>
        <v>10.428571428571429</v>
      </c>
      <c r="W38" s="68">
        <f t="shared" si="18"/>
        <v>0.71428571428571419</v>
      </c>
      <c r="X38" s="68">
        <f t="shared" si="18"/>
        <v>0</v>
      </c>
      <c r="Y38" s="68">
        <f t="shared" si="18"/>
        <v>49.857142857142854</v>
      </c>
      <c r="Z38" s="68">
        <f t="shared" si="18"/>
        <v>12.285714285714285</v>
      </c>
      <c r="AA38" s="68">
        <f t="shared" si="18"/>
        <v>0.2857142857142857</v>
      </c>
      <c r="AB38" s="68">
        <f t="shared" si="18"/>
        <v>0.42857142857142855</v>
      </c>
      <c r="AC38" s="68">
        <f t="shared" si="18"/>
        <v>242.85714285714289</v>
      </c>
      <c r="AD38" s="68">
        <f t="shared" si="18"/>
        <v>0.2857142857142857</v>
      </c>
      <c r="AE38" s="69">
        <f t="shared" si="18"/>
        <v>260.42857142857144</v>
      </c>
      <c r="AF38" s="69">
        <f t="shared" si="18"/>
        <v>503.28571428571433</v>
      </c>
    </row>
    <row r="39" spans="2:32" ht="23.1" customHeight="1" x14ac:dyDescent="0.25">
      <c r="B39" s="23" t="s">
        <v>66</v>
      </c>
      <c r="C39" s="48">
        <f>AVERAGE('23.09 Bukasa-Buloba'!C39,'24.09 Bukasa-Buloba'!C39,'25.09 Bukasa-Buloba'!C39,'27.09 Bukasa-Buloba'!C39,'26.09 Bukasa-Buloba'!C39,'28.07 Bukasa-Buloba-24h'!C39,'29.09 Bukasa-Buloba'!C39)</f>
        <v>4.4285714285714288</v>
      </c>
      <c r="D39" s="48">
        <f>AVERAGE('23.09 Bukasa-Buloba'!D39,'24.09 Bukasa-Buloba'!D39,'25.09 Bukasa-Buloba'!D39,'27.09 Bukasa-Buloba'!D39,'26.09 Bukasa-Buloba'!D39,'28.07 Bukasa-Buloba-24h'!D39,'29.09 Bukasa-Buloba'!D39)</f>
        <v>2</v>
      </c>
      <c r="E39" s="48">
        <f>AVERAGE('23.09 Bukasa-Buloba'!E39,'24.09 Bukasa-Buloba'!E39,'25.09 Bukasa-Buloba'!E39,'27.09 Bukasa-Buloba'!E39,'26.09 Bukasa-Buloba'!E39,'28.07 Bukasa-Buloba-24h'!E39,'29.09 Bukasa-Buloba'!E39)</f>
        <v>1.2857142857142858</v>
      </c>
      <c r="F39" s="48">
        <f>AVERAGE('23.09 Bukasa-Buloba'!F39,'24.09 Bukasa-Buloba'!F39,'25.09 Bukasa-Buloba'!F39,'27.09 Bukasa-Buloba'!F39,'26.09 Bukasa-Buloba'!F39,'28.07 Bukasa-Buloba-24h'!F39,'29.09 Bukasa-Buloba'!F39)</f>
        <v>0.8571428571428571</v>
      </c>
      <c r="G39" s="48">
        <f>AVERAGE('23.09 Bukasa-Buloba'!G39,'24.09 Bukasa-Buloba'!G39,'25.09 Bukasa-Buloba'!G39,'27.09 Bukasa-Buloba'!G39,'26.09 Bukasa-Buloba'!G39,'28.07 Bukasa-Buloba-24h'!G39,'29.09 Bukasa-Buloba'!G39)</f>
        <v>0</v>
      </c>
      <c r="H39" s="48">
        <f>AVERAGE('23.09 Bukasa-Buloba'!H39,'24.09 Bukasa-Buloba'!H39,'25.09 Bukasa-Buloba'!H39,'27.09 Bukasa-Buloba'!H39,'26.09 Bukasa-Buloba'!H39,'28.07 Bukasa-Buloba-24h'!H39,'29.09 Bukasa-Buloba'!H39)</f>
        <v>0</v>
      </c>
      <c r="I39" s="48">
        <f>AVERAGE('23.09 Bukasa-Buloba'!I39,'24.09 Bukasa-Buloba'!I39,'25.09 Bukasa-Buloba'!I39,'27.09 Bukasa-Buloba'!I39,'26.09 Bukasa-Buloba'!I39,'28.07 Bukasa-Buloba-24h'!I39,'29.09 Bukasa-Buloba'!I39)</f>
        <v>3</v>
      </c>
      <c r="J39" s="48">
        <f>AVERAGE('23.09 Bukasa-Buloba'!J39,'24.09 Bukasa-Buloba'!J39,'25.09 Bukasa-Buloba'!J39,'27.09 Bukasa-Buloba'!J39,'26.09 Bukasa-Buloba'!J39,'28.07 Bukasa-Buloba-24h'!J39,'29.09 Bukasa-Buloba'!J39)</f>
        <v>0.42857142857142855</v>
      </c>
      <c r="K39" s="48">
        <f>AVERAGE('23.09 Bukasa-Buloba'!K39,'24.09 Bukasa-Buloba'!K39,'25.09 Bukasa-Buloba'!K39,'27.09 Bukasa-Buloba'!K39,'26.09 Bukasa-Buloba'!K39,'28.07 Bukasa-Buloba-24h'!K39,'29.09 Bukasa-Buloba'!K39)</f>
        <v>0</v>
      </c>
      <c r="L39" s="48">
        <f>AVERAGE('23.09 Bukasa-Buloba'!L39,'24.09 Bukasa-Buloba'!L39,'25.09 Bukasa-Buloba'!L39,'27.09 Bukasa-Buloba'!L39,'26.09 Bukasa-Buloba'!L39,'28.07 Bukasa-Buloba-24h'!L39,'29.09 Bukasa-Buloba'!L39)</f>
        <v>0</v>
      </c>
      <c r="M39" s="48">
        <f>AVERAGE('23.09 Bukasa-Buloba'!M39,'24.09 Bukasa-Buloba'!M39,'25.09 Bukasa-Buloba'!M39,'27.09 Bukasa-Buloba'!M39,'26.09 Bukasa-Buloba'!M39,'28.07 Bukasa-Buloba-24h'!M39,'29.09 Bukasa-Buloba'!M39)</f>
        <v>11.714285714285714</v>
      </c>
      <c r="N39" s="48">
        <f>AVERAGE('23.09 Bukasa-Buloba'!N39,'24.09 Bukasa-Buloba'!N39,'25.09 Bukasa-Buloba'!N39,'27.09 Bukasa-Buloba'!N39,'26.09 Bukasa-Buloba'!N39,'28.07 Bukasa-Buloba-24h'!N39,'29.09 Bukasa-Buloba'!N39)</f>
        <v>0</v>
      </c>
      <c r="O39" s="15">
        <f t="shared" si="0"/>
        <v>12</v>
      </c>
      <c r="P39" s="15">
        <f t="shared" si="1"/>
        <v>23.714285714285715</v>
      </c>
      <c r="R39" s="28" t="s">
        <v>87</v>
      </c>
      <c r="S39" s="68">
        <f t="shared" ref="S39:AF39" si="19">SUM(S19:S21)</f>
        <v>76.428571428571431</v>
      </c>
      <c r="T39" s="68">
        <f t="shared" si="19"/>
        <v>33.428571428571431</v>
      </c>
      <c r="U39" s="68">
        <f t="shared" si="19"/>
        <v>17.857142857142858</v>
      </c>
      <c r="V39" s="68">
        <f t="shared" si="19"/>
        <v>20.571428571428569</v>
      </c>
      <c r="W39" s="68">
        <f t="shared" si="19"/>
        <v>5</v>
      </c>
      <c r="X39" s="68">
        <f t="shared" si="19"/>
        <v>0.2857142857142857</v>
      </c>
      <c r="Y39" s="68">
        <f t="shared" si="19"/>
        <v>29.142857142857142</v>
      </c>
      <c r="Z39" s="68">
        <f t="shared" si="19"/>
        <v>8.5714285714285712</v>
      </c>
      <c r="AA39" s="68">
        <f t="shared" si="19"/>
        <v>0.42857142857142855</v>
      </c>
      <c r="AB39" s="68">
        <f t="shared" si="19"/>
        <v>0</v>
      </c>
      <c r="AC39" s="68">
        <f t="shared" si="19"/>
        <v>177.28571428571428</v>
      </c>
      <c r="AD39" s="68">
        <f t="shared" si="19"/>
        <v>0</v>
      </c>
      <c r="AE39" s="69">
        <f t="shared" si="19"/>
        <v>191.71428571428569</v>
      </c>
      <c r="AF39" s="69">
        <f t="shared" si="19"/>
        <v>369</v>
      </c>
    </row>
    <row r="40" spans="2:32" ht="23.1" customHeight="1" x14ac:dyDescent="0.25">
      <c r="B40" s="23" t="s">
        <v>67</v>
      </c>
      <c r="C40" s="48">
        <f>AVERAGE('23.09 Bukasa-Buloba'!C40,'24.09 Bukasa-Buloba'!C40,'25.09 Bukasa-Buloba'!C40,'27.09 Bukasa-Buloba'!C40,'26.09 Bukasa-Buloba'!C40,'28.07 Bukasa-Buloba-24h'!C40,'29.09 Bukasa-Buloba'!C40)</f>
        <v>4.4285714285714288</v>
      </c>
      <c r="D40" s="48">
        <f>AVERAGE('23.09 Bukasa-Buloba'!D40,'24.09 Bukasa-Buloba'!D40,'25.09 Bukasa-Buloba'!D40,'27.09 Bukasa-Buloba'!D40,'26.09 Bukasa-Buloba'!D40,'28.07 Bukasa-Buloba-24h'!D40,'29.09 Bukasa-Buloba'!D40)</f>
        <v>1.7142857142857142</v>
      </c>
      <c r="E40" s="48">
        <f>AVERAGE('23.09 Bukasa-Buloba'!E40,'24.09 Bukasa-Buloba'!E40,'25.09 Bukasa-Buloba'!E40,'27.09 Bukasa-Buloba'!E40,'26.09 Bukasa-Buloba'!E40,'28.07 Bukasa-Buloba-24h'!E40,'29.09 Bukasa-Buloba'!E40)</f>
        <v>1.7142857142857142</v>
      </c>
      <c r="F40" s="48">
        <f>AVERAGE('23.09 Bukasa-Buloba'!F40,'24.09 Bukasa-Buloba'!F40,'25.09 Bukasa-Buloba'!F40,'27.09 Bukasa-Buloba'!F40,'26.09 Bukasa-Buloba'!F40,'28.07 Bukasa-Buloba-24h'!F40,'29.09 Bukasa-Buloba'!F40)</f>
        <v>0.2857142857142857</v>
      </c>
      <c r="G40" s="48">
        <f>AVERAGE('23.09 Bukasa-Buloba'!G40,'24.09 Bukasa-Buloba'!G40,'25.09 Bukasa-Buloba'!G40,'27.09 Bukasa-Buloba'!G40,'26.09 Bukasa-Buloba'!G40,'28.07 Bukasa-Buloba-24h'!G40,'29.09 Bukasa-Buloba'!G40)</f>
        <v>0</v>
      </c>
      <c r="H40" s="48">
        <f>AVERAGE('23.09 Bukasa-Buloba'!H40,'24.09 Bukasa-Buloba'!H40,'25.09 Bukasa-Buloba'!H40,'27.09 Bukasa-Buloba'!H40,'26.09 Bukasa-Buloba'!H40,'28.07 Bukasa-Buloba-24h'!H40,'29.09 Bukasa-Buloba'!H40)</f>
        <v>0</v>
      </c>
      <c r="I40" s="48">
        <f>AVERAGE('23.09 Bukasa-Buloba'!I40,'24.09 Bukasa-Buloba'!I40,'25.09 Bukasa-Buloba'!I40,'27.09 Bukasa-Buloba'!I40,'26.09 Bukasa-Buloba'!I40,'28.07 Bukasa-Buloba-24h'!I40,'29.09 Bukasa-Buloba'!I40)</f>
        <v>1.5714285714285714</v>
      </c>
      <c r="J40" s="48">
        <f>AVERAGE('23.09 Bukasa-Buloba'!J40,'24.09 Bukasa-Buloba'!J40,'25.09 Bukasa-Buloba'!J40,'27.09 Bukasa-Buloba'!J40,'26.09 Bukasa-Buloba'!J40,'28.07 Bukasa-Buloba-24h'!J40,'29.09 Bukasa-Buloba'!J40)</f>
        <v>0.7142857142857143</v>
      </c>
      <c r="K40" s="48">
        <f>AVERAGE('23.09 Bukasa-Buloba'!K40,'24.09 Bukasa-Buloba'!K40,'25.09 Bukasa-Buloba'!K40,'27.09 Bukasa-Buloba'!K40,'26.09 Bukasa-Buloba'!K40,'28.07 Bukasa-Buloba-24h'!K40,'29.09 Bukasa-Buloba'!K40)</f>
        <v>0</v>
      </c>
      <c r="L40" s="48">
        <f>AVERAGE('23.09 Bukasa-Buloba'!L40,'24.09 Bukasa-Buloba'!L40,'25.09 Bukasa-Buloba'!L40,'27.09 Bukasa-Buloba'!L40,'26.09 Bukasa-Buloba'!L40,'28.07 Bukasa-Buloba-24h'!L40,'29.09 Bukasa-Buloba'!L40)</f>
        <v>0</v>
      </c>
      <c r="M40" s="48">
        <f>AVERAGE('23.09 Bukasa-Buloba'!M40,'24.09 Bukasa-Buloba'!M40,'25.09 Bukasa-Buloba'!M40,'27.09 Bukasa-Buloba'!M40,'26.09 Bukasa-Buloba'!M40,'28.07 Bukasa-Buloba-24h'!M40,'29.09 Bukasa-Buloba'!M40)</f>
        <v>9.4285714285714288</v>
      </c>
      <c r="N40" s="48">
        <f>AVERAGE('23.09 Bukasa-Buloba'!N40,'24.09 Bukasa-Buloba'!N40,'25.09 Bukasa-Buloba'!N40,'27.09 Bukasa-Buloba'!N40,'26.09 Bukasa-Buloba'!N40,'28.07 Bukasa-Buloba-24h'!N40,'29.09 Bukasa-Buloba'!N40)</f>
        <v>0</v>
      </c>
      <c r="O40" s="15">
        <f t="shared" si="0"/>
        <v>10.428571428571429</v>
      </c>
      <c r="P40" s="15">
        <f t="shared" si="1"/>
        <v>19.857142857142858</v>
      </c>
      <c r="R40" s="5" t="s">
        <v>17</v>
      </c>
      <c r="S40" s="68">
        <f t="shared" ref="S40:AF40" si="20">SUM(S10:S21)</f>
        <v>247.85714285714283</v>
      </c>
      <c r="T40" s="68">
        <f t="shared" si="20"/>
        <v>105.99999999999999</v>
      </c>
      <c r="U40" s="68">
        <f t="shared" si="20"/>
        <v>56.714285714285708</v>
      </c>
      <c r="V40" s="68">
        <f t="shared" si="20"/>
        <v>37.999999999999993</v>
      </c>
      <c r="W40" s="68">
        <f t="shared" si="20"/>
        <v>7.2857142857142847</v>
      </c>
      <c r="X40" s="68">
        <f t="shared" si="20"/>
        <v>0.42857142857142855</v>
      </c>
      <c r="Y40" s="68">
        <f t="shared" si="20"/>
        <v>94.571428571428569</v>
      </c>
      <c r="Z40" s="68">
        <f t="shared" si="20"/>
        <v>27.142857142857146</v>
      </c>
      <c r="AA40" s="68">
        <f t="shared" si="20"/>
        <v>0.8571428571428571</v>
      </c>
      <c r="AB40" s="68">
        <f t="shared" si="20"/>
        <v>0.5714285714285714</v>
      </c>
      <c r="AC40" s="68">
        <f t="shared" si="20"/>
        <v>572.28571428571433</v>
      </c>
      <c r="AD40" s="68">
        <f t="shared" si="20"/>
        <v>0.2857142857142857</v>
      </c>
      <c r="AE40" s="69">
        <f t="shared" si="20"/>
        <v>579.71428571428578</v>
      </c>
      <c r="AF40" s="69">
        <f t="shared" si="20"/>
        <v>1152</v>
      </c>
    </row>
    <row r="41" spans="2:32" ht="23.1" customHeight="1" x14ac:dyDescent="0.25">
      <c r="B41" s="22" t="s">
        <v>68</v>
      </c>
      <c r="C41" s="48">
        <f>AVERAGE('23.09 Bukasa-Buloba'!C41,'24.09 Bukasa-Buloba'!C41,'25.09 Bukasa-Buloba'!C41,'27.09 Bukasa-Buloba'!C41,'26.09 Bukasa-Buloba'!C41,'28.07 Bukasa-Buloba-24h'!C41,'29.09 Bukasa-Buloba'!C41)</f>
        <v>5.1428571428571432</v>
      </c>
      <c r="D41" s="48">
        <f>AVERAGE('23.09 Bukasa-Buloba'!D41,'24.09 Bukasa-Buloba'!D41,'25.09 Bukasa-Buloba'!D41,'27.09 Bukasa-Buloba'!D41,'26.09 Bukasa-Buloba'!D41,'28.07 Bukasa-Buloba-24h'!D41,'29.09 Bukasa-Buloba'!D41)</f>
        <v>1.7142857142857142</v>
      </c>
      <c r="E41" s="48">
        <f>AVERAGE('23.09 Bukasa-Buloba'!E41,'24.09 Bukasa-Buloba'!E41,'25.09 Bukasa-Buloba'!E41,'27.09 Bukasa-Buloba'!E41,'26.09 Bukasa-Buloba'!E41,'28.07 Bukasa-Buloba-24h'!E41,'29.09 Bukasa-Buloba'!E41)</f>
        <v>1</v>
      </c>
      <c r="F41" s="48">
        <f>AVERAGE('23.09 Bukasa-Buloba'!F41,'24.09 Bukasa-Buloba'!F41,'25.09 Bukasa-Buloba'!F41,'27.09 Bukasa-Buloba'!F41,'26.09 Bukasa-Buloba'!F41,'28.07 Bukasa-Buloba-24h'!F41,'29.09 Bukasa-Buloba'!F41)</f>
        <v>0.14285714285714285</v>
      </c>
      <c r="G41" s="48">
        <f>AVERAGE('23.09 Bukasa-Buloba'!G41,'24.09 Bukasa-Buloba'!G41,'25.09 Bukasa-Buloba'!G41,'27.09 Bukasa-Buloba'!G41,'26.09 Bukasa-Buloba'!G41,'28.07 Bukasa-Buloba-24h'!G41,'29.09 Bukasa-Buloba'!G41)</f>
        <v>0</v>
      </c>
      <c r="H41" s="48">
        <f>AVERAGE('23.09 Bukasa-Buloba'!H41,'24.09 Bukasa-Buloba'!H41,'25.09 Bukasa-Buloba'!H41,'27.09 Bukasa-Buloba'!H41,'26.09 Bukasa-Buloba'!H41,'28.07 Bukasa-Buloba-24h'!H41,'29.09 Bukasa-Buloba'!H41)</f>
        <v>0</v>
      </c>
      <c r="I41" s="48">
        <f>AVERAGE('23.09 Bukasa-Buloba'!I41,'24.09 Bukasa-Buloba'!I41,'25.09 Bukasa-Buloba'!I41,'27.09 Bukasa-Buloba'!I41,'26.09 Bukasa-Buloba'!I41,'28.07 Bukasa-Buloba-24h'!I41,'29.09 Bukasa-Buloba'!I41)</f>
        <v>1.7142857142857142</v>
      </c>
      <c r="J41" s="48">
        <f>AVERAGE('23.09 Bukasa-Buloba'!J41,'24.09 Bukasa-Buloba'!J41,'25.09 Bukasa-Buloba'!J41,'27.09 Bukasa-Buloba'!J41,'26.09 Bukasa-Buloba'!J41,'28.07 Bukasa-Buloba-24h'!J41,'29.09 Bukasa-Buloba'!J41)</f>
        <v>0.5714285714285714</v>
      </c>
      <c r="K41" s="48">
        <f>AVERAGE('23.09 Bukasa-Buloba'!K41,'24.09 Bukasa-Buloba'!K41,'25.09 Bukasa-Buloba'!K41,'27.09 Bukasa-Buloba'!K41,'26.09 Bukasa-Buloba'!K41,'28.07 Bukasa-Buloba-24h'!K41,'29.09 Bukasa-Buloba'!K41)</f>
        <v>0.14285714285714285</v>
      </c>
      <c r="L41" s="48">
        <f>AVERAGE('23.09 Bukasa-Buloba'!L41,'24.09 Bukasa-Buloba'!L41,'25.09 Bukasa-Buloba'!L41,'27.09 Bukasa-Buloba'!L41,'26.09 Bukasa-Buloba'!L41,'28.07 Bukasa-Buloba-24h'!L41,'29.09 Bukasa-Buloba'!L41)</f>
        <v>0</v>
      </c>
      <c r="M41" s="48">
        <f>AVERAGE('23.09 Bukasa-Buloba'!M41,'24.09 Bukasa-Buloba'!M41,'25.09 Bukasa-Buloba'!M41,'27.09 Bukasa-Buloba'!M41,'26.09 Bukasa-Buloba'!M41,'28.07 Bukasa-Buloba-24h'!M41,'29.09 Bukasa-Buloba'!M41)</f>
        <v>8.2857142857142865</v>
      </c>
      <c r="N41" s="48">
        <f>AVERAGE('23.09 Bukasa-Buloba'!N41,'24.09 Bukasa-Buloba'!N41,'25.09 Bukasa-Buloba'!N41,'27.09 Bukasa-Buloba'!N41,'26.09 Bukasa-Buloba'!N41,'28.07 Bukasa-Buloba-24h'!N41,'29.09 Bukasa-Buloba'!N41)</f>
        <v>0.14285714285714285</v>
      </c>
      <c r="O41" s="15">
        <f t="shared" si="0"/>
        <v>10.571428571428569</v>
      </c>
      <c r="P41" s="15">
        <f t="shared" si="1"/>
        <v>18.857142857142858</v>
      </c>
      <c r="R41" s="5" t="s">
        <v>182</v>
      </c>
      <c r="S41" s="68">
        <f>SUM(S10:S33)</f>
        <v>638.14285714285711</v>
      </c>
      <c r="T41" s="68">
        <f t="shared" ref="T41:AD41" si="21">SUM(T10:T33)</f>
        <v>219.07142857142856</v>
      </c>
      <c r="U41" s="68">
        <f t="shared" si="21"/>
        <v>106.28571428571428</v>
      </c>
      <c r="V41" s="68">
        <f t="shared" si="21"/>
        <v>105.14285714285714</v>
      </c>
      <c r="W41" s="68">
        <f t="shared" si="21"/>
        <v>10.857142857142856</v>
      </c>
      <c r="X41" s="68">
        <f t="shared" si="21"/>
        <v>0.42857142857142855</v>
      </c>
      <c r="Y41" s="68">
        <f t="shared" si="21"/>
        <v>216.21428571428572</v>
      </c>
      <c r="Z41" s="68">
        <f t="shared" si="21"/>
        <v>51.357142857142861</v>
      </c>
      <c r="AA41" s="68">
        <f t="shared" si="21"/>
        <v>16.214285714285715</v>
      </c>
      <c r="AB41" s="68">
        <f t="shared" si="21"/>
        <v>0.5714285714285714</v>
      </c>
      <c r="AC41" s="68">
        <f t="shared" si="21"/>
        <v>1378.7857142857142</v>
      </c>
      <c r="AD41" s="68">
        <f t="shared" si="21"/>
        <v>0.2857142857142857</v>
      </c>
      <c r="AE41" s="69">
        <f>SUM(AE10:AE33)</f>
        <v>1364.5714285714284</v>
      </c>
      <c r="AF41" s="69">
        <f>SUM(AF10:AF33)</f>
        <v>2743.3571428571431</v>
      </c>
    </row>
    <row r="42" spans="2:32" ht="23.1" customHeight="1" x14ac:dyDescent="0.25">
      <c r="B42" s="23" t="s">
        <v>69</v>
      </c>
      <c r="C42" s="48">
        <f>AVERAGE('23.09 Bukasa-Buloba'!C42,'24.09 Bukasa-Buloba'!C42,'25.09 Bukasa-Buloba'!C42,'27.09 Bukasa-Buloba'!C42,'26.09 Bukasa-Buloba'!C42,'28.07 Bukasa-Buloba-24h'!C42,'29.09 Bukasa-Buloba'!C42)</f>
        <v>6.1428571428571432</v>
      </c>
      <c r="D42" s="48">
        <f>AVERAGE('23.09 Bukasa-Buloba'!D42,'24.09 Bukasa-Buloba'!D42,'25.09 Bukasa-Buloba'!D42,'27.09 Bukasa-Buloba'!D42,'26.09 Bukasa-Buloba'!D42,'28.07 Bukasa-Buloba-24h'!D42,'29.09 Bukasa-Buloba'!D42)</f>
        <v>2.5714285714285716</v>
      </c>
      <c r="E42" s="48">
        <f>AVERAGE('23.09 Bukasa-Buloba'!E42,'24.09 Bukasa-Buloba'!E42,'25.09 Bukasa-Buloba'!E42,'27.09 Bukasa-Buloba'!E42,'26.09 Bukasa-Buloba'!E42,'28.07 Bukasa-Buloba-24h'!E42,'29.09 Bukasa-Buloba'!E42)</f>
        <v>1</v>
      </c>
      <c r="F42" s="48">
        <f>AVERAGE('23.09 Bukasa-Buloba'!F42,'24.09 Bukasa-Buloba'!F42,'25.09 Bukasa-Buloba'!F42,'27.09 Bukasa-Buloba'!F42,'26.09 Bukasa-Buloba'!F42,'28.07 Bukasa-Buloba-24h'!F42,'29.09 Bukasa-Buloba'!F42)</f>
        <v>0.2857142857142857</v>
      </c>
      <c r="G42" s="48">
        <f>AVERAGE('23.09 Bukasa-Buloba'!G42,'24.09 Bukasa-Buloba'!G42,'25.09 Bukasa-Buloba'!G42,'27.09 Bukasa-Buloba'!G42,'26.09 Bukasa-Buloba'!G42,'28.07 Bukasa-Buloba-24h'!G42,'29.09 Bukasa-Buloba'!G42)</f>
        <v>0</v>
      </c>
      <c r="H42" s="48">
        <f>AVERAGE('23.09 Bukasa-Buloba'!H42,'24.09 Bukasa-Buloba'!H42,'25.09 Bukasa-Buloba'!H42,'27.09 Bukasa-Buloba'!H42,'26.09 Bukasa-Buloba'!H42,'28.07 Bukasa-Buloba-24h'!H42,'29.09 Bukasa-Buloba'!H42)</f>
        <v>0</v>
      </c>
      <c r="I42" s="48">
        <f>AVERAGE('23.09 Bukasa-Buloba'!I42,'24.09 Bukasa-Buloba'!I42,'25.09 Bukasa-Buloba'!I42,'27.09 Bukasa-Buloba'!I42,'26.09 Bukasa-Buloba'!I42,'28.07 Bukasa-Buloba-24h'!I42,'29.09 Bukasa-Buloba'!I42)</f>
        <v>1.4285714285714286</v>
      </c>
      <c r="J42" s="48">
        <f>AVERAGE('23.09 Bukasa-Buloba'!J42,'24.09 Bukasa-Buloba'!J42,'25.09 Bukasa-Buloba'!J42,'27.09 Bukasa-Buloba'!J42,'26.09 Bukasa-Buloba'!J42,'28.07 Bukasa-Buloba-24h'!J42,'29.09 Bukasa-Buloba'!J42)</f>
        <v>0.7142857142857143</v>
      </c>
      <c r="K42" s="48">
        <f>AVERAGE('23.09 Bukasa-Buloba'!K42,'24.09 Bukasa-Buloba'!K42,'25.09 Bukasa-Buloba'!K42,'27.09 Bukasa-Buloba'!K42,'26.09 Bukasa-Buloba'!K42,'28.07 Bukasa-Buloba-24h'!K42,'29.09 Bukasa-Buloba'!K42)</f>
        <v>0</v>
      </c>
      <c r="L42" s="48">
        <f>AVERAGE('23.09 Bukasa-Buloba'!L42,'24.09 Bukasa-Buloba'!L42,'25.09 Bukasa-Buloba'!L42,'27.09 Bukasa-Buloba'!L42,'26.09 Bukasa-Buloba'!L42,'28.07 Bukasa-Buloba-24h'!L42,'29.09 Bukasa-Buloba'!L42)</f>
        <v>0</v>
      </c>
      <c r="M42" s="48">
        <f>AVERAGE('23.09 Bukasa-Buloba'!M42,'24.09 Bukasa-Buloba'!M42,'25.09 Bukasa-Buloba'!M42,'27.09 Bukasa-Buloba'!M42,'26.09 Bukasa-Buloba'!M42,'28.07 Bukasa-Buloba-24h'!M42,'29.09 Bukasa-Buloba'!M42)</f>
        <v>8.7142857142857135</v>
      </c>
      <c r="N42" s="48">
        <f>AVERAGE('23.09 Bukasa-Buloba'!N42,'24.09 Bukasa-Buloba'!N42,'25.09 Bukasa-Buloba'!N42,'27.09 Bukasa-Buloba'!N42,'26.09 Bukasa-Buloba'!N42,'28.07 Bukasa-Buloba-24h'!N42,'29.09 Bukasa-Buloba'!N42)</f>
        <v>0</v>
      </c>
      <c r="O42" s="15">
        <f t="shared" si="0"/>
        <v>12.142857142857144</v>
      </c>
      <c r="P42" s="15">
        <f t="shared" si="1"/>
        <v>20.857142857142858</v>
      </c>
      <c r="R42" s="5" t="s">
        <v>160</v>
      </c>
      <c r="S42" s="47">
        <f>S41/S40</f>
        <v>2.5746397694524497</v>
      </c>
      <c r="T42" s="47">
        <f t="shared" ref="T42:AF42" si="22">T41/T40</f>
        <v>2.0667115902964959</v>
      </c>
      <c r="U42" s="47">
        <f t="shared" si="22"/>
        <v>1.8740554156171285</v>
      </c>
      <c r="V42" s="47">
        <f t="shared" si="22"/>
        <v>2.766917293233083</v>
      </c>
      <c r="W42" s="47">
        <f t="shared" si="22"/>
        <v>1.4901960784313726</v>
      </c>
      <c r="X42" s="47">
        <f t="shared" si="22"/>
        <v>1</v>
      </c>
      <c r="Y42" s="47">
        <f t="shared" si="22"/>
        <v>2.2862537764350455</v>
      </c>
      <c r="Z42" s="47">
        <f t="shared" si="22"/>
        <v>1.8921052631578947</v>
      </c>
      <c r="AA42" s="47">
        <f t="shared" si="22"/>
        <v>18.916666666666668</v>
      </c>
      <c r="AB42" s="47">
        <v>0</v>
      </c>
      <c r="AC42" s="47">
        <f t="shared" si="22"/>
        <v>2.4092611083374935</v>
      </c>
      <c r="AD42" s="47">
        <f t="shared" si="22"/>
        <v>1</v>
      </c>
      <c r="AE42" s="70">
        <f t="shared" si="22"/>
        <v>2.3538689009364213</v>
      </c>
      <c r="AF42" s="70">
        <f t="shared" si="22"/>
        <v>2.3813864087301591</v>
      </c>
    </row>
    <row r="43" spans="2:32" ht="23.1" customHeight="1" x14ac:dyDescent="0.25">
      <c r="B43" s="22" t="s">
        <v>70</v>
      </c>
      <c r="C43" s="48">
        <f>AVERAGE('23.09 Bukasa-Buloba'!C43,'24.09 Bukasa-Buloba'!C43,'25.09 Bukasa-Buloba'!C43,'27.09 Bukasa-Buloba'!C43,'26.09 Bukasa-Buloba'!C43,'28.07 Bukasa-Buloba-24h'!C43,'29.09 Bukasa-Buloba'!C43)</f>
        <v>6</v>
      </c>
      <c r="D43" s="48">
        <f>AVERAGE('23.09 Bukasa-Buloba'!D43,'24.09 Bukasa-Buloba'!D43,'25.09 Bukasa-Buloba'!D43,'27.09 Bukasa-Buloba'!D43,'26.09 Bukasa-Buloba'!D43,'28.07 Bukasa-Buloba-24h'!D43,'29.09 Bukasa-Buloba'!D43)</f>
        <v>1.4285714285714286</v>
      </c>
      <c r="E43" s="48">
        <f>AVERAGE('23.09 Bukasa-Buloba'!E43,'24.09 Bukasa-Buloba'!E43,'25.09 Bukasa-Buloba'!E43,'27.09 Bukasa-Buloba'!E43,'26.09 Bukasa-Buloba'!E43,'28.07 Bukasa-Buloba-24h'!E43,'29.09 Bukasa-Buloba'!E43)</f>
        <v>1</v>
      </c>
      <c r="F43" s="48">
        <f>AVERAGE('23.09 Bukasa-Buloba'!F43,'24.09 Bukasa-Buloba'!F43,'25.09 Bukasa-Buloba'!F43,'27.09 Bukasa-Buloba'!F43,'26.09 Bukasa-Buloba'!F43,'28.07 Bukasa-Buloba-24h'!F43,'29.09 Bukasa-Buloba'!F43)</f>
        <v>0.5714285714285714</v>
      </c>
      <c r="G43" s="48">
        <f>AVERAGE('23.09 Bukasa-Buloba'!G43,'24.09 Bukasa-Buloba'!G43,'25.09 Bukasa-Buloba'!G43,'27.09 Bukasa-Buloba'!G43,'26.09 Bukasa-Buloba'!G43,'28.07 Bukasa-Buloba-24h'!G43,'29.09 Bukasa-Buloba'!G43)</f>
        <v>0</v>
      </c>
      <c r="H43" s="48">
        <f>AVERAGE('23.09 Bukasa-Buloba'!H43,'24.09 Bukasa-Buloba'!H43,'25.09 Bukasa-Buloba'!H43,'27.09 Bukasa-Buloba'!H43,'26.09 Bukasa-Buloba'!H43,'28.07 Bukasa-Buloba-24h'!H43,'29.09 Bukasa-Buloba'!H43)</f>
        <v>0</v>
      </c>
      <c r="I43" s="48">
        <f>AVERAGE('23.09 Bukasa-Buloba'!I43,'24.09 Bukasa-Buloba'!I43,'25.09 Bukasa-Buloba'!I43,'27.09 Bukasa-Buloba'!I43,'26.09 Bukasa-Buloba'!I43,'28.07 Bukasa-Buloba-24h'!I43,'29.09 Bukasa-Buloba'!I43)</f>
        <v>1.7142857142857142</v>
      </c>
      <c r="J43" s="48">
        <f>AVERAGE('23.09 Bukasa-Buloba'!J43,'24.09 Bukasa-Buloba'!J43,'25.09 Bukasa-Buloba'!J43,'27.09 Bukasa-Buloba'!J43,'26.09 Bukasa-Buloba'!J43,'28.07 Bukasa-Buloba-24h'!J43,'29.09 Bukasa-Buloba'!J43)</f>
        <v>0.2857142857142857</v>
      </c>
      <c r="K43" s="48">
        <f>AVERAGE('23.09 Bukasa-Buloba'!K43,'24.09 Bukasa-Buloba'!K43,'25.09 Bukasa-Buloba'!K43,'27.09 Bukasa-Buloba'!K43,'26.09 Bukasa-Buloba'!K43,'28.07 Bukasa-Buloba-24h'!K43,'29.09 Bukasa-Buloba'!K43)</f>
        <v>0</v>
      </c>
      <c r="L43" s="48">
        <f>AVERAGE('23.09 Bukasa-Buloba'!L43,'24.09 Bukasa-Buloba'!L43,'25.09 Bukasa-Buloba'!L43,'27.09 Bukasa-Buloba'!L43,'26.09 Bukasa-Buloba'!L43,'28.07 Bukasa-Buloba-24h'!L43,'29.09 Bukasa-Buloba'!L43)</f>
        <v>0</v>
      </c>
      <c r="M43" s="48">
        <f>AVERAGE('23.09 Bukasa-Buloba'!M43,'24.09 Bukasa-Buloba'!M43,'25.09 Bukasa-Buloba'!M43,'27.09 Bukasa-Buloba'!M43,'26.09 Bukasa-Buloba'!M43,'28.07 Bukasa-Buloba-24h'!M43,'29.09 Bukasa-Buloba'!M43)</f>
        <v>8</v>
      </c>
      <c r="N43" s="48">
        <f>AVERAGE('23.09 Bukasa-Buloba'!N43,'24.09 Bukasa-Buloba'!N43,'25.09 Bukasa-Buloba'!N43,'27.09 Bukasa-Buloba'!N43,'26.09 Bukasa-Buloba'!N43,'28.07 Bukasa-Buloba-24h'!N43,'29.09 Bukasa-Buloba'!N43)</f>
        <v>0</v>
      </c>
      <c r="O43" s="15">
        <f t="shared" si="0"/>
        <v>11</v>
      </c>
      <c r="P43" s="15">
        <f t="shared" si="1"/>
        <v>19</v>
      </c>
    </row>
    <row r="44" spans="2:32" ht="23.1" customHeight="1" x14ac:dyDescent="0.25">
      <c r="B44" s="24" t="s">
        <v>71</v>
      </c>
      <c r="C44" s="48">
        <f>AVERAGE('23.09 Bukasa-Buloba'!C44,'24.09 Bukasa-Buloba'!C44,'25.09 Bukasa-Buloba'!C44,'27.09 Bukasa-Buloba'!C44,'26.09 Bukasa-Buloba'!C44,'28.07 Bukasa-Buloba-24h'!C44,'29.09 Bukasa-Buloba'!C44)</f>
        <v>4.8571428571428568</v>
      </c>
      <c r="D44" s="48">
        <f>AVERAGE('23.09 Bukasa-Buloba'!D44,'24.09 Bukasa-Buloba'!D44,'25.09 Bukasa-Buloba'!D44,'27.09 Bukasa-Buloba'!D44,'26.09 Bukasa-Buloba'!D44,'28.07 Bukasa-Buloba-24h'!D44,'29.09 Bukasa-Buloba'!D44)</f>
        <v>1</v>
      </c>
      <c r="E44" s="48">
        <f>AVERAGE('23.09 Bukasa-Buloba'!E44,'24.09 Bukasa-Buloba'!E44,'25.09 Bukasa-Buloba'!E44,'27.09 Bukasa-Buloba'!E44,'26.09 Bukasa-Buloba'!E44,'28.07 Bukasa-Buloba-24h'!E44,'29.09 Bukasa-Buloba'!E44)</f>
        <v>2.1428571428571428</v>
      </c>
      <c r="F44" s="48">
        <f>AVERAGE('23.09 Bukasa-Buloba'!F44,'24.09 Bukasa-Buloba'!F44,'25.09 Bukasa-Buloba'!F44,'27.09 Bukasa-Buloba'!F44,'26.09 Bukasa-Buloba'!F44,'28.07 Bukasa-Buloba-24h'!F44,'29.09 Bukasa-Buloba'!F44)</f>
        <v>0.14285714285714285</v>
      </c>
      <c r="G44" s="48">
        <f>AVERAGE('23.09 Bukasa-Buloba'!G44,'24.09 Bukasa-Buloba'!G44,'25.09 Bukasa-Buloba'!G44,'27.09 Bukasa-Buloba'!G44,'26.09 Bukasa-Buloba'!G44,'28.07 Bukasa-Buloba-24h'!G44,'29.09 Bukasa-Buloba'!G44)</f>
        <v>0</v>
      </c>
      <c r="H44" s="48">
        <f>AVERAGE('23.09 Bukasa-Buloba'!H44,'24.09 Bukasa-Buloba'!H44,'25.09 Bukasa-Buloba'!H44,'27.09 Bukasa-Buloba'!H44,'26.09 Bukasa-Buloba'!H44,'28.07 Bukasa-Buloba-24h'!H44,'29.09 Bukasa-Buloba'!H44)</f>
        <v>0</v>
      </c>
      <c r="I44" s="48">
        <f>AVERAGE('23.09 Bukasa-Buloba'!I44,'24.09 Bukasa-Buloba'!I44,'25.09 Bukasa-Buloba'!I44,'27.09 Bukasa-Buloba'!I44,'26.09 Bukasa-Buloba'!I44,'28.07 Bukasa-Buloba-24h'!I44,'29.09 Bukasa-Buloba'!I44)</f>
        <v>2.5714285714285716</v>
      </c>
      <c r="J44" s="48">
        <f>AVERAGE('23.09 Bukasa-Buloba'!J44,'24.09 Bukasa-Buloba'!J44,'25.09 Bukasa-Buloba'!J44,'27.09 Bukasa-Buloba'!J44,'26.09 Bukasa-Buloba'!J44,'28.07 Bukasa-Buloba-24h'!J44,'29.09 Bukasa-Buloba'!J44)</f>
        <v>1</v>
      </c>
      <c r="K44" s="48">
        <f>AVERAGE('23.09 Bukasa-Buloba'!K44,'24.09 Bukasa-Buloba'!K44,'25.09 Bukasa-Buloba'!K44,'27.09 Bukasa-Buloba'!K44,'26.09 Bukasa-Buloba'!K44,'28.07 Bukasa-Buloba-24h'!K44,'29.09 Bukasa-Buloba'!K44)</f>
        <v>0</v>
      </c>
      <c r="L44" s="48">
        <f>AVERAGE('23.09 Bukasa-Buloba'!L44,'24.09 Bukasa-Buloba'!L44,'25.09 Bukasa-Buloba'!L44,'27.09 Bukasa-Buloba'!L44,'26.09 Bukasa-Buloba'!L44,'28.07 Bukasa-Buloba-24h'!L44,'29.09 Bukasa-Buloba'!L44)</f>
        <v>0</v>
      </c>
      <c r="M44" s="48">
        <f>AVERAGE('23.09 Bukasa-Buloba'!M44,'24.09 Bukasa-Buloba'!M44,'25.09 Bukasa-Buloba'!M44,'27.09 Bukasa-Buloba'!M44,'26.09 Bukasa-Buloba'!M44,'28.07 Bukasa-Buloba-24h'!M44,'29.09 Bukasa-Buloba'!M44)</f>
        <v>9.8571428571428577</v>
      </c>
      <c r="N44" s="48">
        <f>AVERAGE('23.09 Bukasa-Buloba'!N44,'24.09 Bukasa-Buloba'!N44,'25.09 Bukasa-Buloba'!N44,'27.09 Bukasa-Buloba'!N44,'26.09 Bukasa-Buloba'!N44,'28.07 Bukasa-Buloba-24h'!N44,'29.09 Bukasa-Buloba'!N44)</f>
        <v>0</v>
      </c>
      <c r="O44" s="15">
        <f t="shared" si="0"/>
        <v>11.714285714285714</v>
      </c>
      <c r="P44" s="15">
        <f t="shared" si="1"/>
        <v>21.571428571428569</v>
      </c>
    </row>
    <row r="45" spans="2:32" ht="23.1" customHeight="1" x14ac:dyDescent="0.25">
      <c r="B45" s="22" t="s">
        <v>72</v>
      </c>
      <c r="C45" s="48">
        <f>AVERAGE('23.09 Bukasa-Buloba'!C45,'24.09 Bukasa-Buloba'!C45,'25.09 Bukasa-Buloba'!C45,'27.09 Bukasa-Buloba'!C45,'26.09 Bukasa-Buloba'!C45,'28.07 Bukasa-Buloba-24h'!C45,'29.09 Bukasa-Buloba'!C45)</f>
        <v>4.2857142857142856</v>
      </c>
      <c r="D45" s="48">
        <f>AVERAGE('23.09 Bukasa-Buloba'!D45,'24.09 Bukasa-Buloba'!D45,'25.09 Bukasa-Buloba'!D45,'27.09 Bukasa-Buloba'!D45,'26.09 Bukasa-Buloba'!D45,'28.07 Bukasa-Buloba-24h'!D45,'29.09 Bukasa-Buloba'!D45)</f>
        <v>2.4285714285714284</v>
      </c>
      <c r="E45" s="48">
        <f>AVERAGE('23.09 Bukasa-Buloba'!E45,'24.09 Bukasa-Buloba'!E45,'25.09 Bukasa-Buloba'!E45,'27.09 Bukasa-Buloba'!E45,'26.09 Bukasa-Buloba'!E45,'28.07 Bukasa-Buloba-24h'!E45,'29.09 Bukasa-Buloba'!E45)</f>
        <v>1.1428571428571428</v>
      </c>
      <c r="F45" s="48">
        <f>AVERAGE('23.09 Bukasa-Buloba'!F45,'24.09 Bukasa-Buloba'!F45,'25.09 Bukasa-Buloba'!F45,'27.09 Bukasa-Buloba'!F45,'26.09 Bukasa-Buloba'!F45,'28.07 Bukasa-Buloba-24h'!F45,'29.09 Bukasa-Buloba'!F45)</f>
        <v>0.42857142857142855</v>
      </c>
      <c r="G45" s="48">
        <f>AVERAGE('23.09 Bukasa-Buloba'!G45,'24.09 Bukasa-Buloba'!G45,'25.09 Bukasa-Buloba'!G45,'27.09 Bukasa-Buloba'!G45,'26.09 Bukasa-Buloba'!G45,'28.07 Bukasa-Buloba-24h'!G45,'29.09 Bukasa-Buloba'!G45)</f>
        <v>0</v>
      </c>
      <c r="H45" s="48">
        <f>AVERAGE('23.09 Bukasa-Buloba'!H45,'24.09 Bukasa-Buloba'!H45,'25.09 Bukasa-Buloba'!H45,'27.09 Bukasa-Buloba'!H45,'26.09 Bukasa-Buloba'!H45,'28.07 Bukasa-Buloba-24h'!H45,'29.09 Bukasa-Buloba'!H45)</f>
        <v>0</v>
      </c>
      <c r="I45" s="48">
        <f>AVERAGE('23.09 Bukasa-Buloba'!I45,'24.09 Bukasa-Buloba'!I45,'25.09 Bukasa-Buloba'!I45,'27.09 Bukasa-Buloba'!I45,'26.09 Bukasa-Buloba'!I45,'28.07 Bukasa-Buloba-24h'!I45,'29.09 Bukasa-Buloba'!I45)</f>
        <v>2.5714285714285716</v>
      </c>
      <c r="J45" s="48">
        <f>AVERAGE('23.09 Bukasa-Buloba'!J45,'24.09 Bukasa-Buloba'!J45,'25.09 Bukasa-Buloba'!J45,'27.09 Bukasa-Buloba'!J45,'26.09 Bukasa-Buloba'!J45,'28.07 Bukasa-Buloba-24h'!J45,'29.09 Bukasa-Buloba'!J45)</f>
        <v>0.5714285714285714</v>
      </c>
      <c r="K45" s="48">
        <f>AVERAGE('23.09 Bukasa-Buloba'!K45,'24.09 Bukasa-Buloba'!K45,'25.09 Bukasa-Buloba'!K45,'27.09 Bukasa-Buloba'!K45,'26.09 Bukasa-Buloba'!K45,'28.07 Bukasa-Buloba-24h'!K45,'29.09 Bukasa-Buloba'!K45)</f>
        <v>0</v>
      </c>
      <c r="L45" s="48">
        <f>AVERAGE('23.09 Bukasa-Buloba'!L45,'24.09 Bukasa-Buloba'!L45,'25.09 Bukasa-Buloba'!L45,'27.09 Bukasa-Buloba'!L45,'26.09 Bukasa-Buloba'!L45,'28.07 Bukasa-Buloba-24h'!L45,'29.09 Bukasa-Buloba'!L45)</f>
        <v>0</v>
      </c>
      <c r="M45" s="48">
        <f>AVERAGE('23.09 Bukasa-Buloba'!M45,'24.09 Bukasa-Buloba'!M45,'25.09 Bukasa-Buloba'!M45,'27.09 Bukasa-Buloba'!M45,'26.09 Bukasa-Buloba'!M45,'28.07 Bukasa-Buloba-24h'!M45,'29.09 Bukasa-Buloba'!M45)</f>
        <v>8.4285714285714288</v>
      </c>
      <c r="N45" s="48">
        <f>AVERAGE('23.09 Bukasa-Buloba'!N45,'24.09 Bukasa-Buloba'!N45,'25.09 Bukasa-Buloba'!N45,'27.09 Bukasa-Buloba'!N45,'26.09 Bukasa-Buloba'!N45,'28.07 Bukasa-Buloba-24h'!N45,'29.09 Bukasa-Buloba'!N45)</f>
        <v>0.14285714285714285</v>
      </c>
      <c r="O45" s="15">
        <f t="shared" si="0"/>
        <v>11.571428571428569</v>
      </c>
      <c r="P45" s="15">
        <f t="shared" si="1"/>
        <v>19.999999999999996</v>
      </c>
    </row>
    <row r="46" spans="2:32" ht="23.1" customHeight="1" x14ac:dyDescent="0.25">
      <c r="B46" s="23" t="s">
        <v>73</v>
      </c>
      <c r="C46" s="48">
        <f>AVERAGE('23.09 Bukasa-Buloba'!C46,'24.09 Bukasa-Buloba'!C46,'25.09 Bukasa-Buloba'!C46,'27.09 Bukasa-Buloba'!C46,'26.09 Bukasa-Buloba'!C46,'28.07 Bukasa-Buloba-24h'!C46,'29.09 Bukasa-Buloba'!C46)</f>
        <v>4.1428571428571432</v>
      </c>
      <c r="D46" s="48">
        <f>AVERAGE('23.09 Bukasa-Buloba'!D46,'24.09 Bukasa-Buloba'!D46,'25.09 Bukasa-Buloba'!D46,'27.09 Bukasa-Buloba'!D46,'26.09 Bukasa-Buloba'!D46,'28.07 Bukasa-Buloba-24h'!D46,'29.09 Bukasa-Buloba'!D46)</f>
        <v>1.5714285714285714</v>
      </c>
      <c r="E46" s="48">
        <f>AVERAGE('23.09 Bukasa-Buloba'!E46,'24.09 Bukasa-Buloba'!E46,'25.09 Bukasa-Buloba'!E46,'27.09 Bukasa-Buloba'!E46,'26.09 Bukasa-Buloba'!E46,'28.07 Bukasa-Buloba-24h'!E46,'29.09 Bukasa-Buloba'!E46)</f>
        <v>1.2857142857142858</v>
      </c>
      <c r="F46" s="48">
        <f>AVERAGE('23.09 Bukasa-Buloba'!F46,'24.09 Bukasa-Buloba'!F46,'25.09 Bukasa-Buloba'!F46,'27.09 Bukasa-Buloba'!F46,'26.09 Bukasa-Buloba'!F46,'28.07 Bukasa-Buloba-24h'!F46,'29.09 Bukasa-Buloba'!F46)</f>
        <v>0.14285714285714285</v>
      </c>
      <c r="G46" s="48">
        <f>AVERAGE('23.09 Bukasa-Buloba'!G46,'24.09 Bukasa-Buloba'!G46,'25.09 Bukasa-Buloba'!G46,'27.09 Bukasa-Buloba'!G46,'26.09 Bukasa-Buloba'!G46,'28.07 Bukasa-Buloba-24h'!G46,'29.09 Bukasa-Buloba'!G46)</f>
        <v>0</v>
      </c>
      <c r="H46" s="48">
        <f>AVERAGE('23.09 Bukasa-Buloba'!H46,'24.09 Bukasa-Buloba'!H46,'25.09 Bukasa-Buloba'!H46,'27.09 Bukasa-Buloba'!H46,'26.09 Bukasa-Buloba'!H46,'28.07 Bukasa-Buloba-24h'!H46,'29.09 Bukasa-Buloba'!H46)</f>
        <v>0</v>
      </c>
      <c r="I46" s="48">
        <f>AVERAGE('23.09 Bukasa-Buloba'!I46,'24.09 Bukasa-Buloba'!I46,'25.09 Bukasa-Buloba'!I46,'27.09 Bukasa-Buloba'!I46,'26.09 Bukasa-Buloba'!I46,'28.07 Bukasa-Buloba-24h'!I46,'29.09 Bukasa-Buloba'!I46)</f>
        <v>2.5714285714285716</v>
      </c>
      <c r="J46" s="48">
        <f>AVERAGE('23.09 Bukasa-Buloba'!J46,'24.09 Bukasa-Buloba'!J46,'25.09 Bukasa-Buloba'!J46,'27.09 Bukasa-Buloba'!J46,'26.09 Bukasa-Buloba'!J46,'28.07 Bukasa-Buloba-24h'!J46,'29.09 Bukasa-Buloba'!J46)</f>
        <v>0.7142857142857143</v>
      </c>
      <c r="K46" s="48">
        <f>AVERAGE('23.09 Bukasa-Buloba'!K46,'24.09 Bukasa-Buloba'!K46,'25.09 Bukasa-Buloba'!K46,'27.09 Bukasa-Buloba'!K46,'26.09 Bukasa-Buloba'!K46,'28.07 Bukasa-Buloba-24h'!K46,'29.09 Bukasa-Buloba'!K46)</f>
        <v>0</v>
      </c>
      <c r="L46" s="48">
        <f>AVERAGE('23.09 Bukasa-Buloba'!L46,'24.09 Bukasa-Buloba'!L46,'25.09 Bukasa-Buloba'!L46,'27.09 Bukasa-Buloba'!L46,'26.09 Bukasa-Buloba'!L46,'28.07 Bukasa-Buloba-24h'!L46,'29.09 Bukasa-Buloba'!L46)</f>
        <v>0</v>
      </c>
      <c r="M46" s="48">
        <f>AVERAGE('23.09 Bukasa-Buloba'!M46,'24.09 Bukasa-Buloba'!M46,'25.09 Bukasa-Buloba'!M46,'27.09 Bukasa-Buloba'!M46,'26.09 Bukasa-Buloba'!M46,'28.07 Bukasa-Buloba-24h'!M46,'29.09 Bukasa-Buloba'!M46)</f>
        <v>11</v>
      </c>
      <c r="N46" s="48">
        <f>AVERAGE('23.09 Bukasa-Buloba'!N46,'24.09 Bukasa-Buloba'!N46,'25.09 Bukasa-Buloba'!N46,'27.09 Bukasa-Buloba'!N46,'26.09 Bukasa-Buloba'!N46,'28.07 Bukasa-Buloba-24h'!N46,'29.09 Bukasa-Buloba'!N46)</f>
        <v>0</v>
      </c>
      <c r="O46" s="15">
        <f t="shared" si="0"/>
        <v>10.428571428571429</v>
      </c>
      <c r="P46" s="15">
        <f t="shared" si="1"/>
        <v>21.428571428571431</v>
      </c>
      <c r="R46" s="8"/>
      <c r="T46"/>
    </row>
    <row r="47" spans="2:32" ht="23.1" customHeight="1" x14ac:dyDescent="0.25">
      <c r="B47" s="23" t="s">
        <v>74</v>
      </c>
      <c r="C47" s="48">
        <f>AVERAGE('23.09 Bukasa-Buloba'!C47,'24.09 Bukasa-Buloba'!C47,'25.09 Bukasa-Buloba'!C47,'27.09 Bukasa-Buloba'!C47,'26.09 Bukasa-Buloba'!C47,'28.07 Bukasa-Buloba-24h'!C47,'29.09 Bukasa-Buloba'!C47)</f>
        <v>3.7142857142857144</v>
      </c>
      <c r="D47" s="48">
        <f>AVERAGE('23.09 Bukasa-Buloba'!D47,'24.09 Bukasa-Buloba'!D47,'25.09 Bukasa-Buloba'!D47,'27.09 Bukasa-Buloba'!D47,'26.09 Bukasa-Buloba'!D47,'28.07 Bukasa-Buloba-24h'!D47,'29.09 Bukasa-Buloba'!D47)</f>
        <v>1.8571428571428572</v>
      </c>
      <c r="E47" s="48">
        <f>AVERAGE('23.09 Bukasa-Buloba'!E47,'24.09 Bukasa-Buloba'!E47,'25.09 Bukasa-Buloba'!E47,'27.09 Bukasa-Buloba'!E47,'26.09 Bukasa-Buloba'!E47,'28.07 Bukasa-Buloba-24h'!E47,'29.09 Bukasa-Buloba'!E47)</f>
        <v>1.4285714285714286</v>
      </c>
      <c r="F47" s="48">
        <f>AVERAGE('23.09 Bukasa-Buloba'!F47,'24.09 Bukasa-Buloba'!F47,'25.09 Bukasa-Buloba'!F47,'27.09 Bukasa-Buloba'!F47,'26.09 Bukasa-Buloba'!F47,'28.07 Bukasa-Buloba-24h'!F47,'29.09 Bukasa-Buloba'!F47)</f>
        <v>0.14285714285714285</v>
      </c>
      <c r="G47" s="48">
        <f>AVERAGE('23.09 Bukasa-Buloba'!G47,'24.09 Bukasa-Buloba'!G47,'25.09 Bukasa-Buloba'!G47,'27.09 Bukasa-Buloba'!G47,'26.09 Bukasa-Buloba'!G47,'28.07 Bukasa-Buloba-24h'!G47,'29.09 Bukasa-Buloba'!G47)</f>
        <v>0</v>
      </c>
      <c r="H47" s="48">
        <f>AVERAGE('23.09 Bukasa-Buloba'!H47,'24.09 Bukasa-Buloba'!H47,'25.09 Bukasa-Buloba'!H47,'27.09 Bukasa-Buloba'!H47,'26.09 Bukasa-Buloba'!H47,'28.07 Bukasa-Buloba-24h'!H47,'29.09 Bukasa-Buloba'!H47)</f>
        <v>0</v>
      </c>
      <c r="I47" s="48">
        <f>AVERAGE('23.09 Bukasa-Buloba'!I47,'24.09 Bukasa-Buloba'!I47,'25.09 Bukasa-Buloba'!I47,'27.09 Bukasa-Buloba'!I47,'26.09 Bukasa-Buloba'!I47,'28.07 Bukasa-Buloba-24h'!I47,'29.09 Bukasa-Buloba'!I47)</f>
        <v>2</v>
      </c>
      <c r="J47" s="48">
        <f>AVERAGE('23.09 Bukasa-Buloba'!J47,'24.09 Bukasa-Buloba'!J47,'25.09 Bukasa-Buloba'!J47,'27.09 Bukasa-Buloba'!J47,'26.09 Bukasa-Buloba'!J47,'28.07 Bukasa-Buloba-24h'!J47,'29.09 Bukasa-Buloba'!J47)</f>
        <v>0.14285714285714285</v>
      </c>
      <c r="K47" s="48">
        <f>AVERAGE('23.09 Bukasa-Buloba'!K47,'24.09 Bukasa-Buloba'!K47,'25.09 Bukasa-Buloba'!K47,'27.09 Bukasa-Buloba'!K47,'26.09 Bukasa-Buloba'!K47,'28.07 Bukasa-Buloba-24h'!K47,'29.09 Bukasa-Buloba'!K47)</f>
        <v>0</v>
      </c>
      <c r="L47" s="48">
        <f>AVERAGE('23.09 Bukasa-Buloba'!L47,'24.09 Bukasa-Buloba'!L47,'25.09 Bukasa-Buloba'!L47,'27.09 Bukasa-Buloba'!L47,'26.09 Bukasa-Buloba'!L47,'28.07 Bukasa-Buloba-24h'!L47,'29.09 Bukasa-Buloba'!L47)</f>
        <v>0</v>
      </c>
      <c r="M47" s="48">
        <f>AVERAGE('23.09 Bukasa-Buloba'!M47,'24.09 Bukasa-Buloba'!M47,'25.09 Bukasa-Buloba'!M47,'27.09 Bukasa-Buloba'!M47,'26.09 Bukasa-Buloba'!M47,'28.07 Bukasa-Buloba-24h'!M47,'29.09 Bukasa-Buloba'!M47)</f>
        <v>12.285714285714286</v>
      </c>
      <c r="N47" s="48">
        <f>AVERAGE('23.09 Bukasa-Buloba'!N47,'24.09 Bukasa-Buloba'!N47,'25.09 Bukasa-Buloba'!N47,'27.09 Bukasa-Buloba'!N47,'26.09 Bukasa-Buloba'!N47,'28.07 Bukasa-Buloba-24h'!N47,'29.09 Bukasa-Buloba'!N47)</f>
        <v>0</v>
      </c>
      <c r="O47" s="15">
        <f t="shared" si="0"/>
        <v>9.2857142857142847</v>
      </c>
      <c r="P47" s="15">
        <f t="shared" si="1"/>
        <v>21.571428571428569</v>
      </c>
      <c r="R47" s="8"/>
      <c r="T47"/>
    </row>
    <row r="48" spans="2:32" ht="23.1" customHeight="1" x14ac:dyDescent="0.25">
      <c r="B48" s="23" t="s">
        <v>75</v>
      </c>
      <c r="C48" s="48">
        <f>AVERAGE('23.09 Bukasa-Buloba'!C48,'24.09 Bukasa-Buloba'!C48,'25.09 Bukasa-Buloba'!C48,'27.09 Bukasa-Buloba'!C48,'26.09 Bukasa-Buloba'!C48,'28.07 Bukasa-Buloba-24h'!C48,'29.09 Bukasa-Buloba'!C48)</f>
        <v>5.2857142857142856</v>
      </c>
      <c r="D48" s="48">
        <f>AVERAGE('23.09 Bukasa-Buloba'!D48,'24.09 Bukasa-Buloba'!D48,'25.09 Bukasa-Buloba'!D48,'27.09 Bukasa-Buloba'!D48,'26.09 Bukasa-Buloba'!D48,'28.07 Bukasa-Buloba-24h'!D48,'29.09 Bukasa-Buloba'!D48)</f>
        <v>2.7142857142857144</v>
      </c>
      <c r="E48" s="48">
        <f>AVERAGE('23.09 Bukasa-Buloba'!E48,'24.09 Bukasa-Buloba'!E48,'25.09 Bukasa-Buloba'!E48,'27.09 Bukasa-Buloba'!E48,'26.09 Bukasa-Buloba'!E48,'28.07 Bukasa-Buloba-24h'!E48,'29.09 Bukasa-Buloba'!E48)</f>
        <v>1.4285714285714286</v>
      </c>
      <c r="F48" s="48">
        <f>AVERAGE('23.09 Bukasa-Buloba'!F48,'24.09 Bukasa-Buloba'!F48,'25.09 Bukasa-Buloba'!F48,'27.09 Bukasa-Buloba'!F48,'26.09 Bukasa-Buloba'!F48,'28.07 Bukasa-Buloba-24h'!F48,'29.09 Bukasa-Buloba'!F48)</f>
        <v>1.5714285714285714</v>
      </c>
      <c r="G48" s="48">
        <f>AVERAGE('23.09 Bukasa-Buloba'!G48,'24.09 Bukasa-Buloba'!G48,'25.09 Bukasa-Buloba'!G48,'27.09 Bukasa-Buloba'!G48,'26.09 Bukasa-Buloba'!G48,'28.07 Bukasa-Buloba-24h'!G48,'29.09 Bukasa-Buloba'!G48)</f>
        <v>0</v>
      </c>
      <c r="H48" s="48">
        <f>AVERAGE('23.09 Bukasa-Buloba'!H48,'24.09 Bukasa-Buloba'!H48,'25.09 Bukasa-Buloba'!H48,'27.09 Bukasa-Buloba'!H48,'26.09 Bukasa-Buloba'!H48,'28.07 Bukasa-Buloba-24h'!H48,'29.09 Bukasa-Buloba'!H48)</f>
        <v>0</v>
      </c>
      <c r="I48" s="48">
        <f>AVERAGE('23.09 Bukasa-Buloba'!I48,'24.09 Bukasa-Buloba'!I48,'25.09 Bukasa-Buloba'!I48,'27.09 Bukasa-Buloba'!I48,'26.09 Bukasa-Buloba'!I48,'28.07 Bukasa-Buloba-24h'!I48,'29.09 Bukasa-Buloba'!I48)</f>
        <v>2.4285714285714284</v>
      </c>
      <c r="J48" s="48">
        <f>AVERAGE('23.09 Bukasa-Buloba'!J48,'24.09 Bukasa-Buloba'!J48,'25.09 Bukasa-Buloba'!J48,'27.09 Bukasa-Buloba'!J48,'26.09 Bukasa-Buloba'!J48,'28.07 Bukasa-Buloba-24h'!J48,'29.09 Bukasa-Buloba'!J48)</f>
        <v>0.7142857142857143</v>
      </c>
      <c r="K48" s="48">
        <f>AVERAGE('23.09 Bukasa-Buloba'!K48,'24.09 Bukasa-Buloba'!K48,'25.09 Bukasa-Buloba'!K48,'27.09 Bukasa-Buloba'!K48,'26.09 Bukasa-Buloba'!K48,'28.07 Bukasa-Buloba-24h'!K48,'29.09 Bukasa-Buloba'!K48)</f>
        <v>0</v>
      </c>
      <c r="L48" s="48">
        <f>AVERAGE('23.09 Bukasa-Buloba'!L48,'24.09 Bukasa-Buloba'!L48,'25.09 Bukasa-Buloba'!L48,'27.09 Bukasa-Buloba'!L48,'26.09 Bukasa-Buloba'!L48,'28.07 Bukasa-Buloba-24h'!L48,'29.09 Bukasa-Buloba'!L48)</f>
        <v>0</v>
      </c>
      <c r="M48" s="48">
        <f>AVERAGE('23.09 Bukasa-Buloba'!M48,'24.09 Bukasa-Buloba'!M48,'25.09 Bukasa-Buloba'!M48,'27.09 Bukasa-Buloba'!M48,'26.09 Bukasa-Buloba'!M48,'28.07 Bukasa-Buloba-24h'!M48,'29.09 Bukasa-Buloba'!M48)</f>
        <v>11.857142857142858</v>
      </c>
      <c r="N48" s="48">
        <f>AVERAGE('23.09 Bukasa-Buloba'!N48,'24.09 Bukasa-Buloba'!N48,'25.09 Bukasa-Buloba'!N48,'27.09 Bukasa-Buloba'!N48,'26.09 Bukasa-Buloba'!N48,'28.07 Bukasa-Buloba-24h'!N48,'29.09 Bukasa-Buloba'!N48)</f>
        <v>0</v>
      </c>
      <c r="O48" s="15">
        <f t="shared" si="0"/>
        <v>14.142857142857142</v>
      </c>
      <c r="P48" s="15">
        <f t="shared" si="1"/>
        <v>26</v>
      </c>
      <c r="R48" s="8"/>
      <c r="T48"/>
    </row>
    <row r="49" spans="2:20" ht="23.1" customHeight="1" x14ac:dyDescent="0.25">
      <c r="B49" s="22" t="s">
        <v>76</v>
      </c>
      <c r="C49" s="48">
        <f>AVERAGE('23.09 Bukasa-Buloba'!C49,'24.09 Bukasa-Buloba'!C49,'25.09 Bukasa-Buloba'!C49,'27.09 Bukasa-Buloba'!C49,'26.09 Bukasa-Buloba'!C49,'28.07 Bukasa-Buloba-24h'!C49,'29.09 Bukasa-Buloba'!C49)</f>
        <v>4.8571428571428568</v>
      </c>
      <c r="D49" s="48">
        <f>AVERAGE('23.09 Bukasa-Buloba'!D49,'24.09 Bukasa-Buloba'!D49,'25.09 Bukasa-Buloba'!D49,'27.09 Bukasa-Buloba'!D49,'26.09 Bukasa-Buloba'!D49,'28.07 Bukasa-Buloba-24h'!D49,'29.09 Bukasa-Buloba'!D49)</f>
        <v>2.5714285714285716</v>
      </c>
      <c r="E49" s="48">
        <f>AVERAGE('23.09 Bukasa-Buloba'!E49,'24.09 Bukasa-Buloba'!E49,'25.09 Bukasa-Buloba'!E49,'27.09 Bukasa-Buloba'!E49,'26.09 Bukasa-Buloba'!E49,'28.07 Bukasa-Buloba-24h'!E49,'29.09 Bukasa-Buloba'!E49)</f>
        <v>1</v>
      </c>
      <c r="F49" s="48">
        <f>AVERAGE('23.09 Bukasa-Buloba'!F49,'24.09 Bukasa-Buloba'!F49,'25.09 Bukasa-Buloba'!F49,'27.09 Bukasa-Buloba'!F49,'26.09 Bukasa-Buloba'!F49,'28.07 Bukasa-Buloba-24h'!F49,'29.09 Bukasa-Buloba'!F49)</f>
        <v>2.4285714285714284</v>
      </c>
      <c r="G49" s="48">
        <f>AVERAGE('23.09 Bukasa-Buloba'!G49,'24.09 Bukasa-Buloba'!G49,'25.09 Bukasa-Buloba'!G49,'27.09 Bukasa-Buloba'!G49,'26.09 Bukasa-Buloba'!G49,'28.07 Bukasa-Buloba-24h'!G49,'29.09 Bukasa-Buloba'!G49)</f>
        <v>0.14285714285714285</v>
      </c>
      <c r="H49" s="48">
        <f>AVERAGE('23.09 Bukasa-Buloba'!H49,'24.09 Bukasa-Buloba'!H49,'25.09 Bukasa-Buloba'!H49,'27.09 Bukasa-Buloba'!H49,'26.09 Bukasa-Buloba'!H49,'28.07 Bukasa-Buloba-24h'!H49,'29.09 Bukasa-Buloba'!H49)</f>
        <v>0</v>
      </c>
      <c r="I49" s="48">
        <f>AVERAGE('23.09 Bukasa-Buloba'!I49,'24.09 Bukasa-Buloba'!I49,'25.09 Bukasa-Buloba'!I49,'27.09 Bukasa-Buloba'!I49,'26.09 Bukasa-Buloba'!I49,'28.07 Bukasa-Buloba-24h'!I49,'29.09 Bukasa-Buloba'!I49)</f>
        <v>2.4285714285714284</v>
      </c>
      <c r="J49" s="48">
        <f>AVERAGE('23.09 Bukasa-Buloba'!J49,'24.09 Bukasa-Buloba'!J49,'25.09 Bukasa-Buloba'!J49,'27.09 Bukasa-Buloba'!J49,'26.09 Bukasa-Buloba'!J49,'28.07 Bukasa-Buloba-24h'!J49,'29.09 Bukasa-Buloba'!J49)</f>
        <v>0.8571428571428571</v>
      </c>
      <c r="K49" s="48">
        <f>AVERAGE('23.09 Bukasa-Buloba'!K49,'24.09 Bukasa-Buloba'!K49,'25.09 Bukasa-Buloba'!K49,'27.09 Bukasa-Buloba'!K49,'26.09 Bukasa-Buloba'!K49,'28.07 Bukasa-Buloba-24h'!K49,'29.09 Bukasa-Buloba'!K49)</f>
        <v>0</v>
      </c>
      <c r="L49" s="48">
        <f>AVERAGE('23.09 Bukasa-Buloba'!L49,'24.09 Bukasa-Buloba'!L49,'25.09 Bukasa-Buloba'!L49,'27.09 Bukasa-Buloba'!L49,'26.09 Bukasa-Buloba'!L49,'28.07 Bukasa-Buloba-24h'!L49,'29.09 Bukasa-Buloba'!L49)</f>
        <v>0</v>
      </c>
      <c r="M49" s="48">
        <f>AVERAGE('23.09 Bukasa-Buloba'!M49,'24.09 Bukasa-Buloba'!M49,'25.09 Bukasa-Buloba'!M49,'27.09 Bukasa-Buloba'!M49,'26.09 Bukasa-Buloba'!M49,'28.07 Bukasa-Buloba-24h'!M49,'29.09 Bukasa-Buloba'!M49)</f>
        <v>15.571428571428571</v>
      </c>
      <c r="N49" s="48">
        <f>AVERAGE('23.09 Bukasa-Buloba'!N49,'24.09 Bukasa-Buloba'!N49,'25.09 Bukasa-Buloba'!N49,'27.09 Bukasa-Buloba'!N49,'26.09 Bukasa-Buloba'!N49,'28.07 Bukasa-Buloba-24h'!N49,'29.09 Bukasa-Buloba'!N49)</f>
        <v>0</v>
      </c>
      <c r="O49" s="15">
        <f t="shared" si="0"/>
        <v>14.285714285714286</v>
      </c>
      <c r="P49" s="15">
        <f t="shared" si="1"/>
        <v>29.857142857142858</v>
      </c>
      <c r="R49" s="8"/>
      <c r="T49"/>
    </row>
    <row r="50" spans="2:20" ht="23.1" customHeight="1" x14ac:dyDescent="0.25">
      <c r="B50" s="23" t="s">
        <v>77</v>
      </c>
      <c r="C50" s="48">
        <f>AVERAGE('23.09 Bukasa-Buloba'!C50,'24.09 Bukasa-Buloba'!C50,'25.09 Bukasa-Buloba'!C50,'27.09 Bukasa-Buloba'!C50,'26.09 Bukasa-Buloba'!C50,'28.07 Bukasa-Buloba-24h'!C50,'29.09 Bukasa-Buloba'!C50)</f>
        <v>6.2857142857142856</v>
      </c>
      <c r="D50" s="48">
        <f>AVERAGE('23.09 Bukasa-Buloba'!D50,'24.09 Bukasa-Buloba'!D50,'25.09 Bukasa-Buloba'!D50,'27.09 Bukasa-Buloba'!D50,'26.09 Bukasa-Buloba'!D50,'28.07 Bukasa-Buloba-24h'!D50,'29.09 Bukasa-Buloba'!D50)</f>
        <v>3</v>
      </c>
      <c r="E50" s="48">
        <f>AVERAGE('23.09 Bukasa-Buloba'!E50,'24.09 Bukasa-Buloba'!E50,'25.09 Bukasa-Buloba'!E50,'27.09 Bukasa-Buloba'!E50,'26.09 Bukasa-Buloba'!E50,'28.07 Bukasa-Buloba-24h'!E50,'29.09 Bukasa-Buloba'!E50)</f>
        <v>1.8571428571428572</v>
      </c>
      <c r="F50" s="48">
        <f>AVERAGE('23.09 Bukasa-Buloba'!F50,'24.09 Bukasa-Buloba'!F50,'25.09 Bukasa-Buloba'!F50,'27.09 Bukasa-Buloba'!F50,'26.09 Bukasa-Buloba'!F50,'28.07 Bukasa-Buloba-24h'!F50,'29.09 Bukasa-Buloba'!F50)</f>
        <v>2.4285714285714284</v>
      </c>
      <c r="G50" s="48">
        <f>AVERAGE('23.09 Bukasa-Buloba'!G50,'24.09 Bukasa-Buloba'!G50,'25.09 Bukasa-Buloba'!G50,'27.09 Bukasa-Buloba'!G50,'26.09 Bukasa-Buloba'!G50,'28.07 Bukasa-Buloba-24h'!G50,'29.09 Bukasa-Buloba'!G50)</f>
        <v>0.42857142857142855</v>
      </c>
      <c r="H50" s="48">
        <f>AVERAGE('23.09 Bukasa-Buloba'!H50,'24.09 Bukasa-Buloba'!H50,'25.09 Bukasa-Buloba'!H50,'27.09 Bukasa-Buloba'!H50,'26.09 Bukasa-Buloba'!H50,'28.07 Bukasa-Buloba-24h'!H50,'29.09 Bukasa-Buloba'!H50)</f>
        <v>0.14285714285714285</v>
      </c>
      <c r="I50" s="48">
        <f>AVERAGE('23.09 Bukasa-Buloba'!I50,'24.09 Bukasa-Buloba'!I50,'25.09 Bukasa-Buloba'!I50,'27.09 Bukasa-Buloba'!I50,'26.09 Bukasa-Buloba'!I50,'28.07 Bukasa-Buloba-24h'!I50,'29.09 Bukasa-Buloba'!I50)</f>
        <v>3</v>
      </c>
      <c r="J50" s="48">
        <f>AVERAGE('23.09 Bukasa-Buloba'!J50,'24.09 Bukasa-Buloba'!J50,'25.09 Bukasa-Buloba'!J50,'27.09 Bukasa-Buloba'!J50,'26.09 Bukasa-Buloba'!J50,'28.07 Bukasa-Buloba-24h'!J50,'29.09 Bukasa-Buloba'!J50)</f>
        <v>0.8571428571428571</v>
      </c>
      <c r="K50" s="48">
        <f>AVERAGE('23.09 Bukasa-Buloba'!K50,'24.09 Bukasa-Buloba'!K50,'25.09 Bukasa-Buloba'!K50,'27.09 Bukasa-Buloba'!K50,'26.09 Bukasa-Buloba'!K50,'28.07 Bukasa-Buloba-24h'!K50,'29.09 Bukasa-Buloba'!K50)</f>
        <v>0</v>
      </c>
      <c r="L50" s="48">
        <f>AVERAGE('23.09 Bukasa-Buloba'!L50,'24.09 Bukasa-Buloba'!L50,'25.09 Bukasa-Buloba'!L50,'27.09 Bukasa-Buloba'!L50,'26.09 Bukasa-Buloba'!L50,'28.07 Bukasa-Buloba-24h'!L50,'29.09 Bukasa-Buloba'!L50)</f>
        <v>0</v>
      </c>
      <c r="M50" s="48">
        <f>AVERAGE('23.09 Bukasa-Buloba'!M50,'24.09 Bukasa-Buloba'!M50,'25.09 Bukasa-Buloba'!M50,'27.09 Bukasa-Buloba'!M50,'26.09 Bukasa-Buloba'!M50,'28.07 Bukasa-Buloba-24h'!M50,'29.09 Bukasa-Buloba'!M50)</f>
        <v>14.857142857142858</v>
      </c>
      <c r="N50" s="48">
        <f>AVERAGE('23.09 Bukasa-Buloba'!N50,'24.09 Bukasa-Buloba'!N50,'25.09 Bukasa-Buloba'!N50,'27.09 Bukasa-Buloba'!N50,'26.09 Bukasa-Buloba'!N50,'28.07 Bukasa-Buloba-24h'!N50,'29.09 Bukasa-Buloba'!N50)</f>
        <v>0</v>
      </c>
      <c r="O50" s="15">
        <f t="shared" si="0"/>
        <v>18</v>
      </c>
      <c r="P50" s="15">
        <f t="shared" si="1"/>
        <v>32.857142857142861</v>
      </c>
      <c r="R50" s="8"/>
      <c r="T50"/>
    </row>
    <row r="51" spans="2:20" ht="23.1" customHeight="1" x14ac:dyDescent="0.25">
      <c r="B51" s="23" t="s">
        <v>78</v>
      </c>
      <c r="C51" s="48">
        <f>AVERAGE('23.09 Bukasa-Buloba'!C51,'24.09 Bukasa-Buloba'!C51,'25.09 Bukasa-Buloba'!C51,'27.09 Bukasa-Buloba'!C51,'26.09 Bukasa-Buloba'!C51,'28.07 Bukasa-Buloba-24h'!C51,'29.09 Bukasa-Buloba'!C51)</f>
        <v>7.5714285714285712</v>
      </c>
      <c r="D51" s="48">
        <f>AVERAGE('23.09 Bukasa-Buloba'!D51,'24.09 Bukasa-Buloba'!D51,'25.09 Bukasa-Buloba'!D51,'27.09 Bukasa-Buloba'!D51,'26.09 Bukasa-Buloba'!D51,'28.07 Bukasa-Buloba-24h'!D51,'29.09 Bukasa-Buloba'!D51)</f>
        <v>3.2857142857142856</v>
      </c>
      <c r="E51" s="48">
        <f>AVERAGE('23.09 Bukasa-Buloba'!E51,'24.09 Bukasa-Buloba'!E51,'25.09 Bukasa-Buloba'!E51,'27.09 Bukasa-Buloba'!E51,'26.09 Bukasa-Buloba'!E51,'28.07 Bukasa-Buloba-24h'!E51,'29.09 Bukasa-Buloba'!E51)</f>
        <v>1.4285714285714286</v>
      </c>
      <c r="F51" s="48">
        <f>AVERAGE('23.09 Bukasa-Buloba'!F51,'24.09 Bukasa-Buloba'!F51,'25.09 Bukasa-Buloba'!F51,'27.09 Bukasa-Buloba'!F51,'26.09 Bukasa-Buloba'!F51,'28.07 Bukasa-Buloba-24h'!F51,'29.09 Bukasa-Buloba'!F51)</f>
        <v>1.2857142857142858</v>
      </c>
      <c r="G51" s="48">
        <f>AVERAGE('23.09 Bukasa-Buloba'!G51,'24.09 Bukasa-Buloba'!G51,'25.09 Bukasa-Buloba'!G51,'27.09 Bukasa-Buloba'!G51,'26.09 Bukasa-Buloba'!G51,'28.07 Bukasa-Buloba-24h'!G51,'29.09 Bukasa-Buloba'!G51)</f>
        <v>1.1428571428571428</v>
      </c>
      <c r="H51" s="48">
        <f>AVERAGE('23.09 Bukasa-Buloba'!H51,'24.09 Bukasa-Buloba'!H51,'25.09 Bukasa-Buloba'!H51,'27.09 Bukasa-Buloba'!H51,'26.09 Bukasa-Buloba'!H51,'28.07 Bukasa-Buloba-24h'!H51,'29.09 Bukasa-Buloba'!H51)</f>
        <v>0</v>
      </c>
      <c r="I51" s="48">
        <f>AVERAGE('23.09 Bukasa-Buloba'!I51,'24.09 Bukasa-Buloba'!I51,'25.09 Bukasa-Buloba'!I51,'27.09 Bukasa-Buloba'!I51,'26.09 Bukasa-Buloba'!I51,'28.07 Bukasa-Buloba-24h'!I51,'29.09 Bukasa-Buloba'!I51)</f>
        <v>1.2857142857142858</v>
      </c>
      <c r="J51" s="48">
        <f>AVERAGE('23.09 Bukasa-Buloba'!J51,'24.09 Bukasa-Buloba'!J51,'25.09 Bukasa-Buloba'!J51,'27.09 Bukasa-Buloba'!J51,'26.09 Bukasa-Buloba'!J51,'28.07 Bukasa-Buloba-24h'!J51,'29.09 Bukasa-Buloba'!J51)</f>
        <v>0.2857142857142857</v>
      </c>
      <c r="K51" s="48">
        <f>AVERAGE('23.09 Bukasa-Buloba'!K51,'24.09 Bukasa-Buloba'!K51,'25.09 Bukasa-Buloba'!K51,'27.09 Bukasa-Buloba'!K51,'26.09 Bukasa-Buloba'!K51,'28.07 Bukasa-Buloba-24h'!K51,'29.09 Bukasa-Buloba'!K51)</f>
        <v>0</v>
      </c>
      <c r="L51" s="48">
        <f>AVERAGE('23.09 Bukasa-Buloba'!L51,'24.09 Bukasa-Buloba'!L51,'25.09 Bukasa-Buloba'!L51,'27.09 Bukasa-Buloba'!L51,'26.09 Bukasa-Buloba'!L51,'28.07 Bukasa-Buloba-24h'!L51,'29.09 Bukasa-Buloba'!L51)</f>
        <v>0</v>
      </c>
      <c r="M51" s="48">
        <f>AVERAGE('23.09 Bukasa-Buloba'!M51,'24.09 Bukasa-Buloba'!M51,'25.09 Bukasa-Buloba'!M51,'27.09 Bukasa-Buloba'!M51,'26.09 Bukasa-Buloba'!M51,'28.07 Bukasa-Buloba-24h'!M51,'29.09 Bukasa-Buloba'!M51)</f>
        <v>11.857142857142858</v>
      </c>
      <c r="N51" s="48">
        <f>AVERAGE('23.09 Bukasa-Buloba'!N51,'24.09 Bukasa-Buloba'!N51,'25.09 Bukasa-Buloba'!N51,'27.09 Bukasa-Buloba'!N51,'26.09 Bukasa-Buloba'!N51,'28.07 Bukasa-Buloba-24h'!N51,'29.09 Bukasa-Buloba'!N51)</f>
        <v>0</v>
      </c>
      <c r="O51" s="15">
        <f t="shared" si="0"/>
        <v>16.285714285714285</v>
      </c>
      <c r="P51" s="15">
        <f t="shared" si="1"/>
        <v>28.142857142857142</v>
      </c>
      <c r="R51" s="8"/>
      <c r="T51"/>
    </row>
    <row r="52" spans="2:20" ht="23.1" customHeight="1" x14ac:dyDescent="0.25">
      <c r="B52" s="23" t="s">
        <v>79</v>
      </c>
      <c r="C52" s="48">
        <f>AVERAGE('23.09 Bukasa-Buloba'!C52,'24.09 Bukasa-Buloba'!C52,'25.09 Bukasa-Buloba'!C52,'27.09 Bukasa-Buloba'!C52,'26.09 Bukasa-Buloba'!C52,'28.07 Bukasa-Buloba-24h'!C52,'29.09 Bukasa-Buloba'!C52)</f>
        <v>7.4285714285714288</v>
      </c>
      <c r="D52" s="48">
        <f>AVERAGE('23.09 Bukasa-Buloba'!D52,'24.09 Bukasa-Buloba'!D52,'25.09 Bukasa-Buloba'!D52,'27.09 Bukasa-Buloba'!D52,'26.09 Bukasa-Buloba'!D52,'28.07 Bukasa-Buloba-24h'!D52,'29.09 Bukasa-Buloba'!D52)</f>
        <v>2.4285714285714284</v>
      </c>
      <c r="E52" s="48">
        <f>AVERAGE('23.09 Bukasa-Buloba'!E52,'24.09 Bukasa-Buloba'!E52,'25.09 Bukasa-Buloba'!E52,'27.09 Bukasa-Buloba'!E52,'26.09 Bukasa-Buloba'!E52,'28.07 Bukasa-Buloba-24h'!E52,'29.09 Bukasa-Buloba'!E52)</f>
        <v>1</v>
      </c>
      <c r="F52" s="48">
        <f>AVERAGE('23.09 Bukasa-Buloba'!F52,'24.09 Bukasa-Buloba'!F52,'25.09 Bukasa-Buloba'!F52,'27.09 Bukasa-Buloba'!F52,'26.09 Bukasa-Buloba'!F52,'28.07 Bukasa-Buloba-24h'!F52,'29.09 Bukasa-Buloba'!F52)</f>
        <v>2.4285714285714284</v>
      </c>
      <c r="G52" s="48">
        <f>AVERAGE('23.09 Bukasa-Buloba'!G52,'24.09 Bukasa-Buloba'!G52,'25.09 Bukasa-Buloba'!G52,'27.09 Bukasa-Buloba'!G52,'26.09 Bukasa-Buloba'!G52,'28.07 Bukasa-Buloba-24h'!G52,'29.09 Bukasa-Buloba'!G52)</f>
        <v>0.42857142857142855</v>
      </c>
      <c r="H52" s="48">
        <f>AVERAGE('23.09 Bukasa-Buloba'!H52,'24.09 Bukasa-Buloba'!H52,'25.09 Bukasa-Buloba'!H52,'27.09 Bukasa-Buloba'!H52,'26.09 Bukasa-Buloba'!H52,'28.07 Bukasa-Buloba-24h'!H52,'29.09 Bukasa-Buloba'!H52)</f>
        <v>0</v>
      </c>
      <c r="I52" s="48">
        <f>AVERAGE('23.09 Bukasa-Buloba'!I52,'24.09 Bukasa-Buloba'!I52,'25.09 Bukasa-Buloba'!I52,'27.09 Bukasa-Buloba'!I52,'26.09 Bukasa-Buloba'!I52,'28.07 Bukasa-Buloba-24h'!I52,'29.09 Bukasa-Buloba'!I52)</f>
        <v>2.4285714285714284</v>
      </c>
      <c r="J52" s="48">
        <f>AVERAGE('23.09 Bukasa-Buloba'!J52,'24.09 Bukasa-Buloba'!J52,'25.09 Bukasa-Buloba'!J52,'27.09 Bukasa-Buloba'!J52,'26.09 Bukasa-Buloba'!J52,'28.07 Bukasa-Buloba-24h'!J52,'29.09 Bukasa-Buloba'!J52)</f>
        <v>0.7142857142857143</v>
      </c>
      <c r="K52" s="48">
        <f>AVERAGE('23.09 Bukasa-Buloba'!K52,'24.09 Bukasa-Buloba'!K52,'25.09 Bukasa-Buloba'!K52,'27.09 Bukasa-Buloba'!K52,'26.09 Bukasa-Buloba'!K52,'28.07 Bukasa-Buloba-24h'!K52,'29.09 Bukasa-Buloba'!K52)</f>
        <v>0</v>
      </c>
      <c r="L52" s="48">
        <f>AVERAGE('23.09 Bukasa-Buloba'!L52,'24.09 Bukasa-Buloba'!L52,'25.09 Bukasa-Buloba'!L52,'27.09 Bukasa-Buloba'!L52,'26.09 Bukasa-Buloba'!L52,'28.07 Bukasa-Buloba-24h'!L52,'29.09 Bukasa-Buloba'!L52)</f>
        <v>0</v>
      </c>
      <c r="M52" s="48">
        <f>AVERAGE('23.09 Bukasa-Buloba'!M52,'24.09 Bukasa-Buloba'!M52,'25.09 Bukasa-Buloba'!M52,'27.09 Bukasa-Buloba'!M52,'26.09 Bukasa-Buloba'!M52,'28.07 Bukasa-Buloba-24h'!M52,'29.09 Bukasa-Buloba'!M52)</f>
        <v>15</v>
      </c>
      <c r="N52" s="48">
        <f>AVERAGE('23.09 Bukasa-Buloba'!N52,'24.09 Bukasa-Buloba'!N52,'25.09 Bukasa-Buloba'!N52,'27.09 Bukasa-Buloba'!N52,'26.09 Bukasa-Buloba'!N52,'28.07 Bukasa-Buloba-24h'!N52,'29.09 Bukasa-Buloba'!N52)</f>
        <v>0</v>
      </c>
      <c r="O52" s="15">
        <f t="shared" si="0"/>
        <v>16.857142857142858</v>
      </c>
      <c r="P52" s="15">
        <f t="shared" si="1"/>
        <v>31.857142857142858</v>
      </c>
      <c r="R52" s="8"/>
      <c r="T52"/>
    </row>
    <row r="53" spans="2:20" ht="23.1" customHeight="1" x14ac:dyDescent="0.25">
      <c r="B53" s="22" t="s">
        <v>80</v>
      </c>
      <c r="C53" s="48">
        <f>AVERAGE('23.09 Bukasa-Buloba'!C53,'24.09 Bukasa-Buloba'!C53,'25.09 Bukasa-Buloba'!C53,'27.09 Bukasa-Buloba'!C53,'26.09 Bukasa-Buloba'!C53,'28.07 Bukasa-Buloba-24h'!C53,'29.09 Bukasa-Buloba'!C53)</f>
        <v>8</v>
      </c>
      <c r="D53" s="48">
        <f>AVERAGE('23.09 Bukasa-Buloba'!D53,'24.09 Bukasa-Buloba'!D53,'25.09 Bukasa-Buloba'!D53,'27.09 Bukasa-Buloba'!D53,'26.09 Bukasa-Buloba'!D53,'28.07 Bukasa-Buloba-24h'!D53,'29.09 Bukasa-Buloba'!D53)</f>
        <v>2.8571428571428572</v>
      </c>
      <c r="E53" s="48">
        <f>AVERAGE('23.09 Bukasa-Buloba'!E53,'24.09 Bukasa-Buloba'!E53,'25.09 Bukasa-Buloba'!E53,'27.09 Bukasa-Buloba'!E53,'26.09 Bukasa-Buloba'!E53,'28.07 Bukasa-Buloba-24h'!E53,'29.09 Bukasa-Buloba'!E53)</f>
        <v>1.2857142857142858</v>
      </c>
      <c r="F53" s="48">
        <f>AVERAGE('23.09 Bukasa-Buloba'!F53,'24.09 Bukasa-Buloba'!F53,'25.09 Bukasa-Buloba'!F53,'27.09 Bukasa-Buloba'!F53,'26.09 Bukasa-Buloba'!F53,'28.07 Bukasa-Buloba-24h'!F53,'29.09 Bukasa-Buloba'!F53)</f>
        <v>2.2857142857142856</v>
      </c>
      <c r="G53" s="48">
        <f>AVERAGE('23.09 Bukasa-Buloba'!G53,'24.09 Bukasa-Buloba'!G53,'25.09 Bukasa-Buloba'!G53,'27.09 Bukasa-Buloba'!G53,'26.09 Bukasa-Buloba'!G53,'28.07 Bukasa-Buloba-24h'!G53,'29.09 Bukasa-Buloba'!G53)</f>
        <v>0.7142857142857143</v>
      </c>
      <c r="H53" s="48">
        <f>AVERAGE('23.09 Bukasa-Buloba'!H53,'24.09 Bukasa-Buloba'!H53,'25.09 Bukasa-Buloba'!H53,'27.09 Bukasa-Buloba'!H53,'26.09 Bukasa-Buloba'!H53,'28.07 Bukasa-Buloba-24h'!H53,'29.09 Bukasa-Buloba'!H53)</f>
        <v>0</v>
      </c>
      <c r="I53" s="48">
        <f>AVERAGE('23.09 Bukasa-Buloba'!I53,'24.09 Bukasa-Buloba'!I53,'25.09 Bukasa-Buloba'!I53,'27.09 Bukasa-Buloba'!I53,'26.09 Bukasa-Buloba'!I53,'28.07 Bukasa-Buloba-24h'!I53,'29.09 Bukasa-Buloba'!I53)</f>
        <v>2.2857142857142856</v>
      </c>
      <c r="J53" s="48">
        <f>AVERAGE('23.09 Bukasa-Buloba'!J53,'24.09 Bukasa-Buloba'!J53,'25.09 Bukasa-Buloba'!J53,'27.09 Bukasa-Buloba'!J53,'26.09 Bukasa-Buloba'!J53,'28.07 Bukasa-Buloba-24h'!J53,'29.09 Bukasa-Buloba'!J53)</f>
        <v>0.7142857142857143</v>
      </c>
      <c r="K53" s="48">
        <f>AVERAGE('23.09 Bukasa-Buloba'!K53,'24.09 Bukasa-Buloba'!K53,'25.09 Bukasa-Buloba'!K53,'27.09 Bukasa-Buloba'!K53,'26.09 Bukasa-Buloba'!K53,'28.07 Bukasa-Buloba-24h'!K53,'29.09 Bukasa-Buloba'!K53)</f>
        <v>0</v>
      </c>
      <c r="L53" s="48">
        <f>AVERAGE('23.09 Bukasa-Buloba'!L53,'24.09 Bukasa-Buloba'!L53,'25.09 Bukasa-Buloba'!L53,'27.09 Bukasa-Buloba'!L53,'26.09 Bukasa-Buloba'!L53,'28.07 Bukasa-Buloba-24h'!L53,'29.09 Bukasa-Buloba'!L53)</f>
        <v>0</v>
      </c>
      <c r="M53" s="48">
        <f>AVERAGE('23.09 Bukasa-Buloba'!M53,'24.09 Bukasa-Buloba'!M53,'25.09 Bukasa-Buloba'!M53,'27.09 Bukasa-Buloba'!M53,'26.09 Bukasa-Buloba'!M53,'28.07 Bukasa-Buloba-24h'!M53,'29.09 Bukasa-Buloba'!M53)</f>
        <v>13.714285714285714</v>
      </c>
      <c r="N53" s="48">
        <f>AVERAGE('23.09 Bukasa-Buloba'!N53,'24.09 Bukasa-Buloba'!N53,'25.09 Bukasa-Buloba'!N53,'27.09 Bukasa-Buloba'!N53,'26.09 Bukasa-Buloba'!N53,'28.07 Bukasa-Buloba-24h'!N53,'29.09 Bukasa-Buloba'!N53)</f>
        <v>0</v>
      </c>
      <c r="O53" s="15">
        <f t="shared" si="0"/>
        <v>18.142857142857146</v>
      </c>
      <c r="P53" s="15">
        <f t="shared" si="1"/>
        <v>31.857142857142861</v>
      </c>
      <c r="R53" s="8"/>
      <c r="T53"/>
    </row>
    <row r="54" spans="2:20" ht="23.1" customHeight="1" x14ac:dyDescent="0.25">
      <c r="B54" s="22" t="s">
        <v>81</v>
      </c>
      <c r="C54" s="48">
        <f>AVERAGE('23.09 Bukasa-Buloba'!C54,'24.09 Bukasa-Buloba'!C54,'25.09 Bukasa-Buloba'!C54,'27.09 Bukasa-Buloba'!C54,'26.09 Bukasa-Buloba'!C54,'28.07 Bukasa-Buloba-24h'!C54,'29.09 Bukasa-Buloba'!C54)</f>
        <v>5.5714285714285712</v>
      </c>
      <c r="D54" s="48">
        <f>AVERAGE('23.09 Bukasa-Buloba'!D54,'24.09 Bukasa-Buloba'!D54,'25.09 Bukasa-Buloba'!D54,'27.09 Bukasa-Buloba'!D54,'26.09 Bukasa-Buloba'!D54,'28.07 Bukasa-Buloba-24h'!D54,'29.09 Bukasa-Buloba'!D54)</f>
        <v>3.7142857142857144</v>
      </c>
      <c r="E54" s="48">
        <f>AVERAGE('23.09 Bukasa-Buloba'!E54,'24.09 Bukasa-Buloba'!E54,'25.09 Bukasa-Buloba'!E54,'27.09 Bukasa-Buloba'!E54,'26.09 Bukasa-Buloba'!E54,'28.07 Bukasa-Buloba-24h'!E54,'29.09 Bukasa-Buloba'!E54)</f>
        <v>2.2857142857142856</v>
      </c>
      <c r="F54" s="48">
        <f>AVERAGE('23.09 Bukasa-Buloba'!F54,'24.09 Bukasa-Buloba'!F54,'25.09 Bukasa-Buloba'!F54,'27.09 Bukasa-Buloba'!F54,'26.09 Bukasa-Buloba'!F54,'28.07 Bukasa-Buloba-24h'!F54,'29.09 Bukasa-Buloba'!F54)</f>
        <v>1.2857142857142858</v>
      </c>
      <c r="G54" s="48">
        <f>AVERAGE('23.09 Bukasa-Buloba'!G54,'24.09 Bukasa-Buloba'!G54,'25.09 Bukasa-Buloba'!G54,'27.09 Bukasa-Buloba'!G54,'26.09 Bukasa-Buloba'!G54,'28.07 Bukasa-Buloba-24h'!G54,'29.09 Bukasa-Buloba'!G54)</f>
        <v>1.1428571428571428</v>
      </c>
      <c r="H54" s="48">
        <f>AVERAGE('23.09 Bukasa-Buloba'!H54,'24.09 Bukasa-Buloba'!H54,'25.09 Bukasa-Buloba'!H54,'27.09 Bukasa-Buloba'!H54,'26.09 Bukasa-Buloba'!H54,'28.07 Bukasa-Buloba-24h'!H54,'29.09 Bukasa-Buloba'!H54)</f>
        <v>0.14285714285714285</v>
      </c>
      <c r="I54" s="48">
        <f>AVERAGE('23.09 Bukasa-Buloba'!I54,'24.09 Bukasa-Buloba'!I54,'25.09 Bukasa-Buloba'!I54,'27.09 Bukasa-Buloba'!I54,'26.09 Bukasa-Buloba'!I54,'28.07 Bukasa-Buloba-24h'!I54,'29.09 Bukasa-Buloba'!I54)</f>
        <v>3.4285714285714284</v>
      </c>
      <c r="J54" s="48">
        <f>AVERAGE('23.09 Bukasa-Buloba'!J54,'24.09 Bukasa-Buloba'!J54,'25.09 Bukasa-Buloba'!J54,'27.09 Bukasa-Buloba'!J54,'26.09 Bukasa-Buloba'!J54,'28.07 Bukasa-Buloba-24h'!J54,'29.09 Bukasa-Buloba'!J54)</f>
        <v>1</v>
      </c>
      <c r="K54" s="48">
        <f>AVERAGE('23.09 Bukasa-Buloba'!K54,'24.09 Bukasa-Buloba'!K54,'25.09 Bukasa-Buloba'!K54,'27.09 Bukasa-Buloba'!K54,'26.09 Bukasa-Buloba'!K54,'28.07 Bukasa-Buloba-24h'!K54,'29.09 Bukasa-Buloba'!K54)</f>
        <v>0</v>
      </c>
      <c r="L54" s="48">
        <f>AVERAGE('23.09 Bukasa-Buloba'!L54,'24.09 Bukasa-Buloba'!L54,'25.09 Bukasa-Buloba'!L54,'27.09 Bukasa-Buloba'!L54,'26.09 Bukasa-Buloba'!L54,'28.07 Bukasa-Buloba-24h'!L54,'29.09 Bukasa-Buloba'!L54)</f>
        <v>0</v>
      </c>
      <c r="M54" s="48">
        <f>AVERAGE('23.09 Bukasa-Buloba'!M54,'24.09 Bukasa-Buloba'!M54,'25.09 Bukasa-Buloba'!M54,'27.09 Bukasa-Buloba'!M54,'26.09 Bukasa-Buloba'!M54,'28.07 Bukasa-Buloba-24h'!M54,'29.09 Bukasa-Buloba'!M54)</f>
        <v>15</v>
      </c>
      <c r="N54" s="48">
        <f>AVERAGE('23.09 Bukasa-Buloba'!N54,'24.09 Bukasa-Buloba'!N54,'25.09 Bukasa-Buloba'!N54,'27.09 Bukasa-Buloba'!N54,'26.09 Bukasa-Buloba'!N54,'28.07 Bukasa-Buloba-24h'!N54,'29.09 Bukasa-Buloba'!N54)</f>
        <v>0</v>
      </c>
      <c r="O54" s="15">
        <f t="shared" si="0"/>
        <v>18.571428571428569</v>
      </c>
      <c r="P54" s="15">
        <f t="shared" si="1"/>
        <v>33.571428571428569</v>
      </c>
      <c r="R54" s="8"/>
      <c r="T54"/>
    </row>
    <row r="55" spans="2:20" ht="23.1" customHeight="1" x14ac:dyDescent="0.25">
      <c r="B55" s="22" t="s">
        <v>82</v>
      </c>
      <c r="C55" s="48">
        <f>AVERAGE('23.09 Bukasa-Buloba'!C55,'24.09 Bukasa-Buloba'!C55,'25.09 Bukasa-Buloba'!C55,'27.09 Bukasa-Buloba'!C55,'26.09 Bukasa-Buloba'!C55,'28.07 Bukasa-Buloba-24h'!C55,'29.09 Bukasa-Buloba'!C55)</f>
        <v>7</v>
      </c>
      <c r="D55" s="48">
        <f>AVERAGE('23.09 Bukasa-Buloba'!D55,'24.09 Bukasa-Buloba'!D55,'25.09 Bukasa-Buloba'!D55,'27.09 Bukasa-Buloba'!D55,'26.09 Bukasa-Buloba'!D55,'28.07 Bukasa-Buloba-24h'!D55,'29.09 Bukasa-Buloba'!D55)</f>
        <v>3.7142857142857144</v>
      </c>
      <c r="E55" s="48">
        <f>AVERAGE('23.09 Bukasa-Buloba'!E55,'24.09 Bukasa-Buloba'!E55,'25.09 Bukasa-Buloba'!E55,'27.09 Bukasa-Buloba'!E55,'26.09 Bukasa-Buloba'!E55,'28.07 Bukasa-Buloba-24h'!E55,'29.09 Bukasa-Buloba'!E55)</f>
        <v>1.1428571428571428</v>
      </c>
      <c r="F55" s="48">
        <f>AVERAGE('23.09 Bukasa-Buloba'!F55,'24.09 Bukasa-Buloba'!F55,'25.09 Bukasa-Buloba'!F55,'27.09 Bukasa-Buloba'!F55,'26.09 Bukasa-Buloba'!F55,'28.07 Bukasa-Buloba-24h'!F55,'29.09 Bukasa-Buloba'!F55)</f>
        <v>1.7142857142857142</v>
      </c>
      <c r="G55" s="48">
        <f>AVERAGE('23.09 Bukasa-Buloba'!G55,'24.09 Bukasa-Buloba'!G55,'25.09 Bukasa-Buloba'!G55,'27.09 Bukasa-Buloba'!G55,'26.09 Bukasa-Buloba'!G55,'28.07 Bukasa-Buloba-24h'!G55,'29.09 Bukasa-Buloba'!G55)</f>
        <v>0.5714285714285714</v>
      </c>
      <c r="H55" s="48">
        <f>AVERAGE('23.09 Bukasa-Buloba'!H55,'24.09 Bukasa-Buloba'!H55,'25.09 Bukasa-Buloba'!H55,'27.09 Bukasa-Buloba'!H55,'26.09 Bukasa-Buloba'!H55,'28.07 Bukasa-Buloba-24h'!H55,'29.09 Bukasa-Buloba'!H55)</f>
        <v>0</v>
      </c>
      <c r="I55" s="48">
        <f>AVERAGE('23.09 Bukasa-Buloba'!I55,'24.09 Bukasa-Buloba'!I55,'25.09 Bukasa-Buloba'!I55,'27.09 Bukasa-Buloba'!I55,'26.09 Bukasa-Buloba'!I55,'28.07 Bukasa-Buloba-24h'!I55,'29.09 Bukasa-Buloba'!I55)</f>
        <v>2.7142857142857144</v>
      </c>
      <c r="J55" s="48">
        <f>AVERAGE('23.09 Bukasa-Buloba'!J55,'24.09 Bukasa-Buloba'!J55,'25.09 Bukasa-Buloba'!J55,'27.09 Bukasa-Buloba'!J55,'26.09 Bukasa-Buloba'!J55,'28.07 Bukasa-Buloba-24h'!J55,'29.09 Bukasa-Buloba'!J55)</f>
        <v>1.2857142857142858</v>
      </c>
      <c r="K55" s="48">
        <f>AVERAGE('23.09 Bukasa-Buloba'!K55,'24.09 Bukasa-Buloba'!K55,'25.09 Bukasa-Buloba'!K55,'27.09 Bukasa-Buloba'!K55,'26.09 Bukasa-Buloba'!K55,'28.07 Bukasa-Buloba-24h'!K55,'29.09 Bukasa-Buloba'!K55)</f>
        <v>0.14285714285714285</v>
      </c>
      <c r="L55" s="48">
        <f>AVERAGE('23.09 Bukasa-Buloba'!L55,'24.09 Bukasa-Buloba'!L55,'25.09 Bukasa-Buloba'!L55,'27.09 Bukasa-Buloba'!L55,'26.09 Bukasa-Buloba'!L55,'28.07 Bukasa-Buloba-24h'!L55,'29.09 Bukasa-Buloba'!L55)</f>
        <v>0</v>
      </c>
      <c r="M55" s="48">
        <f>AVERAGE('23.09 Bukasa-Buloba'!M55,'24.09 Bukasa-Buloba'!M55,'25.09 Bukasa-Buloba'!M55,'27.09 Bukasa-Buloba'!M55,'26.09 Bukasa-Buloba'!M55,'28.07 Bukasa-Buloba-24h'!M55,'29.09 Bukasa-Buloba'!M55)</f>
        <v>18.428571428571427</v>
      </c>
      <c r="N55" s="48">
        <f>AVERAGE('23.09 Bukasa-Buloba'!N55,'24.09 Bukasa-Buloba'!N55,'25.09 Bukasa-Buloba'!N55,'27.09 Bukasa-Buloba'!N55,'26.09 Bukasa-Buloba'!N55,'28.07 Bukasa-Buloba-24h'!N55,'29.09 Bukasa-Buloba'!N55)</f>
        <v>0</v>
      </c>
      <c r="O55" s="15">
        <f t="shared" si="0"/>
        <v>18.285714285714285</v>
      </c>
      <c r="P55" s="15">
        <f t="shared" si="1"/>
        <v>36.714285714285708</v>
      </c>
      <c r="R55" s="8"/>
      <c r="T55"/>
    </row>
    <row r="56" spans="2:20" ht="23.1" customHeight="1" x14ac:dyDescent="0.25">
      <c r="B56" s="22" t="s">
        <v>83</v>
      </c>
      <c r="C56" s="48">
        <f>AVERAGE('23.09 Bukasa-Buloba'!C56,'24.09 Bukasa-Buloba'!C56,'25.09 Bukasa-Buloba'!C56,'27.09 Bukasa-Buloba'!C56,'26.09 Bukasa-Buloba'!C56,'28.07 Bukasa-Buloba-24h'!C56,'29.09 Bukasa-Buloba'!C56)</f>
        <v>8.4285714285714288</v>
      </c>
      <c r="D56" s="48">
        <f>AVERAGE('23.09 Bukasa-Buloba'!D56,'24.09 Bukasa-Buloba'!D56,'25.09 Bukasa-Buloba'!D56,'27.09 Bukasa-Buloba'!D56,'26.09 Bukasa-Buloba'!D56,'28.07 Bukasa-Buloba-24h'!D56,'29.09 Bukasa-Buloba'!D56)</f>
        <v>2.2857142857142856</v>
      </c>
      <c r="E56" s="48">
        <f>AVERAGE('23.09 Bukasa-Buloba'!E56,'24.09 Bukasa-Buloba'!E56,'25.09 Bukasa-Buloba'!E56,'27.09 Bukasa-Buloba'!E56,'26.09 Bukasa-Buloba'!E56,'28.07 Bukasa-Buloba-24h'!E56,'29.09 Bukasa-Buloba'!E56)</f>
        <v>1.7142857142857142</v>
      </c>
      <c r="F56" s="48">
        <f>AVERAGE('23.09 Bukasa-Buloba'!F56,'24.09 Bukasa-Buloba'!F56,'25.09 Bukasa-Buloba'!F56,'27.09 Bukasa-Buloba'!F56,'26.09 Bukasa-Buloba'!F56,'28.07 Bukasa-Buloba-24h'!F56,'29.09 Bukasa-Buloba'!F56)</f>
        <v>2.1428571428571428</v>
      </c>
      <c r="G56" s="48">
        <f>AVERAGE('23.09 Bukasa-Buloba'!G56,'24.09 Bukasa-Buloba'!G56,'25.09 Bukasa-Buloba'!G56,'27.09 Bukasa-Buloba'!G56,'26.09 Bukasa-Buloba'!G56,'28.07 Bukasa-Buloba-24h'!G56,'29.09 Bukasa-Buloba'!G56)</f>
        <v>0.2857142857142857</v>
      </c>
      <c r="H56" s="48">
        <f>AVERAGE('23.09 Bukasa-Buloba'!H56,'24.09 Bukasa-Buloba'!H56,'25.09 Bukasa-Buloba'!H56,'27.09 Bukasa-Buloba'!H56,'26.09 Bukasa-Buloba'!H56,'28.07 Bukasa-Buloba-24h'!H56,'29.09 Bukasa-Buloba'!H56)</f>
        <v>0</v>
      </c>
      <c r="I56" s="48">
        <f>AVERAGE('23.09 Bukasa-Buloba'!I56,'24.09 Bukasa-Buloba'!I56,'25.09 Bukasa-Buloba'!I56,'27.09 Bukasa-Buloba'!I56,'26.09 Bukasa-Buloba'!I56,'28.07 Bukasa-Buloba-24h'!I56,'29.09 Bukasa-Buloba'!I56)</f>
        <v>2.2857142857142856</v>
      </c>
      <c r="J56" s="48">
        <f>AVERAGE('23.09 Bukasa-Buloba'!J56,'24.09 Bukasa-Buloba'!J56,'25.09 Bukasa-Buloba'!J56,'27.09 Bukasa-Buloba'!J56,'26.09 Bukasa-Buloba'!J56,'28.07 Bukasa-Buloba-24h'!J56,'29.09 Bukasa-Buloba'!J56)</f>
        <v>0.42857142857142855</v>
      </c>
      <c r="K56" s="48">
        <f>AVERAGE('23.09 Bukasa-Buloba'!K56,'24.09 Bukasa-Buloba'!K56,'25.09 Bukasa-Buloba'!K56,'27.09 Bukasa-Buloba'!K56,'26.09 Bukasa-Buloba'!K56,'28.07 Bukasa-Buloba-24h'!K56,'29.09 Bukasa-Buloba'!K56)</f>
        <v>0.14285714285714285</v>
      </c>
      <c r="L56" s="48">
        <f>AVERAGE('23.09 Bukasa-Buloba'!L56,'24.09 Bukasa-Buloba'!L56,'25.09 Bukasa-Buloba'!L56,'27.09 Bukasa-Buloba'!L56,'26.09 Bukasa-Buloba'!L56,'28.07 Bukasa-Buloba-24h'!L56,'29.09 Bukasa-Buloba'!L56)</f>
        <v>0</v>
      </c>
      <c r="M56" s="48">
        <f>AVERAGE('23.09 Bukasa-Buloba'!M56,'24.09 Bukasa-Buloba'!M56,'25.09 Bukasa-Buloba'!M56,'27.09 Bukasa-Buloba'!M56,'26.09 Bukasa-Buloba'!M56,'28.07 Bukasa-Buloba-24h'!M56,'29.09 Bukasa-Buloba'!M56)</f>
        <v>18.571428571428573</v>
      </c>
      <c r="N56" s="48">
        <f>AVERAGE('23.09 Bukasa-Buloba'!N56,'24.09 Bukasa-Buloba'!N56,'25.09 Bukasa-Buloba'!N56,'27.09 Bukasa-Buloba'!N56,'26.09 Bukasa-Buloba'!N56,'28.07 Bukasa-Buloba-24h'!N56,'29.09 Bukasa-Buloba'!N56)</f>
        <v>0</v>
      </c>
      <c r="O56" s="15">
        <f t="shared" si="0"/>
        <v>17.714285714285712</v>
      </c>
      <c r="P56" s="15">
        <f t="shared" si="1"/>
        <v>36.285714285714285</v>
      </c>
      <c r="R56" s="8"/>
      <c r="T56"/>
    </row>
    <row r="57" spans="2:20" ht="23.1" customHeight="1" x14ac:dyDescent="0.25">
      <c r="B57" s="22" t="s">
        <v>84</v>
      </c>
      <c r="C57" s="48">
        <f>AVERAGE('23.09 Bukasa-Buloba'!C57,'24.09 Bukasa-Buloba'!C57,'25.09 Bukasa-Buloba'!C57,'27.09 Bukasa-Buloba'!C57,'26.09 Bukasa-Buloba'!C57,'28.07 Bukasa-Buloba-24h'!C57,'29.09 Bukasa-Buloba'!C57)</f>
        <v>8.1428571428571423</v>
      </c>
      <c r="D57" s="48">
        <f>AVERAGE('23.09 Bukasa-Buloba'!D57,'24.09 Bukasa-Buloba'!D57,'25.09 Bukasa-Buloba'!D57,'27.09 Bukasa-Buloba'!D57,'26.09 Bukasa-Buloba'!D57,'28.07 Bukasa-Buloba-24h'!D57,'29.09 Bukasa-Buloba'!D57)</f>
        <v>3.4285714285714284</v>
      </c>
      <c r="E57" s="48">
        <f>AVERAGE('23.09 Bukasa-Buloba'!E57,'24.09 Bukasa-Buloba'!E57,'25.09 Bukasa-Buloba'!E57,'27.09 Bukasa-Buloba'!E57,'26.09 Bukasa-Buloba'!E57,'28.07 Bukasa-Buloba-24h'!E57,'29.09 Bukasa-Buloba'!E57)</f>
        <v>2</v>
      </c>
      <c r="F57" s="48">
        <f>AVERAGE('23.09 Bukasa-Buloba'!F57,'24.09 Bukasa-Buloba'!F57,'25.09 Bukasa-Buloba'!F57,'27.09 Bukasa-Buloba'!F57,'26.09 Bukasa-Buloba'!F57,'28.07 Bukasa-Buloba-24h'!F57,'29.09 Bukasa-Buloba'!F57)</f>
        <v>2.7142857142857144</v>
      </c>
      <c r="G57" s="48">
        <f>AVERAGE('23.09 Bukasa-Buloba'!G57,'24.09 Bukasa-Buloba'!G57,'25.09 Bukasa-Buloba'!G57,'27.09 Bukasa-Buloba'!G57,'26.09 Bukasa-Buloba'!G57,'28.07 Bukasa-Buloba-24h'!G57,'29.09 Bukasa-Buloba'!G57)</f>
        <v>0.14285714285714285</v>
      </c>
      <c r="H57" s="48">
        <f>AVERAGE('23.09 Bukasa-Buloba'!H57,'24.09 Bukasa-Buloba'!H57,'25.09 Bukasa-Buloba'!H57,'27.09 Bukasa-Buloba'!H57,'26.09 Bukasa-Buloba'!H57,'28.07 Bukasa-Buloba-24h'!H57,'29.09 Bukasa-Buloba'!H57)</f>
        <v>0</v>
      </c>
      <c r="I57" s="48">
        <f>AVERAGE('23.09 Bukasa-Buloba'!I57,'24.09 Bukasa-Buloba'!I57,'25.09 Bukasa-Buloba'!I57,'27.09 Bukasa-Buloba'!I57,'26.09 Bukasa-Buloba'!I57,'28.07 Bukasa-Buloba-24h'!I57,'29.09 Bukasa-Buloba'!I57)</f>
        <v>2.2857142857142856</v>
      </c>
      <c r="J57" s="48">
        <f>AVERAGE('23.09 Bukasa-Buloba'!J57,'24.09 Bukasa-Buloba'!J57,'25.09 Bukasa-Buloba'!J57,'27.09 Bukasa-Buloba'!J57,'26.09 Bukasa-Buloba'!J57,'28.07 Bukasa-Buloba-24h'!J57,'29.09 Bukasa-Buloba'!J57)</f>
        <v>0.8571428571428571</v>
      </c>
      <c r="K57" s="48">
        <f>AVERAGE('23.09 Bukasa-Buloba'!K57,'24.09 Bukasa-Buloba'!K57,'25.09 Bukasa-Buloba'!K57,'27.09 Bukasa-Buloba'!K57,'26.09 Bukasa-Buloba'!K57,'28.07 Bukasa-Buloba-24h'!K57,'29.09 Bukasa-Buloba'!K57)</f>
        <v>0.14285714285714285</v>
      </c>
      <c r="L57" s="48">
        <f>AVERAGE('23.09 Bukasa-Buloba'!L57,'24.09 Bukasa-Buloba'!L57,'25.09 Bukasa-Buloba'!L57,'27.09 Bukasa-Buloba'!L57,'26.09 Bukasa-Buloba'!L57,'28.07 Bukasa-Buloba-24h'!L57,'29.09 Bukasa-Buloba'!L57)</f>
        <v>0</v>
      </c>
      <c r="M57" s="48">
        <f>AVERAGE('23.09 Bukasa-Buloba'!M57,'24.09 Bukasa-Buloba'!M57,'25.09 Bukasa-Buloba'!M57,'27.09 Bukasa-Buloba'!M57,'26.09 Bukasa-Buloba'!M57,'28.07 Bukasa-Buloba-24h'!M57,'29.09 Bukasa-Buloba'!M57)</f>
        <v>19.142857142857142</v>
      </c>
      <c r="N57" s="48">
        <f>AVERAGE('23.09 Bukasa-Buloba'!N57,'24.09 Bukasa-Buloba'!N57,'25.09 Bukasa-Buloba'!N57,'27.09 Bukasa-Buloba'!N57,'26.09 Bukasa-Buloba'!N57,'28.07 Bukasa-Buloba-24h'!N57,'29.09 Bukasa-Buloba'!N57)</f>
        <v>0</v>
      </c>
      <c r="O57" s="15">
        <f t="shared" si="0"/>
        <v>19.714285714285712</v>
      </c>
      <c r="P57" s="15">
        <f t="shared" si="1"/>
        <v>38.857142857142854</v>
      </c>
      <c r="R57" s="8"/>
      <c r="T57"/>
    </row>
    <row r="58" spans="2:20" ht="23.1" customHeight="1" x14ac:dyDescent="0.25">
      <c r="B58" s="22" t="s">
        <v>99</v>
      </c>
      <c r="C58" s="61">
        <f>AVERAGE('28.07 Bukasa-Buloba-24h'!C58,'26.09 Bukasa-Buloba'!C58)</f>
        <v>16</v>
      </c>
      <c r="D58" s="61">
        <f>AVERAGE('28.07 Bukasa-Buloba-24h'!D58,'26.09 Bukasa-Buloba'!D58)</f>
        <v>4</v>
      </c>
      <c r="E58" s="61">
        <f>AVERAGE('28.07 Bukasa-Buloba-24h'!E58,'26.09 Bukasa-Buloba'!E58)</f>
        <v>2.5</v>
      </c>
      <c r="F58" s="61">
        <f>AVERAGE('28.07 Bukasa-Buloba-24h'!F58,'26.09 Bukasa-Buloba'!F58)</f>
        <v>3.5</v>
      </c>
      <c r="G58" s="61">
        <f>AVERAGE('28.07 Bukasa-Buloba-24h'!G58,'26.09 Bukasa-Buloba'!G58)</f>
        <v>0</v>
      </c>
      <c r="H58" s="61">
        <f>AVERAGE('28.07 Bukasa-Buloba-24h'!H58,'26.09 Bukasa-Buloba'!H58)</f>
        <v>0</v>
      </c>
      <c r="I58" s="61">
        <f>AVERAGE('28.07 Bukasa-Buloba-24h'!I58,'26.09 Bukasa-Buloba'!I58)</f>
        <v>5</v>
      </c>
      <c r="J58" s="61">
        <f>AVERAGE('28.07 Bukasa-Buloba-24h'!J58,'26.09 Bukasa-Buloba'!J58)</f>
        <v>1</v>
      </c>
      <c r="K58" s="61">
        <f>AVERAGE('28.07 Bukasa-Buloba-24h'!K58,'26.09 Bukasa-Buloba'!K58)</f>
        <v>0.5</v>
      </c>
      <c r="L58" s="61">
        <f>AVERAGE('28.07 Bukasa-Buloba-24h'!L58,'26.09 Bukasa-Buloba'!L58)</f>
        <v>0</v>
      </c>
      <c r="M58" s="61">
        <f>AVERAGE('28.07 Bukasa-Buloba-24h'!M58,'26.09 Bukasa-Buloba'!M58)</f>
        <v>26</v>
      </c>
      <c r="N58" s="61">
        <f>AVERAGE('28.07 Bukasa-Buloba-24h'!N58,'26.09 Bukasa-Buloba'!N58)</f>
        <v>0</v>
      </c>
      <c r="O58" s="15">
        <f t="shared" si="0"/>
        <v>32.5</v>
      </c>
      <c r="P58" s="15">
        <f t="shared" si="1"/>
        <v>58.5</v>
      </c>
      <c r="R58" s="8"/>
      <c r="T58"/>
    </row>
    <row r="59" spans="2:20" ht="23.1" customHeight="1" x14ac:dyDescent="0.25">
      <c r="B59" s="22" t="s">
        <v>100</v>
      </c>
      <c r="C59" s="61">
        <f>AVERAGE('28.07 Bukasa-Buloba-24h'!C59,'26.09 Bukasa-Buloba'!C59)</f>
        <v>8</v>
      </c>
      <c r="D59" s="61">
        <f>AVERAGE('28.07 Bukasa-Buloba-24h'!D59,'26.09 Bukasa-Buloba'!D59)</f>
        <v>1</v>
      </c>
      <c r="E59" s="61">
        <f>AVERAGE('28.07 Bukasa-Buloba-24h'!E59,'26.09 Bukasa-Buloba'!E59)</f>
        <v>2</v>
      </c>
      <c r="F59" s="61">
        <f>AVERAGE('28.07 Bukasa-Buloba-24h'!F59,'26.09 Bukasa-Buloba'!F59)</f>
        <v>1</v>
      </c>
      <c r="G59" s="61">
        <f>AVERAGE('28.07 Bukasa-Buloba-24h'!G59,'26.09 Bukasa-Buloba'!G59)</f>
        <v>0.5</v>
      </c>
      <c r="H59" s="61">
        <f>AVERAGE('28.07 Bukasa-Buloba-24h'!H59,'26.09 Bukasa-Buloba'!H59)</f>
        <v>0</v>
      </c>
      <c r="I59" s="61">
        <f>AVERAGE('28.07 Bukasa-Buloba-24h'!I59,'26.09 Bukasa-Buloba'!I59)</f>
        <v>2</v>
      </c>
      <c r="J59" s="61">
        <f>AVERAGE('28.07 Bukasa-Buloba-24h'!J59,'26.09 Bukasa-Buloba'!J59)</f>
        <v>1</v>
      </c>
      <c r="K59" s="61">
        <f>AVERAGE('28.07 Bukasa-Buloba-24h'!K59,'26.09 Bukasa-Buloba'!K59)</f>
        <v>0.5</v>
      </c>
      <c r="L59" s="61">
        <f>AVERAGE('28.07 Bukasa-Buloba-24h'!L59,'26.09 Bukasa-Buloba'!L59)</f>
        <v>0</v>
      </c>
      <c r="M59" s="61">
        <f>AVERAGE('28.07 Bukasa-Buloba-24h'!M59,'26.09 Bukasa-Buloba'!M59)</f>
        <v>15.5</v>
      </c>
      <c r="N59" s="61">
        <f>AVERAGE('28.07 Bukasa-Buloba-24h'!N59,'26.09 Bukasa-Buloba'!N59)</f>
        <v>0</v>
      </c>
      <c r="O59" s="15">
        <f t="shared" si="0"/>
        <v>16</v>
      </c>
      <c r="P59" s="15">
        <f t="shared" si="1"/>
        <v>31.5</v>
      </c>
      <c r="R59" s="8"/>
      <c r="T59"/>
    </row>
    <row r="60" spans="2:20" ht="23.1" customHeight="1" x14ac:dyDescent="0.25">
      <c r="B60" s="22" t="s">
        <v>101</v>
      </c>
      <c r="C60" s="61">
        <f>AVERAGE('28.07 Bukasa-Buloba-24h'!C60,'26.09 Bukasa-Buloba'!C60)</f>
        <v>7</v>
      </c>
      <c r="D60" s="61">
        <f>AVERAGE('28.07 Bukasa-Buloba-24h'!D60,'26.09 Bukasa-Buloba'!D60)</f>
        <v>3.5</v>
      </c>
      <c r="E60" s="61">
        <f>AVERAGE('28.07 Bukasa-Buloba-24h'!E60,'26.09 Bukasa-Buloba'!E60)</f>
        <v>0.5</v>
      </c>
      <c r="F60" s="61">
        <f>AVERAGE('28.07 Bukasa-Buloba-24h'!F60,'26.09 Bukasa-Buloba'!F60)</f>
        <v>1.5</v>
      </c>
      <c r="G60" s="61">
        <f>AVERAGE('28.07 Bukasa-Buloba-24h'!G60,'26.09 Bukasa-Buloba'!G60)</f>
        <v>0</v>
      </c>
      <c r="H60" s="61">
        <f>AVERAGE('28.07 Bukasa-Buloba-24h'!H60,'26.09 Bukasa-Buloba'!H60)</f>
        <v>0</v>
      </c>
      <c r="I60" s="61">
        <f>AVERAGE('28.07 Bukasa-Buloba-24h'!I60,'26.09 Bukasa-Buloba'!I60)</f>
        <v>2</v>
      </c>
      <c r="J60" s="61">
        <f>AVERAGE('28.07 Bukasa-Buloba-24h'!J60,'26.09 Bukasa-Buloba'!J60)</f>
        <v>2</v>
      </c>
      <c r="K60" s="61">
        <f>AVERAGE('28.07 Bukasa-Buloba-24h'!K60,'26.09 Bukasa-Buloba'!K60)</f>
        <v>0</v>
      </c>
      <c r="L60" s="61">
        <f>AVERAGE('28.07 Bukasa-Buloba-24h'!L60,'26.09 Bukasa-Buloba'!L60)</f>
        <v>0</v>
      </c>
      <c r="M60" s="61">
        <f>AVERAGE('28.07 Bukasa-Buloba-24h'!M60,'26.09 Bukasa-Buloba'!M60)</f>
        <v>14.5</v>
      </c>
      <c r="N60" s="61">
        <f>AVERAGE('28.07 Bukasa-Buloba-24h'!N60,'26.09 Bukasa-Buloba'!N60)</f>
        <v>0</v>
      </c>
      <c r="O60" s="15">
        <f t="shared" si="0"/>
        <v>16.5</v>
      </c>
      <c r="P60" s="15">
        <f t="shared" si="1"/>
        <v>31</v>
      </c>
      <c r="R60" s="8"/>
      <c r="T60"/>
    </row>
    <row r="61" spans="2:20" ht="23.1" customHeight="1" x14ac:dyDescent="0.25">
      <c r="B61" s="22" t="s">
        <v>102</v>
      </c>
      <c r="C61" s="61">
        <f>AVERAGE('28.07 Bukasa-Buloba-24h'!C61,'26.09 Bukasa-Buloba'!C61)</f>
        <v>8.5</v>
      </c>
      <c r="D61" s="61">
        <f>AVERAGE('28.07 Bukasa-Buloba-24h'!D61,'26.09 Bukasa-Buloba'!D61)</f>
        <v>3.5</v>
      </c>
      <c r="E61" s="61">
        <f>AVERAGE('28.07 Bukasa-Buloba-24h'!E61,'26.09 Bukasa-Buloba'!E61)</f>
        <v>1</v>
      </c>
      <c r="F61" s="61">
        <f>AVERAGE('28.07 Bukasa-Buloba-24h'!F61,'26.09 Bukasa-Buloba'!F61)</f>
        <v>2</v>
      </c>
      <c r="G61" s="61">
        <f>AVERAGE('28.07 Bukasa-Buloba-24h'!G61,'26.09 Bukasa-Buloba'!G61)</f>
        <v>0</v>
      </c>
      <c r="H61" s="61">
        <f>AVERAGE('28.07 Bukasa-Buloba-24h'!H61,'26.09 Bukasa-Buloba'!H61)</f>
        <v>0</v>
      </c>
      <c r="I61" s="61">
        <f>AVERAGE('28.07 Bukasa-Buloba-24h'!I61,'26.09 Bukasa-Buloba'!I61)</f>
        <v>2</v>
      </c>
      <c r="J61" s="61">
        <f>AVERAGE('28.07 Bukasa-Buloba-24h'!J61,'26.09 Bukasa-Buloba'!J61)</f>
        <v>0</v>
      </c>
      <c r="K61" s="61">
        <f>AVERAGE('28.07 Bukasa-Buloba-24h'!K61,'26.09 Bukasa-Buloba'!K61)</f>
        <v>0</v>
      </c>
      <c r="L61" s="61">
        <f>AVERAGE('28.07 Bukasa-Buloba-24h'!L61,'26.09 Bukasa-Buloba'!L61)</f>
        <v>0</v>
      </c>
      <c r="M61" s="61">
        <f>AVERAGE('28.07 Bukasa-Buloba-24h'!M61,'26.09 Bukasa-Buloba'!M61)</f>
        <v>20</v>
      </c>
      <c r="N61" s="61">
        <f>AVERAGE('28.07 Bukasa-Buloba-24h'!N61,'26.09 Bukasa-Buloba'!N61)</f>
        <v>0</v>
      </c>
      <c r="O61" s="15">
        <f t="shared" si="0"/>
        <v>17</v>
      </c>
      <c r="P61" s="15">
        <f t="shared" si="1"/>
        <v>37</v>
      </c>
      <c r="R61" s="8"/>
      <c r="T61"/>
    </row>
    <row r="62" spans="2:20" ht="23.1" customHeight="1" x14ac:dyDescent="0.25">
      <c r="B62" s="22" t="s">
        <v>107</v>
      </c>
      <c r="C62" s="61">
        <f>AVERAGE('28.07 Bukasa-Buloba-24h'!C62,'26.09 Bukasa-Buloba'!C62)</f>
        <v>10.5</v>
      </c>
      <c r="D62" s="61">
        <f>AVERAGE('28.07 Bukasa-Buloba-24h'!D62,'26.09 Bukasa-Buloba'!D62)</f>
        <v>3.5</v>
      </c>
      <c r="E62" s="61">
        <f>AVERAGE('28.07 Bukasa-Buloba-24h'!E62,'26.09 Bukasa-Buloba'!E62)</f>
        <v>1</v>
      </c>
      <c r="F62" s="61">
        <f>AVERAGE('28.07 Bukasa-Buloba-24h'!F62,'26.09 Bukasa-Buloba'!F62)</f>
        <v>2</v>
      </c>
      <c r="G62" s="61">
        <f>AVERAGE('28.07 Bukasa-Buloba-24h'!G62,'26.09 Bukasa-Buloba'!G62)</f>
        <v>0</v>
      </c>
      <c r="H62" s="61">
        <f>AVERAGE('28.07 Bukasa-Buloba-24h'!H62,'26.09 Bukasa-Buloba'!H62)</f>
        <v>0</v>
      </c>
      <c r="I62" s="61">
        <f>AVERAGE('28.07 Bukasa-Buloba-24h'!I62,'26.09 Bukasa-Buloba'!I62)</f>
        <v>5</v>
      </c>
      <c r="J62" s="61">
        <f>AVERAGE('28.07 Bukasa-Buloba-24h'!J62,'26.09 Bukasa-Buloba'!J62)</f>
        <v>0</v>
      </c>
      <c r="K62" s="61">
        <f>AVERAGE('28.07 Bukasa-Buloba-24h'!K62,'26.09 Bukasa-Buloba'!K62)</f>
        <v>0.5</v>
      </c>
      <c r="L62" s="61">
        <f>AVERAGE('28.07 Bukasa-Buloba-24h'!L62,'26.09 Bukasa-Buloba'!L62)</f>
        <v>0</v>
      </c>
      <c r="M62" s="61">
        <f>AVERAGE('28.07 Bukasa-Buloba-24h'!M62,'26.09 Bukasa-Buloba'!M62)</f>
        <v>21.5</v>
      </c>
      <c r="N62" s="61">
        <f>AVERAGE('28.07 Bukasa-Buloba-24h'!N62,'26.09 Bukasa-Buloba'!N62)</f>
        <v>0</v>
      </c>
      <c r="O62" s="15">
        <f t="shared" si="0"/>
        <v>22.5</v>
      </c>
      <c r="P62" s="15">
        <f t="shared" si="1"/>
        <v>44</v>
      </c>
      <c r="R62" s="8"/>
      <c r="T62"/>
    </row>
    <row r="63" spans="2:20" ht="23.1" customHeight="1" x14ac:dyDescent="0.25">
      <c r="B63" s="22" t="s">
        <v>108</v>
      </c>
      <c r="C63" s="61">
        <f>AVERAGE('28.07 Bukasa-Buloba-24h'!C63,'26.09 Bukasa-Buloba'!C63)</f>
        <v>5</v>
      </c>
      <c r="D63" s="61">
        <f>AVERAGE('28.07 Bukasa-Buloba-24h'!D63,'26.09 Bukasa-Buloba'!D63)</f>
        <v>1.5</v>
      </c>
      <c r="E63" s="61">
        <f>AVERAGE('28.07 Bukasa-Buloba-24h'!E63,'26.09 Bukasa-Buloba'!E63)</f>
        <v>0</v>
      </c>
      <c r="F63" s="61">
        <f>AVERAGE('28.07 Bukasa-Buloba-24h'!F63,'26.09 Bukasa-Buloba'!F63)</f>
        <v>0.5</v>
      </c>
      <c r="G63" s="61">
        <f>AVERAGE('28.07 Bukasa-Buloba-24h'!G63,'26.09 Bukasa-Buloba'!G63)</f>
        <v>0</v>
      </c>
      <c r="H63" s="61">
        <f>AVERAGE('28.07 Bukasa-Buloba-24h'!H63,'26.09 Bukasa-Buloba'!H63)</f>
        <v>0</v>
      </c>
      <c r="I63" s="61">
        <f>AVERAGE('28.07 Bukasa-Buloba-24h'!I63,'26.09 Bukasa-Buloba'!I63)</f>
        <v>1</v>
      </c>
      <c r="J63" s="61">
        <f>AVERAGE('28.07 Bukasa-Buloba-24h'!J63,'26.09 Bukasa-Buloba'!J63)</f>
        <v>0.5</v>
      </c>
      <c r="K63" s="61">
        <f>AVERAGE('28.07 Bukasa-Buloba-24h'!K63,'26.09 Bukasa-Buloba'!K63)</f>
        <v>0.5</v>
      </c>
      <c r="L63" s="61">
        <f>AVERAGE('28.07 Bukasa-Buloba-24h'!L63,'26.09 Bukasa-Buloba'!L63)</f>
        <v>0</v>
      </c>
      <c r="M63" s="61">
        <f>AVERAGE('28.07 Bukasa-Buloba-24h'!M63,'26.09 Bukasa-Buloba'!M63)</f>
        <v>17</v>
      </c>
      <c r="N63" s="61">
        <f>AVERAGE('28.07 Bukasa-Buloba-24h'!N63,'26.09 Bukasa-Buloba'!N63)</f>
        <v>0</v>
      </c>
      <c r="O63" s="15">
        <f t="shared" si="0"/>
        <v>9</v>
      </c>
      <c r="P63" s="15">
        <f t="shared" si="1"/>
        <v>26</v>
      </c>
      <c r="R63" s="8"/>
      <c r="T63"/>
    </row>
    <row r="64" spans="2:20" ht="23.1" customHeight="1" x14ac:dyDescent="0.25">
      <c r="B64" s="22" t="s">
        <v>109</v>
      </c>
      <c r="C64" s="61">
        <f>AVERAGE('28.07 Bukasa-Buloba-24h'!C64,'26.09 Bukasa-Buloba'!C64)</f>
        <v>8</v>
      </c>
      <c r="D64" s="61">
        <f>AVERAGE('28.07 Bukasa-Buloba-24h'!D64,'26.09 Bukasa-Buloba'!D64)</f>
        <v>0.5</v>
      </c>
      <c r="E64" s="61">
        <f>AVERAGE('28.07 Bukasa-Buloba-24h'!E64,'26.09 Bukasa-Buloba'!E64)</f>
        <v>1</v>
      </c>
      <c r="F64" s="61">
        <f>AVERAGE('28.07 Bukasa-Buloba-24h'!F64,'26.09 Bukasa-Buloba'!F64)</f>
        <v>1</v>
      </c>
      <c r="G64" s="61">
        <f>AVERAGE('28.07 Bukasa-Buloba-24h'!G64,'26.09 Bukasa-Buloba'!G64)</f>
        <v>0</v>
      </c>
      <c r="H64" s="61">
        <f>AVERAGE('28.07 Bukasa-Buloba-24h'!H64,'26.09 Bukasa-Buloba'!H64)</f>
        <v>0</v>
      </c>
      <c r="I64" s="61">
        <f>AVERAGE('28.07 Bukasa-Buloba-24h'!I64,'26.09 Bukasa-Buloba'!I64)</f>
        <v>2</v>
      </c>
      <c r="J64" s="61">
        <f>AVERAGE('28.07 Bukasa-Buloba-24h'!J64,'26.09 Bukasa-Buloba'!J64)</f>
        <v>0</v>
      </c>
      <c r="K64" s="61">
        <f>AVERAGE('28.07 Bukasa-Buloba-24h'!K64,'26.09 Bukasa-Buloba'!K64)</f>
        <v>1</v>
      </c>
      <c r="L64" s="61">
        <f>AVERAGE('28.07 Bukasa-Buloba-24h'!L64,'26.09 Bukasa-Buloba'!L64)</f>
        <v>0</v>
      </c>
      <c r="M64" s="61">
        <f>AVERAGE('28.07 Bukasa-Buloba-24h'!M64,'26.09 Bukasa-Buloba'!M64)</f>
        <v>13.5</v>
      </c>
      <c r="N64" s="61">
        <f>AVERAGE('28.07 Bukasa-Buloba-24h'!N64,'26.09 Bukasa-Buloba'!N64)</f>
        <v>0</v>
      </c>
      <c r="O64" s="15">
        <f t="shared" si="0"/>
        <v>13.5</v>
      </c>
      <c r="P64" s="15">
        <f t="shared" si="1"/>
        <v>27</v>
      </c>
      <c r="R64" s="8"/>
      <c r="T64"/>
    </row>
    <row r="65" spans="2:20" ht="23.1" customHeight="1" x14ac:dyDescent="0.25">
      <c r="B65" s="22" t="s">
        <v>158</v>
      </c>
      <c r="C65" s="61">
        <f>AVERAGE('28.07 Bukasa-Buloba-24h'!C65,'26.09 Bukasa-Buloba'!C65)</f>
        <v>6</v>
      </c>
      <c r="D65" s="61">
        <f>AVERAGE('28.07 Bukasa-Buloba-24h'!D65,'26.09 Bukasa-Buloba'!D65)</f>
        <v>1.5</v>
      </c>
      <c r="E65" s="61">
        <f>AVERAGE('28.07 Bukasa-Buloba-24h'!E65,'26.09 Bukasa-Buloba'!E65)</f>
        <v>0.5</v>
      </c>
      <c r="F65" s="61">
        <f>AVERAGE('28.07 Bukasa-Buloba-24h'!F65,'26.09 Bukasa-Buloba'!F65)</f>
        <v>0</v>
      </c>
      <c r="G65" s="61">
        <f>AVERAGE('28.07 Bukasa-Buloba-24h'!G65,'26.09 Bukasa-Buloba'!G65)</f>
        <v>0</v>
      </c>
      <c r="H65" s="61">
        <f>AVERAGE('28.07 Bukasa-Buloba-24h'!H65,'26.09 Bukasa-Buloba'!H65)</f>
        <v>0</v>
      </c>
      <c r="I65" s="61">
        <f>AVERAGE('28.07 Bukasa-Buloba-24h'!I65,'26.09 Bukasa-Buloba'!I65)</f>
        <v>1</v>
      </c>
      <c r="J65" s="61">
        <f>AVERAGE('28.07 Bukasa-Buloba-24h'!J65,'26.09 Bukasa-Buloba'!J65)</f>
        <v>0</v>
      </c>
      <c r="K65" s="61">
        <f>AVERAGE('28.07 Bukasa-Buloba-24h'!K65,'26.09 Bukasa-Buloba'!K65)</f>
        <v>0</v>
      </c>
      <c r="L65" s="61">
        <f>AVERAGE('28.07 Bukasa-Buloba-24h'!L65,'26.09 Bukasa-Buloba'!L65)</f>
        <v>0</v>
      </c>
      <c r="M65" s="61">
        <f>AVERAGE('28.07 Bukasa-Buloba-24h'!M65,'26.09 Bukasa-Buloba'!M65)</f>
        <v>21.5</v>
      </c>
      <c r="N65" s="61">
        <f>AVERAGE('28.07 Bukasa-Buloba-24h'!N65,'26.09 Bukasa-Buloba'!N65)</f>
        <v>0</v>
      </c>
      <c r="O65" s="15">
        <f t="shared" si="0"/>
        <v>9</v>
      </c>
      <c r="P65" s="15">
        <f t="shared" si="1"/>
        <v>30.5</v>
      </c>
      <c r="R65" s="8"/>
      <c r="T65"/>
    </row>
    <row r="66" spans="2:20" ht="23.1" customHeight="1" x14ac:dyDescent="0.25">
      <c r="B66" s="22" t="s">
        <v>103</v>
      </c>
      <c r="C66" s="61">
        <f>AVERAGE('28.07 Bukasa-Buloba-24h'!C66,'26.09 Bukasa-Buloba'!C66)</f>
        <v>7</v>
      </c>
      <c r="D66" s="61">
        <f>AVERAGE('28.07 Bukasa-Buloba-24h'!D66,'26.09 Bukasa-Buloba'!D66)</f>
        <v>2</v>
      </c>
      <c r="E66" s="61">
        <f>AVERAGE('28.07 Bukasa-Buloba-24h'!E66,'26.09 Bukasa-Buloba'!E66)</f>
        <v>0.5</v>
      </c>
      <c r="F66" s="61">
        <f>AVERAGE('28.07 Bukasa-Buloba-24h'!F66,'26.09 Bukasa-Buloba'!F66)</f>
        <v>1</v>
      </c>
      <c r="G66" s="61">
        <f>AVERAGE('28.07 Bukasa-Buloba-24h'!G66,'26.09 Bukasa-Buloba'!G66)</f>
        <v>0</v>
      </c>
      <c r="H66" s="61">
        <f>AVERAGE('28.07 Bukasa-Buloba-24h'!H66,'26.09 Bukasa-Buloba'!H66)</f>
        <v>0</v>
      </c>
      <c r="I66" s="61">
        <f>AVERAGE('28.07 Bukasa-Buloba-24h'!I66,'26.09 Bukasa-Buloba'!I66)</f>
        <v>4</v>
      </c>
      <c r="J66" s="61">
        <f>AVERAGE('28.07 Bukasa-Buloba-24h'!J66,'26.09 Bukasa-Buloba'!J66)</f>
        <v>0</v>
      </c>
      <c r="K66" s="61">
        <f>AVERAGE('28.07 Bukasa-Buloba-24h'!K66,'26.09 Bukasa-Buloba'!K66)</f>
        <v>0.5</v>
      </c>
      <c r="L66" s="61">
        <f>AVERAGE('28.07 Bukasa-Buloba-24h'!L66,'26.09 Bukasa-Buloba'!L66)</f>
        <v>0</v>
      </c>
      <c r="M66" s="61">
        <f>AVERAGE('28.07 Bukasa-Buloba-24h'!M66,'26.09 Bukasa-Buloba'!M66)</f>
        <v>11.5</v>
      </c>
      <c r="N66" s="61">
        <f>AVERAGE('28.07 Bukasa-Buloba-24h'!N66,'26.09 Bukasa-Buloba'!N66)</f>
        <v>0</v>
      </c>
      <c r="O66" s="15">
        <f t="shared" si="0"/>
        <v>15</v>
      </c>
      <c r="P66" s="15">
        <f t="shared" si="1"/>
        <v>26.5</v>
      </c>
      <c r="R66" s="8"/>
      <c r="T66"/>
    </row>
    <row r="67" spans="2:20" ht="23.1" customHeight="1" x14ac:dyDescent="0.25">
      <c r="B67" s="22" t="s">
        <v>104</v>
      </c>
      <c r="C67" s="61">
        <f>AVERAGE('28.07 Bukasa-Buloba-24h'!C67,'26.09 Bukasa-Buloba'!C67)</f>
        <v>7.5</v>
      </c>
      <c r="D67" s="61">
        <f>AVERAGE('28.07 Bukasa-Buloba-24h'!D67,'26.09 Bukasa-Buloba'!D67)</f>
        <v>2</v>
      </c>
      <c r="E67" s="61">
        <f>AVERAGE('28.07 Bukasa-Buloba-24h'!E67,'26.09 Bukasa-Buloba'!E67)</f>
        <v>0.5</v>
      </c>
      <c r="F67" s="61">
        <f>AVERAGE('28.07 Bukasa-Buloba-24h'!F67,'26.09 Bukasa-Buloba'!F67)</f>
        <v>0.5</v>
      </c>
      <c r="G67" s="61">
        <f>AVERAGE('28.07 Bukasa-Buloba-24h'!G67,'26.09 Bukasa-Buloba'!G67)</f>
        <v>0</v>
      </c>
      <c r="H67" s="61">
        <f>AVERAGE('28.07 Bukasa-Buloba-24h'!H67,'26.09 Bukasa-Buloba'!H67)</f>
        <v>0</v>
      </c>
      <c r="I67" s="61">
        <f>AVERAGE('28.07 Bukasa-Buloba-24h'!I67,'26.09 Bukasa-Buloba'!I67)</f>
        <v>2</v>
      </c>
      <c r="J67" s="61">
        <f>AVERAGE('28.07 Bukasa-Buloba-24h'!J67,'26.09 Bukasa-Buloba'!J67)</f>
        <v>0.5</v>
      </c>
      <c r="K67" s="61">
        <f>AVERAGE('28.07 Bukasa-Buloba-24h'!K67,'26.09 Bukasa-Buloba'!K67)</f>
        <v>0</v>
      </c>
      <c r="L67" s="61">
        <f>AVERAGE('28.07 Bukasa-Buloba-24h'!L67,'26.09 Bukasa-Buloba'!L67)</f>
        <v>0</v>
      </c>
      <c r="M67" s="61">
        <f>AVERAGE('28.07 Bukasa-Buloba-24h'!M67,'26.09 Bukasa-Buloba'!M67)</f>
        <v>7.5</v>
      </c>
      <c r="N67" s="61">
        <f>AVERAGE('28.07 Bukasa-Buloba-24h'!N67,'26.09 Bukasa-Buloba'!N67)</f>
        <v>0</v>
      </c>
      <c r="O67" s="15">
        <f t="shared" si="0"/>
        <v>13</v>
      </c>
      <c r="P67" s="15">
        <f t="shared" si="1"/>
        <v>20.5</v>
      </c>
      <c r="R67" s="8"/>
      <c r="T67"/>
    </row>
    <row r="68" spans="2:20" ht="23.1" customHeight="1" x14ac:dyDescent="0.25">
      <c r="B68" s="22" t="s">
        <v>105</v>
      </c>
      <c r="C68" s="61">
        <f>AVERAGE('28.07 Bukasa-Buloba-24h'!C68,'26.09 Bukasa-Buloba'!C68)</f>
        <v>5.5</v>
      </c>
      <c r="D68" s="61">
        <f>AVERAGE('28.07 Bukasa-Buloba-24h'!D68,'26.09 Bukasa-Buloba'!D68)</f>
        <v>1.5</v>
      </c>
      <c r="E68" s="61">
        <f>AVERAGE('28.07 Bukasa-Buloba-24h'!E68,'26.09 Bukasa-Buloba'!E68)</f>
        <v>0</v>
      </c>
      <c r="F68" s="61">
        <f>AVERAGE('28.07 Bukasa-Buloba-24h'!F68,'26.09 Bukasa-Buloba'!F68)</f>
        <v>0.5</v>
      </c>
      <c r="G68" s="61">
        <f>AVERAGE('28.07 Bukasa-Buloba-24h'!G68,'26.09 Bukasa-Buloba'!G68)</f>
        <v>0</v>
      </c>
      <c r="H68" s="61">
        <f>AVERAGE('28.07 Bukasa-Buloba-24h'!H68,'26.09 Bukasa-Buloba'!H68)</f>
        <v>0</v>
      </c>
      <c r="I68" s="61">
        <f>AVERAGE('28.07 Bukasa-Buloba-24h'!I68,'26.09 Bukasa-Buloba'!I68)</f>
        <v>2</v>
      </c>
      <c r="J68" s="61">
        <f>AVERAGE('28.07 Bukasa-Buloba-24h'!J68,'26.09 Bukasa-Buloba'!J68)</f>
        <v>0</v>
      </c>
      <c r="K68" s="61">
        <f>AVERAGE('28.07 Bukasa-Buloba-24h'!K68,'26.09 Bukasa-Buloba'!K68)</f>
        <v>0</v>
      </c>
      <c r="L68" s="61">
        <f>AVERAGE('28.07 Bukasa-Buloba-24h'!L68,'26.09 Bukasa-Buloba'!L68)</f>
        <v>0</v>
      </c>
      <c r="M68" s="61">
        <f>AVERAGE('28.07 Bukasa-Buloba-24h'!M68,'26.09 Bukasa-Buloba'!M68)</f>
        <v>9</v>
      </c>
      <c r="N68" s="61">
        <f>AVERAGE('28.07 Bukasa-Buloba-24h'!N68,'26.09 Bukasa-Buloba'!N68)</f>
        <v>0</v>
      </c>
      <c r="O68" s="15">
        <f t="shared" si="0"/>
        <v>9.5</v>
      </c>
      <c r="P68" s="15">
        <f t="shared" si="1"/>
        <v>18.5</v>
      </c>
      <c r="R68" s="8"/>
      <c r="T68"/>
    </row>
    <row r="69" spans="2:20" ht="23.1" customHeight="1" x14ac:dyDescent="0.25">
      <c r="B69" s="22" t="s">
        <v>106</v>
      </c>
      <c r="C69" s="61">
        <f>AVERAGE('28.07 Bukasa-Buloba-24h'!C69,'26.09 Bukasa-Buloba'!C69)</f>
        <v>4.5</v>
      </c>
      <c r="D69" s="61">
        <f>AVERAGE('28.07 Bukasa-Buloba-24h'!D69,'26.09 Bukasa-Buloba'!D69)</f>
        <v>1.5</v>
      </c>
      <c r="E69" s="61">
        <f>AVERAGE('28.07 Bukasa-Buloba-24h'!E69,'26.09 Bukasa-Buloba'!E69)</f>
        <v>1.5</v>
      </c>
      <c r="F69" s="61">
        <f>AVERAGE('28.07 Bukasa-Buloba-24h'!F69,'26.09 Bukasa-Buloba'!F69)</f>
        <v>0.5</v>
      </c>
      <c r="G69" s="61">
        <f>AVERAGE('28.07 Bukasa-Buloba-24h'!G69,'26.09 Bukasa-Buloba'!G69)</f>
        <v>0</v>
      </c>
      <c r="H69" s="61">
        <f>AVERAGE('28.07 Bukasa-Buloba-24h'!H69,'26.09 Bukasa-Buloba'!H69)</f>
        <v>0</v>
      </c>
      <c r="I69" s="61">
        <f>AVERAGE('28.07 Bukasa-Buloba-24h'!I69,'26.09 Bukasa-Buloba'!I69)</f>
        <v>1.5</v>
      </c>
      <c r="J69" s="61">
        <f>AVERAGE('28.07 Bukasa-Buloba-24h'!J69,'26.09 Bukasa-Buloba'!J69)</f>
        <v>0</v>
      </c>
      <c r="K69" s="61">
        <f>AVERAGE('28.07 Bukasa-Buloba-24h'!K69,'26.09 Bukasa-Buloba'!K69)</f>
        <v>0.5</v>
      </c>
      <c r="L69" s="61">
        <f>AVERAGE('28.07 Bukasa-Buloba-24h'!L69,'26.09 Bukasa-Buloba'!L69)</f>
        <v>0</v>
      </c>
      <c r="M69" s="61">
        <f>AVERAGE('28.07 Bukasa-Buloba-24h'!M69,'26.09 Bukasa-Buloba'!M69)</f>
        <v>9</v>
      </c>
      <c r="N69" s="61">
        <f>AVERAGE('28.07 Bukasa-Buloba-24h'!N69,'26.09 Bukasa-Buloba'!N69)</f>
        <v>0</v>
      </c>
      <c r="O69" s="15">
        <f t="shared" si="0"/>
        <v>10</v>
      </c>
      <c r="P69" s="15">
        <f t="shared" si="1"/>
        <v>19</v>
      </c>
      <c r="R69" s="8"/>
      <c r="T69"/>
    </row>
    <row r="70" spans="2:20" ht="23.1" customHeight="1" x14ac:dyDescent="0.25">
      <c r="B70" s="22" t="s">
        <v>110</v>
      </c>
      <c r="C70" s="61">
        <f>AVERAGE('28.07 Bukasa-Buloba-24h'!C70,'26.09 Bukasa-Buloba'!C70)</f>
        <v>1.5</v>
      </c>
      <c r="D70" s="61">
        <f>AVERAGE('28.07 Bukasa-Buloba-24h'!D70,'26.09 Bukasa-Buloba'!D70)</f>
        <v>1</v>
      </c>
      <c r="E70" s="61">
        <f>AVERAGE('28.07 Bukasa-Buloba-24h'!E70,'26.09 Bukasa-Buloba'!E70)</f>
        <v>1.5</v>
      </c>
      <c r="F70" s="61">
        <f>AVERAGE('28.07 Bukasa-Buloba-24h'!F70,'26.09 Bukasa-Buloba'!F70)</f>
        <v>0.5</v>
      </c>
      <c r="G70" s="61">
        <f>AVERAGE('28.07 Bukasa-Buloba-24h'!G70,'26.09 Bukasa-Buloba'!G70)</f>
        <v>0</v>
      </c>
      <c r="H70" s="61">
        <f>AVERAGE('28.07 Bukasa-Buloba-24h'!H70,'26.09 Bukasa-Buloba'!H70)</f>
        <v>0</v>
      </c>
      <c r="I70" s="61">
        <f>AVERAGE('28.07 Bukasa-Buloba-24h'!I70,'26.09 Bukasa-Buloba'!I70)</f>
        <v>0.5</v>
      </c>
      <c r="J70" s="61">
        <f>AVERAGE('28.07 Bukasa-Buloba-24h'!J70,'26.09 Bukasa-Buloba'!J70)</f>
        <v>0</v>
      </c>
      <c r="K70" s="61">
        <f>AVERAGE('28.07 Bukasa-Buloba-24h'!K70,'26.09 Bukasa-Buloba'!K70)</f>
        <v>1</v>
      </c>
      <c r="L70" s="61">
        <f>AVERAGE('28.07 Bukasa-Buloba-24h'!L70,'26.09 Bukasa-Buloba'!L70)</f>
        <v>0</v>
      </c>
      <c r="M70" s="61">
        <f>AVERAGE('28.07 Bukasa-Buloba-24h'!M70,'26.09 Bukasa-Buloba'!M70)</f>
        <v>6.5</v>
      </c>
      <c r="N70" s="61">
        <f>AVERAGE('28.07 Bukasa-Buloba-24h'!N70,'26.09 Bukasa-Buloba'!N70)</f>
        <v>0</v>
      </c>
      <c r="O70" s="15">
        <f t="shared" si="0"/>
        <v>6</v>
      </c>
      <c r="P70" s="15">
        <f t="shared" si="1"/>
        <v>12.5</v>
      </c>
      <c r="R70" s="8"/>
      <c r="T70"/>
    </row>
    <row r="71" spans="2:20" ht="23.1" customHeight="1" x14ac:dyDescent="0.25">
      <c r="B71" s="22" t="s">
        <v>111</v>
      </c>
      <c r="C71" s="61">
        <f>AVERAGE('28.07 Bukasa-Buloba-24h'!C71,'26.09 Bukasa-Buloba'!C71)</f>
        <v>2</v>
      </c>
      <c r="D71" s="61">
        <f>AVERAGE('28.07 Bukasa-Buloba-24h'!D71,'26.09 Bukasa-Buloba'!D71)</f>
        <v>0.5</v>
      </c>
      <c r="E71" s="61">
        <f>AVERAGE('28.07 Bukasa-Buloba-24h'!E71,'26.09 Bukasa-Buloba'!E71)</f>
        <v>0</v>
      </c>
      <c r="F71" s="61">
        <f>AVERAGE('28.07 Bukasa-Buloba-24h'!F71,'26.09 Bukasa-Buloba'!F71)</f>
        <v>0.5</v>
      </c>
      <c r="G71" s="61">
        <f>AVERAGE('28.07 Bukasa-Buloba-24h'!G71,'26.09 Bukasa-Buloba'!G71)</f>
        <v>0</v>
      </c>
      <c r="H71" s="61">
        <f>AVERAGE('28.07 Bukasa-Buloba-24h'!H71,'26.09 Bukasa-Buloba'!H71)</f>
        <v>0</v>
      </c>
      <c r="I71" s="61">
        <f>AVERAGE('28.07 Bukasa-Buloba-24h'!I71,'26.09 Bukasa-Buloba'!I71)</f>
        <v>0.5</v>
      </c>
      <c r="J71" s="61">
        <f>AVERAGE('28.07 Bukasa-Buloba-24h'!J71,'26.09 Bukasa-Buloba'!J71)</f>
        <v>0</v>
      </c>
      <c r="K71" s="61">
        <f>AVERAGE('28.07 Bukasa-Buloba-24h'!K71,'26.09 Bukasa-Buloba'!K71)</f>
        <v>0</v>
      </c>
      <c r="L71" s="61">
        <f>AVERAGE('28.07 Bukasa-Buloba-24h'!L71,'26.09 Bukasa-Buloba'!L71)</f>
        <v>0</v>
      </c>
      <c r="M71" s="61">
        <f>AVERAGE('28.07 Bukasa-Buloba-24h'!M71,'26.09 Bukasa-Buloba'!M71)</f>
        <v>6.5</v>
      </c>
      <c r="N71" s="61">
        <f>AVERAGE('28.07 Bukasa-Buloba-24h'!N71,'26.09 Bukasa-Buloba'!N71)</f>
        <v>0</v>
      </c>
      <c r="O71" s="15">
        <f t="shared" si="0"/>
        <v>3.5</v>
      </c>
      <c r="P71" s="15">
        <f t="shared" si="1"/>
        <v>10</v>
      </c>
      <c r="R71" s="8"/>
      <c r="T71"/>
    </row>
    <row r="72" spans="2:20" ht="23.1" customHeight="1" x14ac:dyDescent="0.25">
      <c r="B72" s="22" t="s">
        <v>112</v>
      </c>
      <c r="C72" s="61">
        <f>AVERAGE('28.07 Bukasa-Buloba-24h'!C72,'26.09 Bukasa-Buloba'!C72)</f>
        <v>2.5</v>
      </c>
      <c r="D72" s="61">
        <f>AVERAGE('28.07 Bukasa-Buloba-24h'!D72,'26.09 Bukasa-Buloba'!D72)</f>
        <v>0</v>
      </c>
      <c r="E72" s="61">
        <f>AVERAGE('28.07 Bukasa-Buloba-24h'!E72,'26.09 Bukasa-Buloba'!E72)</f>
        <v>0.5</v>
      </c>
      <c r="F72" s="61">
        <f>AVERAGE('28.07 Bukasa-Buloba-24h'!F72,'26.09 Bukasa-Buloba'!F72)</f>
        <v>1</v>
      </c>
      <c r="G72" s="61">
        <f>AVERAGE('28.07 Bukasa-Buloba-24h'!G72,'26.09 Bukasa-Buloba'!G72)</f>
        <v>0</v>
      </c>
      <c r="H72" s="61">
        <f>AVERAGE('28.07 Bukasa-Buloba-24h'!H72,'26.09 Bukasa-Buloba'!H72)</f>
        <v>0</v>
      </c>
      <c r="I72" s="61">
        <f>AVERAGE('28.07 Bukasa-Buloba-24h'!I72,'26.09 Bukasa-Buloba'!I72)</f>
        <v>0</v>
      </c>
      <c r="J72" s="61">
        <f>AVERAGE('28.07 Bukasa-Buloba-24h'!J72,'26.09 Bukasa-Buloba'!J72)</f>
        <v>0</v>
      </c>
      <c r="K72" s="61">
        <f>AVERAGE('28.07 Bukasa-Buloba-24h'!K72,'26.09 Bukasa-Buloba'!K72)</f>
        <v>0</v>
      </c>
      <c r="L72" s="61">
        <f>AVERAGE('28.07 Bukasa-Buloba-24h'!L72,'26.09 Bukasa-Buloba'!L72)</f>
        <v>0</v>
      </c>
      <c r="M72" s="61">
        <f>AVERAGE('28.07 Bukasa-Buloba-24h'!M72,'26.09 Bukasa-Buloba'!M72)</f>
        <v>7</v>
      </c>
      <c r="N72" s="61">
        <f>AVERAGE('28.07 Bukasa-Buloba-24h'!N72,'26.09 Bukasa-Buloba'!N72)</f>
        <v>0</v>
      </c>
      <c r="O72" s="15">
        <f t="shared" si="0"/>
        <v>4</v>
      </c>
      <c r="P72" s="15">
        <f t="shared" si="1"/>
        <v>11</v>
      </c>
      <c r="R72" s="8"/>
      <c r="T72"/>
    </row>
    <row r="73" spans="2:20" ht="23.1" customHeight="1" x14ac:dyDescent="0.25">
      <c r="B73" s="22" t="s">
        <v>113</v>
      </c>
      <c r="C73" s="61">
        <f>AVERAGE('28.07 Bukasa-Buloba-24h'!C73,'26.09 Bukasa-Buloba'!C73)</f>
        <v>3</v>
      </c>
      <c r="D73" s="61">
        <f>AVERAGE('28.07 Bukasa-Buloba-24h'!D73,'26.09 Bukasa-Buloba'!D73)</f>
        <v>0.5</v>
      </c>
      <c r="E73" s="61">
        <f>AVERAGE('28.07 Bukasa-Buloba-24h'!E73,'26.09 Bukasa-Buloba'!E73)</f>
        <v>0.5</v>
      </c>
      <c r="F73" s="61">
        <f>AVERAGE('28.07 Bukasa-Buloba-24h'!F73,'26.09 Bukasa-Buloba'!F73)</f>
        <v>0.5</v>
      </c>
      <c r="G73" s="61">
        <f>AVERAGE('28.07 Bukasa-Buloba-24h'!G73,'26.09 Bukasa-Buloba'!G73)</f>
        <v>0</v>
      </c>
      <c r="H73" s="61">
        <f>AVERAGE('28.07 Bukasa-Buloba-24h'!H73,'26.09 Bukasa-Buloba'!H73)</f>
        <v>0</v>
      </c>
      <c r="I73" s="61">
        <f>AVERAGE('28.07 Bukasa-Buloba-24h'!I73,'26.09 Bukasa-Buloba'!I73)</f>
        <v>0.5</v>
      </c>
      <c r="J73" s="61">
        <f>AVERAGE('28.07 Bukasa-Buloba-24h'!J73,'26.09 Bukasa-Buloba'!J73)</f>
        <v>0</v>
      </c>
      <c r="K73" s="61">
        <f>AVERAGE('28.07 Bukasa-Buloba-24h'!K73,'26.09 Bukasa-Buloba'!K73)</f>
        <v>0</v>
      </c>
      <c r="L73" s="61">
        <f>AVERAGE('28.07 Bukasa-Buloba-24h'!L73,'26.09 Bukasa-Buloba'!L73)</f>
        <v>0</v>
      </c>
      <c r="M73" s="61">
        <f>AVERAGE('28.07 Bukasa-Buloba-24h'!M73,'26.09 Bukasa-Buloba'!M73)</f>
        <v>6.5</v>
      </c>
      <c r="N73" s="61">
        <f>AVERAGE('28.07 Bukasa-Buloba-24h'!N73,'26.09 Bukasa-Buloba'!N73)</f>
        <v>0</v>
      </c>
      <c r="O73" s="15">
        <f t="shared" si="0"/>
        <v>5</v>
      </c>
      <c r="P73" s="15">
        <f t="shared" si="1"/>
        <v>11.5</v>
      </c>
      <c r="R73" s="8"/>
      <c r="T73"/>
    </row>
    <row r="74" spans="2:20" ht="23.1" customHeight="1" x14ac:dyDescent="0.25">
      <c r="B74" s="22" t="s">
        <v>114</v>
      </c>
      <c r="C74" s="61">
        <f>AVERAGE('28.07 Bukasa-Buloba-24h'!C74,'26.09 Bukasa-Buloba'!C74)</f>
        <v>1</v>
      </c>
      <c r="D74" s="61">
        <f>AVERAGE('28.07 Bukasa-Buloba-24h'!D74,'26.09 Bukasa-Buloba'!D74)</f>
        <v>0</v>
      </c>
      <c r="E74" s="61">
        <f>AVERAGE('28.07 Bukasa-Buloba-24h'!E74,'26.09 Bukasa-Buloba'!E74)</f>
        <v>1</v>
      </c>
      <c r="F74" s="61">
        <f>AVERAGE('28.07 Bukasa-Buloba-24h'!F74,'26.09 Bukasa-Buloba'!F74)</f>
        <v>0.5</v>
      </c>
      <c r="G74" s="61">
        <f>AVERAGE('28.07 Bukasa-Buloba-24h'!G74,'26.09 Bukasa-Buloba'!G74)</f>
        <v>0</v>
      </c>
      <c r="H74" s="61">
        <f>AVERAGE('28.07 Bukasa-Buloba-24h'!H74,'26.09 Bukasa-Buloba'!H74)</f>
        <v>0</v>
      </c>
      <c r="I74" s="61">
        <f>AVERAGE('28.07 Bukasa-Buloba-24h'!I74,'26.09 Bukasa-Buloba'!I74)</f>
        <v>0</v>
      </c>
      <c r="J74" s="61">
        <f>AVERAGE('28.07 Bukasa-Buloba-24h'!J74,'26.09 Bukasa-Buloba'!J74)</f>
        <v>0</v>
      </c>
      <c r="K74" s="61">
        <f>AVERAGE('28.07 Bukasa-Buloba-24h'!K74,'26.09 Bukasa-Buloba'!K74)</f>
        <v>0</v>
      </c>
      <c r="L74" s="61">
        <f>AVERAGE('28.07 Bukasa-Buloba-24h'!L74,'26.09 Bukasa-Buloba'!L74)</f>
        <v>0</v>
      </c>
      <c r="M74" s="61">
        <f>AVERAGE('28.07 Bukasa-Buloba-24h'!M74,'26.09 Bukasa-Buloba'!M74)</f>
        <v>6</v>
      </c>
      <c r="N74" s="61">
        <f>AVERAGE('28.07 Bukasa-Buloba-24h'!N74,'26.09 Bukasa-Buloba'!N74)</f>
        <v>0</v>
      </c>
      <c r="O74" s="15">
        <f t="shared" ref="O74:O105" si="23">SUM(C74:L74,N74)</f>
        <v>2.5</v>
      </c>
      <c r="P74" s="15">
        <f t="shared" ref="P74:P105" si="24">SUM(C74:N74)</f>
        <v>8.5</v>
      </c>
      <c r="R74" s="8"/>
      <c r="T74"/>
    </row>
    <row r="75" spans="2:20" ht="23.1" customHeight="1" x14ac:dyDescent="0.25">
      <c r="B75" s="22" t="s">
        <v>115</v>
      </c>
      <c r="C75" s="61">
        <f>AVERAGE('28.07 Bukasa-Buloba-24h'!C75,'26.09 Bukasa-Buloba'!C75)</f>
        <v>3</v>
      </c>
      <c r="D75" s="61">
        <f>AVERAGE('28.07 Bukasa-Buloba-24h'!D75,'26.09 Bukasa-Buloba'!D75)</f>
        <v>0</v>
      </c>
      <c r="E75" s="61">
        <f>AVERAGE('28.07 Bukasa-Buloba-24h'!E75,'26.09 Bukasa-Buloba'!E75)</f>
        <v>0.5</v>
      </c>
      <c r="F75" s="61">
        <f>AVERAGE('28.07 Bukasa-Buloba-24h'!F75,'26.09 Bukasa-Buloba'!F75)</f>
        <v>0.5</v>
      </c>
      <c r="G75" s="61">
        <f>AVERAGE('28.07 Bukasa-Buloba-24h'!G75,'26.09 Bukasa-Buloba'!G75)</f>
        <v>0</v>
      </c>
      <c r="H75" s="61">
        <f>AVERAGE('28.07 Bukasa-Buloba-24h'!H75,'26.09 Bukasa-Buloba'!H75)</f>
        <v>0</v>
      </c>
      <c r="I75" s="61">
        <f>AVERAGE('28.07 Bukasa-Buloba-24h'!I75,'26.09 Bukasa-Buloba'!I75)</f>
        <v>1</v>
      </c>
      <c r="J75" s="61">
        <f>AVERAGE('28.07 Bukasa-Buloba-24h'!J75,'26.09 Bukasa-Buloba'!J75)</f>
        <v>0</v>
      </c>
      <c r="K75" s="61">
        <f>AVERAGE('28.07 Bukasa-Buloba-24h'!K75,'26.09 Bukasa-Buloba'!K75)</f>
        <v>0</v>
      </c>
      <c r="L75" s="61">
        <f>AVERAGE('28.07 Bukasa-Buloba-24h'!L75,'26.09 Bukasa-Buloba'!L75)</f>
        <v>0</v>
      </c>
      <c r="M75" s="61">
        <f>AVERAGE('28.07 Bukasa-Buloba-24h'!M75,'26.09 Bukasa-Buloba'!M75)</f>
        <v>4.5</v>
      </c>
      <c r="N75" s="61">
        <f>AVERAGE('28.07 Bukasa-Buloba-24h'!N75,'26.09 Bukasa-Buloba'!N75)</f>
        <v>0</v>
      </c>
      <c r="O75" s="15">
        <f t="shared" si="23"/>
        <v>5</v>
      </c>
      <c r="P75" s="15">
        <f t="shared" si="24"/>
        <v>9.5</v>
      </c>
      <c r="R75" s="8"/>
      <c r="T75"/>
    </row>
    <row r="76" spans="2:20" ht="23.1" customHeight="1" x14ac:dyDescent="0.25">
      <c r="B76" s="22" t="s">
        <v>116</v>
      </c>
      <c r="C76" s="61">
        <f>AVERAGE('28.07 Bukasa-Buloba-24h'!C76,'26.09 Bukasa-Buloba'!C76)</f>
        <v>1</v>
      </c>
      <c r="D76" s="61">
        <f>AVERAGE('28.07 Bukasa-Buloba-24h'!D76,'26.09 Bukasa-Buloba'!D76)</f>
        <v>1</v>
      </c>
      <c r="E76" s="61">
        <f>AVERAGE('28.07 Bukasa-Buloba-24h'!E76,'26.09 Bukasa-Buloba'!E76)</f>
        <v>0</v>
      </c>
      <c r="F76" s="61">
        <f>AVERAGE('28.07 Bukasa-Buloba-24h'!F76,'26.09 Bukasa-Buloba'!F76)</f>
        <v>0</v>
      </c>
      <c r="G76" s="61">
        <f>AVERAGE('28.07 Bukasa-Buloba-24h'!G76,'26.09 Bukasa-Buloba'!G76)</f>
        <v>0</v>
      </c>
      <c r="H76" s="61">
        <f>AVERAGE('28.07 Bukasa-Buloba-24h'!H76,'26.09 Bukasa-Buloba'!H76)</f>
        <v>0</v>
      </c>
      <c r="I76" s="61">
        <f>AVERAGE('28.07 Bukasa-Buloba-24h'!I76,'26.09 Bukasa-Buloba'!I76)</f>
        <v>0</v>
      </c>
      <c r="J76" s="61">
        <f>AVERAGE('28.07 Bukasa-Buloba-24h'!J76,'26.09 Bukasa-Buloba'!J76)</f>
        <v>0</v>
      </c>
      <c r="K76" s="61">
        <f>AVERAGE('28.07 Bukasa-Buloba-24h'!K76,'26.09 Bukasa-Buloba'!K76)</f>
        <v>0</v>
      </c>
      <c r="L76" s="61">
        <f>AVERAGE('28.07 Bukasa-Buloba-24h'!L76,'26.09 Bukasa-Buloba'!L76)</f>
        <v>0</v>
      </c>
      <c r="M76" s="61">
        <f>AVERAGE('28.07 Bukasa-Buloba-24h'!M76,'26.09 Bukasa-Buloba'!M76)</f>
        <v>4</v>
      </c>
      <c r="N76" s="61">
        <f>AVERAGE('28.07 Bukasa-Buloba-24h'!N76,'26.09 Bukasa-Buloba'!N76)</f>
        <v>0</v>
      </c>
      <c r="O76" s="15">
        <f t="shared" si="23"/>
        <v>2</v>
      </c>
      <c r="P76" s="15">
        <f t="shared" si="24"/>
        <v>6</v>
      </c>
      <c r="R76" s="8"/>
      <c r="T76"/>
    </row>
    <row r="77" spans="2:20" ht="23.1" customHeight="1" x14ac:dyDescent="0.25">
      <c r="B77" s="22" t="s">
        <v>117</v>
      </c>
      <c r="C77" s="61">
        <f>AVERAGE('28.07 Bukasa-Buloba-24h'!C77,'26.09 Bukasa-Buloba'!C77)</f>
        <v>2</v>
      </c>
      <c r="D77" s="61">
        <f>AVERAGE('28.07 Bukasa-Buloba-24h'!D77,'26.09 Bukasa-Buloba'!D77)</f>
        <v>0</v>
      </c>
      <c r="E77" s="61">
        <f>AVERAGE('28.07 Bukasa-Buloba-24h'!E77,'26.09 Bukasa-Buloba'!E77)</f>
        <v>1</v>
      </c>
      <c r="F77" s="61">
        <f>AVERAGE('28.07 Bukasa-Buloba-24h'!F77,'26.09 Bukasa-Buloba'!F77)</f>
        <v>0</v>
      </c>
      <c r="G77" s="61">
        <f>AVERAGE('28.07 Bukasa-Buloba-24h'!G77,'26.09 Bukasa-Buloba'!G77)</f>
        <v>0</v>
      </c>
      <c r="H77" s="61">
        <f>AVERAGE('28.07 Bukasa-Buloba-24h'!H77,'26.09 Bukasa-Buloba'!H77)</f>
        <v>0</v>
      </c>
      <c r="I77" s="61">
        <f>AVERAGE('28.07 Bukasa-Buloba-24h'!I77,'26.09 Bukasa-Buloba'!I77)</f>
        <v>0.5</v>
      </c>
      <c r="J77" s="61">
        <f>AVERAGE('28.07 Bukasa-Buloba-24h'!J77,'26.09 Bukasa-Buloba'!J77)</f>
        <v>0</v>
      </c>
      <c r="K77" s="61">
        <f>AVERAGE('28.07 Bukasa-Buloba-24h'!K77,'26.09 Bukasa-Buloba'!K77)</f>
        <v>0</v>
      </c>
      <c r="L77" s="61">
        <f>AVERAGE('28.07 Bukasa-Buloba-24h'!L77,'26.09 Bukasa-Buloba'!L77)</f>
        <v>0</v>
      </c>
      <c r="M77" s="61">
        <f>AVERAGE('28.07 Bukasa-Buloba-24h'!M77,'26.09 Bukasa-Buloba'!M77)</f>
        <v>0.5</v>
      </c>
      <c r="N77" s="61">
        <f>AVERAGE('28.07 Bukasa-Buloba-24h'!N77,'26.09 Bukasa-Buloba'!N77)</f>
        <v>0</v>
      </c>
      <c r="O77" s="15">
        <f t="shared" si="23"/>
        <v>3.5</v>
      </c>
      <c r="P77" s="15">
        <f t="shared" si="24"/>
        <v>4</v>
      </c>
      <c r="R77" s="8"/>
      <c r="T77"/>
    </row>
    <row r="78" spans="2:20" ht="23.1" customHeight="1" x14ac:dyDescent="0.25">
      <c r="B78" s="23" t="s">
        <v>118</v>
      </c>
      <c r="C78" s="61">
        <f>AVERAGE('28.07 Bukasa-Buloba-24h'!C78,'26.09 Bukasa-Buloba'!C78)</f>
        <v>1</v>
      </c>
      <c r="D78" s="61">
        <f>AVERAGE('28.07 Bukasa-Buloba-24h'!D78,'26.09 Bukasa-Buloba'!D78)</f>
        <v>1</v>
      </c>
      <c r="E78" s="61">
        <f>AVERAGE('28.07 Bukasa-Buloba-24h'!E78,'26.09 Bukasa-Buloba'!E78)</f>
        <v>0</v>
      </c>
      <c r="F78" s="61">
        <f>AVERAGE('28.07 Bukasa-Buloba-24h'!F78,'26.09 Bukasa-Buloba'!F78)</f>
        <v>1.5</v>
      </c>
      <c r="G78" s="61">
        <f>AVERAGE('28.07 Bukasa-Buloba-24h'!G78,'26.09 Bukasa-Buloba'!G78)</f>
        <v>0</v>
      </c>
      <c r="H78" s="61">
        <f>AVERAGE('28.07 Bukasa-Buloba-24h'!H78,'26.09 Bukasa-Buloba'!H78)</f>
        <v>0</v>
      </c>
      <c r="I78" s="61">
        <f>AVERAGE('28.07 Bukasa-Buloba-24h'!I78,'26.09 Bukasa-Buloba'!I78)</f>
        <v>0</v>
      </c>
      <c r="J78" s="61">
        <f>AVERAGE('28.07 Bukasa-Buloba-24h'!J78,'26.09 Bukasa-Buloba'!J78)</f>
        <v>0</v>
      </c>
      <c r="K78" s="61">
        <f>AVERAGE('28.07 Bukasa-Buloba-24h'!K78,'26.09 Bukasa-Buloba'!K78)</f>
        <v>0</v>
      </c>
      <c r="L78" s="61">
        <f>AVERAGE('28.07 Bukasa-Buloba-24h'!L78,'26.09 Bukasa-Buloba'!L78)</f>
        <v>0</v>
      </c>
      <c r="M78" s="61">
        <f>AVERAGE('28.07 Bukasa-Buloba-24h'!M78,'26.09 Bukasa-Buloba'!M78)</f>
        <v>2</v>
      </c>
      <c r="N78" s="61">
        <f>AVERAGE('28.07 Bukasa-Buloba-24h'!N78,'26.09 Bukasa-Buloba'!N78)</f>
        <v>0</v>
      </c>
      <c r="O78" s="15">
        <f t="shared" si="23"/>
        <v>3.5</v>
      </c>
      <c r="P78" s="15">
        <f t="shared" si="24"/>
        <v>5.5</v>
      </c>
      <c r="R78" s="8"/>
      <c r="T78"/>
    </row>
    <row r="79" spans="2:20" ht="23.1" customHeight="1" x14ac:dyDescent="0.25">
      <c r="B79" s="22" t="s">
        <v>119</v>
      </c>
      <c r="C79" s="61">
        <f>AVERAGE('28.07 Bukasa-Buloba-24h'!C79,'26.09 Bukasa-Buloba'!C79)</f>
        <v>0.5</v>
      </c>
      <c r="D79" s="61">
        <f>AVERAGE('28.07 Bukasa-Buloba-24h'!D79,'26.09 Bukasa-Buloba'!D79)</f>
        <v>1</v>
      </c>
      <c r="E79" s="61">
        <f>AVERAGE('28.07 Bukasa-Buloba-24h'!E79,'26.09 Bukasa-Buloba'!E79)</f>
        <v>0</v>
      </c>
      <c r="F79" s="61">
        <f>AVERAGE('28.07 Bukasa-Buloba-24h'!F79,'26.09 Bukasa-Buloba'!F79)</f>
        <v>0.5</v>
      </c>
      <c r="G79" s="61">
        <f>AVERAGE('28.07 Bukasa-Buloba-24h'!G79,'26.09 Bukasa-Buloba'!G79)</f>
        <v>0</v>
      </c>
      <c r="H79" s="61">
        <f>AVERAGE('28.07 Bukasa-Buloba-24h'!H79,'26.09 Bukasa-Buloba'!H79)</f>
        <v>0</v>
      </c>
      <c r="I79" s="61">
        <f>AVERAGE('28.07 Bukasa-Buloba-24h'!I79,'26.09 Bukasa-Buloba'!I79)</f>
        <v>0</v>
      </c>
      <c r="J79" s="61">
        <f>AVERAGE('28.07 Bukasa-Buloba-24h'!J79,'26.09 Bukasa-Buloba'!J79)</f>
        <v>0</v>
      </c>
      <c r="K79" s="61">
        <f>AVERAGE('28.07 Bukasa-Buloba-24h'!K79,'26.09 Bukasa-Buloba'!K79)</f>
        <v>0</v>
      </c>
      <c r="L79" s="61">
        <f>AVERAGE('28.07 Bukasa-Buloba-24h'!L79,'26.09 Bukasa-Buloba'!L79)</f>
        <v>0</v>
      </c>
      <c r="M79" s="61">
        <f>AVERAGE('28.07 Bukasa-Buloba-24h'!M79,'26.09 Bukasa-Buloba'!M79)</f>
        <v>1.5</v>
      </c>
      <c r="N79" s="61">
        <f>AVERAGE('28.07 Bukasa-Buloba-24h'!N79,'26.09 Bukasa-Buloba'!N79)</f>
        <v>0</v>
      </c>
      <c r="O79" s="15">
        <f t="shared" si="23"/>
        <v>2</v>
      </c>
      <c r="P79" s="15">
        <f t="shared" si="24"/>
        <v>3.5</v>
      </c>
      <c r="R79" s="8"/>
      <c r="T79"/>
    </row>
    <row r="80" spans="2:20" ht="23.1" customHeight="1" x14ac:dyDescent="0.25">
      <c r="B80" s="24" t="s">
        <v>120</v>
      </c>
      <c r="C80" s="61">
        <f>AVERAGE('28.07 Bukasa-Buloba-24h'!C80,'26.09 Bukasa-Buloba'!C80)</f>
        <v>1.5</v>
      </c>
      <c r="D80" s="61">
        <f>AVERAGE('28.07 Bukasa-Buloba-24h'!D80,'26.09 Bukasa-Buloba'!D80)</f>
        <v>0.5</v>
      </c>
      <c r="E80" s="61">
        <f>AVERAGE('28.07 Bukasa-Buloba-24h'!E80,'26.09 Bukasa-Buloba'!E80)</f>
        <v>0</v>
      </c>
      <c r="F80" s="61">
        <f>AVERAGE('28.07 Bukasa-Buloba-24h'!F80,'26.09 Bukasa-Buloba'!F80)</f>
        <v>0</v>
      </c>
      <c r="G80" s="61">
        <f>AVERAGE('28.07 Bukasa-Buloba-24h'!G80,'26.09 Bukasa-Buloba'!G80)</f>
        <v>0.5</v>
      </c>
      <c r="H80" s="61">
        <f>AVERAGE('28.07 Bukasa-Buloba-24h'!H80,'26.09 Bukasa-Buloba'!H80)</f>
        <v>0</v>
      </c>
      <c r="I80" s="61">
        <f>AVERAGE('28.07 Bukasa-Buloba-24h'!I80,'26.09 Bukasa-Buloba'!I80)</f>
        <v>1</v>
      </c>
      <c r="J80" s="61">
        <f>AVERAGE('28.07 Bukasa-Buloba-24h'!J80,'26.09 Bukasa-Buloba'!J80)</f>
        <v>0</v>
      </c>
      <c r="K80" s="61">
        <f>AVERAGE('28.07 Bukasa-Buloba-24h'!K80,'26.09 Bukasa-Buloba'!K80)</f>
        <v>0</v>
      </c>
      <c r="L80" s="61">
        <f>AVERAGE('28.07 Bukasa-Buloba-24h'!L80,'26.09 Bukasa-Buloba'!L80)</f>
        <v>0</v>
      </c>
      <c r="M80" s="61">
        <f>AVERAGE('28.07 Bukasa-Buloba-24h'!M80,'26.09 Bukasa-Buloba'!M80)</f>
        <v>0</v>
      </c>
      <c r="N80" s="61">
        <f>AVERAGE('28.07 Bukasa-Buloba-24h'!N80,'26.09 Bukasa-Buloba'!N80)</f>
        <v>0</v>
      </c>
      <c r="O80" s="15">
        <f t="shared" si="23"/>
        <v>3.5</v>
      </c>
      <c r="P80" s="15">
        <f t="shared" si="24"/>
        <v>3.5</v>
      </c>
      <c r="R80" s="8"/>
      <c r="T80"/>
    </row>
    <row r="81" spans="2:20" ht="23.1" customHeight="1" x14ac:dyDescent="0.25">
      <c r="B81" s="22" t="s">
        <v>121</v>
      </c>
      <c r="C81" s="61">
        <f>AVERAGE('28.07 Bukasa-Buloba-24h'!C81,'26.09 Bukasa-Buloba'!C81)</f>
        <v>1</v>
      </c>
      <c r="D81" s="61">
        <f>AVERAGE('28.07 Bukasa-Buloba-24h'!D81,'26.09 Bukasa-Buloba'!D81)</f>
        <v>0.5</v>
      </c>
      <c r="E81" s="61">
        <f>AVERAGE('28.07 Bukasa-Buloba-24h'!E81,'26.09 Bukasa-Buloba'!E81)</f>
        <v>0</v>
      </c>
      <c r="F81" s="61">
        <f>AVERAGE('28.07 Bukasa-Buloba-24h'!F81,'26.09 Bukasa-Buloba'!F81)</f>
        <v>0</v>
      </c>
      <c r="G81" s="61">
        <f>AVERAGE('28.07 Bukasa-Buloba-24h'!G81,'26.09 Bukasa-Buloba'!G81)</f>
        <v>0</v>
      </c>
      <c r="H81" s="61">
        <f>AVERAGE('28.07 Bukasa-Buloba-24h'!H81,'26.09 Bukasa-Buloba'!H81)</f>
        <v>0</v>
      </c>
      <c r="I81" s="61">
        <f>AVERAGE('28.07 Bukasa-Buloba-24h'!I81,'26.09 Bukasa-Buloba'!I81)</f>
        <v>0</v>
      </c>
      <c r="J81" s="61">
        <f>AVERAGE('28.07 Bukasa-Buloba-24h'!J81,'26.09 Bukasa-Buloba'!J81)</f>
        <v>0.5</v>
      </c>
      <c r="K81" s="61">
        <f>AVERAGE('28.07 Bukasa-Buloba-24h'!K81,'26.09 Bukasa-Buloba'!K81)</f>
        <v>0</v>
      </c>
      <c r="L81" s="61">
        <f>AVERAGE('28.07 Bukasa-Buloba-24h'!L81,'26.09 Bukasa-Buloba'!L81)</f>
        <v>0</v>
      </c>
      <c r="M81" s="61">
        <f>AVERAGE('28.07 Bukasa-Buloba-24h'!M81,'26.09 Bukasa-Buloba'!M81)</f>
        <v>3</v>
      </c>
      <c r="N81" s="61">
        <f>AVERAGE('28.07 Bukasa-Buloba-24h'!N81,'26.09 Bukasa-Buloba'!N81)</f>
        <v>0</v>
      </c>
      <c r="O81" s="15">
        <f t="shared" si="23"/>
        <v>2</v>
      </c>
      <c r="P81" s="15">
        <f t="shared" si="24"/>
        <v>5</v>
      </c>
      <c r="R81" s="8"/>
      <c r="T81"/>
    </row>
    <row r="82" spans="2:20" ht="23.1" customHeight="1" x14ac:dyDescent="0.25">
      <c r="B82" s="23" t="s">
        <v>122</v>
      </c>
      <c r="C82" s="61">
        <f>AVERAGE('28.07 Bukasa-Buloba-24h'!C82,'26.09 Bukasa-Buloba'!C82)</f>
        <v>0</v>
      </c>
      <c r="D82" s="61">
        <f>AVERAGE('28.07 Bukasa-Buloba-24h'!D82,'26.09 Bukasa-Buloba'!D82)</f>
        <v>0</v>
      </c>
      <c r="E82" s="61">
        <f>AVERAGE('28.07 Bukasa-Buloba-24h'!E82,'26.09 Bukasa-Buloba'!E82)</f>
        <v>0</v>
      </c>
      <c r="F82" s="61">
        <f>AVERAGE('28.07 Bukasa-Buloba-24h'!F82,'26.09 Bukasa-Buloba'!F82)</f>
        <v>0.5</v>
      </c>
      <c r="G82" s="61">
        <f>AVERAGE('28.07 Bukasa-Buloba-24h'!G82,'26.09 Bukasa-Buloba'!G82)</f>
        <v>0</v>
      </c>
      <c r="H82" s="61">
        <f>AVERAGE('28.07 Bukasa-Buloba-24h'!H82,'26.09 Bukasa-Buloba'!H82)</f>
        <v>0</v>
      </c>
      <c r="I82" s="61">
        <f>AVERAGE('28.07 Bukasa-Buloba-24h'!I82,'26.09 Bukasa-Buloba'!I82)</f>
        <v>0.5</v>
      </c>
      <c r="J82" s="61">
        <f>AVERAGE('28.07 Bukasa-Buloba-24h'!J82,'26.09 Bukasa-Buloba'!J82)</f>
        <v>0</v>
      </c>
      <c r="K82" s="61">
        <f>AVERAGE('28.07 Bukasa-Buloba-24h'!K82,'26.09 Bukasa-Buloba'!K82)</f>
        <v>0</v>
      </c>
      <c r="L82" s="61">
        <f>AVERAGE('28.07 Bukasa-Buloba-24h'!L82,'26.09 Bukasa-Buloba'!L82)</f>
        <v>0</v>
      </c>
      <c r="M82" s="61">
        <f>AVERAGE('28.07 Bukasa-Buloba-24h'!M82,'26.09 Bukasa-Buloba'!M82)</f>
        <v>0.5</v>
      </c>
      <c r="N82" s="61">
        <f>AVERAGE('28.07 Bukasa-Buloba-24h'!N82,'26.09 Bukasa-Buloba'!N82)</f>
        <v>0</v>
      </c>
      <c r="O82" s="15">
        <f t="shared" si="23"/>
        <v>1</v>
      </c>
      <c r="P82" s="15">
        <f t="shared" si="24"/>
        <v>1.5</v>
      </c>
      <c r="R82" s="8"/>
      <c r="T82"/>
    </row>
    <row r="83" spans="2:20" ht="23.1" customHeight="1" x14ac:dyDescent="0.25">
      <c r="B83" s="22" t="s">
        <v>123</v>
      </c>
      <c r="C83" s="61">
        <f>AVERAGE('28.07 Bukasa-Buloba-24h'!C83,'26.09 Bukasa-Buloba'!C83)</f>
        <v>0.5</v>
      </c>
      <c r="D83" s="61">
        <f>AVERAGE('28.07 Bukasa-Buloba-24h'!D83,'26.09 Bukasa-Buloba'!D83)</f>
        <v>0</v>
      </c>
      <c r="E83" s="61">
        <f>AVERAGE('28.07 Bukasa-Buloba-24h'!E83,'26.09 Bukasa-Buloba'!E83)</f>
        <v>0</v>
      </c>
      <c r="F83" s="61">
        <f>AVERAGE('28.07 Bukasa-Buloba-24h'!F83,'26.09 Bukasa-Buloba'!F83)</f>
        <v>0</v>
      </c>
      <c r="G83" s="61">
        <f>AVERAGE('28.07 Bukasa-Buloba-24h'!G83,'26.09 Bukasa-Buloba'!G83)</f>
        <v>0</v>
      </c>
      <c r="H83" s="61">
        <f>AVERAGE('28.07 Bukasa-Buloba-24h'!H83,'26.09 Bukasa-Buloba'!H83)</f>
        <v>0</v>
      </c>
      <c r="I83" s="61">
        <f>AVERAGE('28.07 Bukasa-Buloba-24h'!I83,'26.09 Bukasa-Buloba'!I83)</f>
        <v>1</v>
      </c>
      <c r="J83" s="61">
        <f>AVERAGE('28.07 Bukasa-Buloba-24h'!J83,'26.09 Bukasa-Buloba'!J83)</f>
        <v>0</v>
      </c>
      <c r="K83" s="61">
        <f>AVERAGE('28.07 Bukasa-Buloba-24h'!K83,'26.09 Bukasa-Buloba'!K83)</f>
        <v>0</v>
      </c>
      <c r="L83" s="61">
        <f>AVERAGE('28.07 Bukasa-Buloba-24h'!L83,'26.09 Bukasa-Buloba'!L83)</f>
        <v>0</v>
      </c>
      <c r="M83" s="61">
        <f>AVERAGE('28.07 Bukasa-Buloba-24h'!M83,'26.09 Bukasa-Buloba'!M83)</f>
        <v>0.5</v>
      </c>
      <c r="N83" s="61">
        <f>AVERAGE('28.07 Bukasa-Buloba-24h'!N83,'26.09 Bukasa-Buloba'!N83)</f>
        <v>0</v>
      </c>
      <c r="O83" s="15">
        <f t="shared" si="23"/>
        <v>1.5</v>
      </c>
      <c r="P83" s="15">
        <f t="shared" si="24"/>
        <v>2</v>
      </c>
      <c r="R83" s="8"/>
      <c r="T83"/>
    </row>
    <row r="84" spans="2:20" ht="23.1" customHeight="1" x14ac:dyDescent="0.25">
      <c r="B84" s="24" t="s">
        <v>124</v>
      </c>
      <c r="C84" s="61">
        <f>AVERAGE('28.07 Bukasa-Buloba-24h'!C84,'26.09 Bukasa-Buloba'!C84)</f>
        <v>2</v>
      </c>
      <c r="D84" s="61">
        <f>AVERAGE('28.07 Bukasa-Buloba-24h'!D84,'26.09 Bukasa-Buloba'!D84)</f>
        <v>0</v>
      </c>
      <c r="E84" s="61">
        <f>AVERAGE('28.07 Bukasa-Buloba-24h'!E84,'26.09 Bukasa-Buloba'!E84)</f>
        <v>0.5</v>
      </c>
      <c r="F84" s="61">
        <f>AVERAGE('28.07 Bukasa-Buloba-24h'!F84,'26.09 Bukasa-Buloba'!F84)</f>
        <v>1</v>
      </c>
      <c r="G84" s="61">
        <f>AVERAGE('28.07 Bukasa-Buloba-24h'!G84,'26.09 Bukasa-Buloba'!G84)</f>
        <v>0</v>
      </c>
      <c r="H84" s="61">
        <f>AVERAGE('28.07 Bukasa-Buloba-24h'!H84,'26.09 Bukasa-Buloba'!H84)</f>
        <v>0</v>
      </c>
      <c r="I84" s="61">
        <f>AVERAGE('28.07 Bukasa-Buloba-24h'!I84,'26.09 Bukasa-Buloba'!I84)</f>
        <v>0</v>
      </c>
      <c r="J84" s="61">
        <f>AVERAGE('28.07 Bukasa-Buloba-24h'!J84,'26.09 Bukasa-Buloba'!J84)</f>
        <v>0</v>
      </c>
      <c r="K84" s="61">
        <f>AVERAGE('28.07 Bukasa-Buloba-24h'!K84,'26.09 Bukasa-Buloba'!K84)</f>
        <v>0</v>
      </c>
      <c r="L84" s="61">
        <f>AVERAGE('28.07 Bukasa-Buloba-24h'!L84,'26.09 Bukasa-Buloba'!L84)</f>
        <v>0</v>
      </c>
      <c r="M84" s="61">
        <f>AVERAGE('28.07 Bukasa-Buloba-24h'!M84,'26.09 Bukasa-Buloba'!M84)</f>
        <v>0.5</v>
      </c>
      <c r="N84" s="61">
        <f>AVERAGE('28.07 Bukasa-Buloba-24h'!N84,'26.09 Bukasa-Buloba'!N84)</f>
        <v>0</v>
      </c>
      <c r="O84" s="15">
        <f t="shared" si="23"/>
        <v>3.5</v>
      </c>
      <c r="P84" s="15">
        <f t="shared" si="24"/>
        <v>4</v>
      </c>
      <c r="R84" s="8"/>
      <c r="T84"/>
    </row>
    <row r="85" spans="2:20" ht="23.1" customHeight="1" x14ac:dyDescent="0.25">
      <c r="B85" s="22" t="s">
        <v>125</v>
      </c>
      <c r="C85" s="61">
        <f>AVERAGE('28.07 Bukasa-Buloba-24h'!C85,'26.09 Bukasa-Buloba'!C85)</f>
        <v>0</v>
      </c>
      <c r="D85" s="61">
        <f>AVERAGE('28.07 Bukasa-Buloba-24h'!D85,'26.09 Bukasa-Buloba'!D85)</f>
        <v>1</v>
      </c>
      <c r="E85" s="61">
        <f>AVERAGE('28.07 Bukasa-Buloba-24h'!E85,'26.09 Bukasa-Buloba'!E85)</f>
        <v>0</v>
      </c>
      <c r="F85" s="61">
        <f>AVERAGE('28.07 Bukasa-Buloba-24h'!F85,'26.09 Bukasa-Buloba'!F85)</f>
        <v>0</v>
      </c>
      <c r="G85" s="61">
        <f>AVERAGE('28.07 Bukasa-Buloba-24h'!G85,'26.09 Bukasa-Buloba'!G85)</f>
        <v>0</v>
      </c>
      <c r="H85" s="61">
        <f>AVERAGE('28.07 Bukasa-Buloba-24h'!H85,'26.09 Bukasa-Buloba'!H85)</f>
        <v>0</v>
      </c>
      <c r="I85" s="61">
        <f>AVERAGE('28.07 Bukasa-Buloba-24h'!I85,'26.09 Bukasa-Buloba'!I85)</f>
        <v>2.5</v>
      </c>
      <c r="J85" s="61">
        <f>AVERAGE('28.07 Bukasa-Buloba-24h'!J85,'26.09 Bukasa-Buloba'!J85)</f>
        <v>0.5</v>
      </c>
      <c r="K85" s="61">
        <f>AVERAGE('28.07 Bukasa-Buloba-24h'!K85,'26.09 Bukasa-Buloba'!K85)</f>
        <v>0</v>
      </c>
      <c r="L85" s="61">
        <f>AVERAGE('28.07 Bukasa-Buloba-24h'!L85,'26.09 Bukasa-Buloba'!L85)</f>
        <v>0</v>
      </c>
      <c r="M85" s="61">
        <f>AVERAGE('28.07 Bukasa-Buloba-24h'!M85,'26.09 Bukasa-Buloba'!M85)</f>
        <v>0.5</v>
      </c>
      <c r="N85" s="61">
        <f>AVERAGE('28.07 Bukasa-Buloba-24h'!N85,'26.09 Bukasa-Buloba'!N85)</f>
        <v>0</v>
      </c>
      <c r="O85" s="15">
        <f t="shared" si="23"/>
        <v>4</v>
      </c>
      <c r="P85" s="15">
        <f t="shared" si="24"/>
        <v>4.5</v>
      </c>
      <c r="R85" s="8"/>
      <c r="T85"/>
    </row>
    <row r="86" spans="2:20" ht="23.1" customHeight="1" x14ac:dyDescent="0.25">
      <c r="B86" s="23" t="s">
        <v>126</v>
      </c>
      <c r="C86" s="61">
        <f>AVERAGE('28.07 Bukasa-Buloba-24h'!C86,'26.09 Bukasa-Buloba'!C86)</f>
        <v>0.5</v>
      </c>
      <c r="D86" s="61">
        <f>AVERAGE('28.07 Bukasa-Buloba-24h'!D86,'26.09 Bukasa-Buloba'!D86)</f>
        <v>0</v>
      </c>
      <c r="E86" s="61">
        <f>AVERAGE('28.07 Bukasa-Buloba-24h'!E86,'26.09 Bukasa-Buloba'!E86)</f>
        <v>0.5</v>
      </c>
      <c r="F86" s="61">
        <f>AVERAGE('28.07 Bukasa-Buloba-24h'!F86,'26.09 Bukasa-Buloba'!F86)</f>
        <v>0</v>
      </c>
      <c r="G86" s="61">
        <f>AVERAGE('28.07 Bukasa-Buloba-24h'!G86,'26.09 Bukasa-Buloba'!G86)</f>
        <v>0</v>
      </c>
      <c r="H86" s="61">
        <f>AVERAGE('28.07 Bukasa-Buloba-24h'!H86,'26.09 Bukasa-Buloba'!H86)</f>
        <v>0</v>
      </c>
      <c r="I86" s="61">
        <f>AVERAGE('28.07 Bukasa-Buloba-24h'!I86,'26.09 Bukasa-Buloba'!I86)</f>
        <v>0</v>
      </c>
      <c r="J86" s="61">
        <f>AVERAGE('28.07 Bukasa-Buloba-24h'!J86,'26.09 Bukasa-Buloba'!J86)</f>
        <v>0</v>
      </c>
      <c r="K86" s="61">
        <f>AVERAGE('28.07 Bukasa-Buloba-24h'!K86,'26.09 Bukasa-Buloba'!K86)</f>
        <v>0</v>
      </c>
      <c r="L86" s="61">
        <f>AVERAGE('28.07 Bukasa-Buloba-24h'!L86,'26.09 Bukasa-Buloba'!L86)</f>
        <v>0</v>
      </c>
      <c r="M86" s="61">
        <f>AVERAGE('28.07 Bukasa-Buloba-24h'!M86,'26.09 Bukasa-Buloba'!M86)</f>
        <v>2</v>
      </c>
      <c r="N86" s="61">
        <f>AVERAGE('28.07 Bukasa-Buloba-24h'!N86,'26.09 Bukasa-Buloba'!N86)</f>
        <v>0</v>
      </c>
      <c r="O86" s="15">
        <f t="shared" si="23"/>
        <v>1</v>
      </c>
      <c r="P86" s="15">
        <f t="shared" si="24"/>
        <v>3</v>
      </c>
      <c r="R86" s="8"/>
      <c r="T86"/>
    </row>
    <row r="87" spans="2:20" ht="23.1" customHeight="1" x14ac:dyDescent="0.25">
      <c r="B87" s="22" t="s">
        <v>127</v>
      </c>
      <c r="C87" s="61">
        <f>AVERAGE('28.07 Bukasa-Buloba-24h'!C87,'26.09 Bukasa-Buloba'!C87)</f>
        <v>0</v>
      </c>
      <c r="D87" s="61">
        <f>AVERAGE('28.07 Bukasa-Buloba-24h'!D87,'26.09 Bukasa-Buloba'!D87)</f>
        <v>0</v>
      </c>
      <c r="E87" s="61">
        <f>AVERAGE('28.07 Bukasa-Buloba-24h'!E87,'26.09 Bukasa-Buloba'!E87)</f>
        <v>0</v>
      </c>
      <c r="F87" s="61">
        <f>AVERAGE('28.07 Bukasa-Buloba-24h'!F87,'26.09 Bukasa-Buloba'!F87)</f>
        <v>0</v>
      </c>
      <c r="G87" s="61">
        <f>AVERAGE('28.07 Bukasa-Buloba-24h'!G87,'26.09 Bukasa-Buloba'!G87)</f>
        <v>0</v>
      </c>
      <c r="H87" s="61">
        <f>AVERAGE('28.07 Bukasa-Buloba-24h'!H87,'26.09 Bukasa-Buloba'!H87)</f>
        <v>0</v>
      </c>
      <c r="I87" s="61">
        <f>AVERAGE('28.07 Bukasa-Buloba-24h'!I87,'26.09 Bukasa-Buloba'!I87)</f>
        <v>0.5</v>
      </c>
      <c r="J87" s="61">
        <f>AVERAGE('28.07 Bukasa-Buloba-24h'!J87,'26.09 Bukasa-Buloba'!J87)</f>
        <v>0</v>
      </c>
      <c r="K87" s="61">
        <f>AVERAGE('28.07 Bukasa-Buloba-24h'!K87,'26.09 Bukasa-Buloba'!K87)</f>
        <v>0</v>
      </c>
      <c r="L87" s="61">
        <f>AVERAGE('28.07 Bukasa-Buloba-24h'!L87,'26.09 Bukasa-Buloba'!L87)</f>
        <v>0</v>
      </c>
      <c r="M87" s="61">
        <f>AVERAGE('28.07 Bukasa-Buloba-24h'!M87,'26.09 Bukasa-Buloba'!M87)</f>
        <v>0</v>
      </c>
      <c r="N87" s="61">
        <f>AVERAGE('28.07 Bukasa-Buloba-24h'!N87,'26.09 Bukasa-Buloba'!N87)</f>
        <v>0</v>
      </c>
      <c r="O87" s="15">
        <f t="shared" si="23"/>
        <v>0.5</v>
      </c>
      <c r="P87" s="15">
        <f t="shared" si="24"/>
        <v>0.5</v>
      </c>
      <c r="R87" s="8"/>
      <c r="T87"/>
    </row>
    <row r="88" spans="2:20" ht="23.1" customHeight="1" x14ac:dyDescent="0.25">
      <c r="B88" s="24" t="s">
        <v>128</v>
      </c>
      <c r="C88" s="61">
        <f>AVERAGE('28.07 Bukasa-Buloba-24h'!C88,'26.09 Bukasa-Buloba'!C88)</f>
        <v>0</v>
      </c>
      <c r="D88" s="61">
        <f>AVERAGE('28.07 Bukasa-Buloba-24h'!D88,'26.09 Bukasa-Buloba'!D88)</f>
        <v>1</v>
      </c>
      <c r="E88" s="61">
        <f>AVERAGE('28.07 Bukasa-Buloba-24h'!E88,'26.09 Bukasa-Buloba'!E88)</f>
        <v>0</v>
      </c>
      <c r="F88" s="61">
        <f>AVERAGE('28.07 Bukasa-Buloba-24h'!F88,'26.09 Bukasa-Buloba'!F88)</f>
        <v>0.5</v>
      </c>
      <c r="G88" s="61">
        <f>AVERAGE('28.07 Bukasa-Buloba-24h'!G88,'26.09 Bukasa-Buloba'!G88)</f>
        <v>0</v>
      </c>
      <c r="H88" s="61">
        <f>AVERAGE('28.07 Bukasa-Buloba-24h'!H88,'26.09 Bukasa-Buloba'!H88)</f>
        <v>0</v>
      </c>
      <c r="I88" s="61">
        <f>AVERAGE('28.07 Bukasa-Buloba-24h'!I88,'26.09 Bukasa-Buloba'!I88)</f>
        <v>0</v>
      </c>
      <c r="J88" s="61">
        <f>AVERAGE('28.07 Bukasa-Buloba-24h'!J88,'26.09 Bukasa-Buloba'!J88)</f>
        <v>0</v>
      </c>
      <c r="K88" s="61">
        <f>AVERAGE('28.07 Bukasa-Buloba-24h'!K88,'26.09 Bukasa-Buloba'!K88)</f>
        <v>0</v>
      </c>
      <c r="L88" s="61">
        <f>AVERAGE('28.07 Bukasa-Buloba-24h'!L88,'26.09 Bukasa-Buloba'!L88)</f>
        <v>0</v>
      </c>
      <c r="M88" s="61">
        <f>AVERAGE('28.07 Bukasa-Buloba-24h'!M88,'26.09 Bukasa-Buloba'!M88)</f>
        <v>0.5</v>
      </c>
      <c r="N88" s="61">
        <f>AVERAGE('28.07 Bukasa-Buloba-24h'!N88,'26.09 Bukasa-Buloba'!N88)</f>
        <v>0</v>
      </c>
      <c r="O88" s="15">
        <f t="shared" si="23"/>
        <v>1.5</v>
      </c>
      <c r="P88" s="15">
        <f t="shared" si="24"/>
        <v>2</v>
      </c>
      <c r="R88" s="8"/>
      <c r="T88"/>
    </row>
    <row r="89" spans="2:20" ht="23.1" customHeight="1" x14ac:dyDescent="0.25">
      <c r="B89" s="22" t="s">
        <v>129</v>
      </c>
      <c r="C89" s="61">
        <f>AVERAGE('28.07 Bukasa-Buloba-24h'!C89,'26.09 Bukasa-Buloba'!C89)</f>
        <v>0</v>
      </c>
      <c r="D89" s="61">
        <f>AVERAGE('28.07 Bukasa-Buloba-24h'!D89,'26.09 Bukasa-Buloba'!D89)</f>
        <v>1</v>
      </c>
      <c r="E89" s="61">
        <f>AVERAGE('28.07 Bukasa-Buloba-24h'!E89,'26.09 Bukasa-Buloba'!E89)</f>
        <v>0</v>
      </c>
      <c r="F89" s="61">
        <f>AVERAGE('28.07 Bukasa-Buloba-24h'!F89,'26.09 Bukasa-Buloba'!F89)</f>
        <v>0</v>
      </c>
      <c r="G89" s="61">
        <f>AVERAGE('28.07 Bukasa-Buloba-24h'!G89,'26.09 Bukasa-Buloba'!G89)</f>
        <v>0</v>
      </c>
      <c r="H89" s="61">
        <f>AVERAGE('28.07 Bukasa-Buloba-24h'!H89,'26.09 Bukasa-Buloba'!H89)</f>
        <v>0</v>
      </c>
      <c r="I89" s="61">
        <f>AVERAGE('28.07 Bukasa-Buloba-24h'!I89,'26.09 Bukasa-Buloba'!I89)</f>
        <v>2.5</v>
      </c>
      <c r="J89" s="61">
        <f>AVERAGE('28.07 Bukasa-Buloba-24h'!J89,'26.09 Bukasa-Buloba'!J89)</f>
        <v>0</v>
      </c>
      <c r="K89" s="61">
        <f>AVERAGE('28.07 Bukasa-Buloba-24h'!K89,'26.09 Bukasa-Buloba'!K89)</f>
        <v>0</v>
      </c>
      <c r="L89" s="61">
        <f>AVERAGE('28.07 Bukasa-Buloba-24h'!L89,'26.09 Bukasa-Buloba'!L89)</f>
        <v>0</v>
      </c>
      <c r="M89" s="61">
        <f>AVERAGE('28.07 Bukasa-Buloba-24h'!M89,'26.09 Bukasa-Buloba'!M89)</f>
        <v>0</v>
      </c>
      <c r="N89" s="61">
        <f>AVERAGE('28.07 Bukasa-Buloba-24h'!N89,'26.09 Bukasa-Buloba'!N89)</f>
        <v>0</v>
      </c>
      <c r="O89" s="15">
        <f t="shared" si="23"/>
        <v>3.5</v>
      </c>
      <c r="P89" s="15">
        <f t="shared" si="24"/>
        <v>3.5</v>
      </c>
      <c r="R89" s="8"/>
      <c r="T89"/>
    </row>
    <row r="90" spans="2:20" ht="23.1" customHeight="1" x14ac:dyDescent="0.25">
      <c r="B90" s="23" t="s">
        <v>130</v>
      </c>
      <c r="C90" s="61">
        <f>AVERAGE('28.07 Bukasa-Buloba-24h'!C90,'26.09 Bukasa-Buloba'!C90)</f>
        <v>0</v>
      </c>
      <c r="D90" s="61">
        <f>AVERAGE('28.07 Bukasa-Buloba-24h'!D90,'26.09 Bukasa-Buloba'!D90)</f>
        <v>0.5</v>
      </c>
      <c r="E90" s="61">
        <f>AVERAGE('28.07 Bukasa-Buloba-24h'!E90,'26.09 Bukasa-Buloba'!E90)</f>
        <v>0</v>
      </c>
      <c r="F90" s="61">
        <f>AVERAGE('28.07 Bukasa-Buloba-24h'!F90,'26.09 Bukasa-Buloba'!F90)</f>
        <v>0</v>
      </c>
      <c r="G90" s="61">
        <f>AVERAGE('28.07 Bukasa-Buloba-24h'!G90,'26.09 Bukasa-Buloba'!G90)</f>
        <v>0</v>
      </c>
      <c r="H90" s="61">
        <f>AVERAGE('28.07 Bukasa-Buloba-24h'!H90,'26.09 Bukasa-Buloba'!H90)</f>
        <v>0</v>
      </c>
      <c r="I90" s="61">
        <f>AVERAGE('28.07 Bukasa-Buloba-24h'!I90,'26.09 Bukasa-Buloba'!I90)</f>
        <v>0</v>
      </c>
      <c r="J90" s="61">
        <f>AVERAGE('28.07 Bukasa-Buloba-24h'!J90,'26.09 Bukasa-Buloba'!J90)</f>
        <v>0</v>
      </c>
      <c r="K90" s="61">
        <f>AVERAGE('28.07 Bukasa-Buloba-24h'!K90,'26.09 Bukasa-Buloba'!K90)</f>
        <v>0</v>
      </c>
      <c r="L90" s="61">
        <f>AVERAGE('28.07 Bukasa-Buloba-24h'!L90,'26.09 Bukasa-Buloba'!L90)</f>
        <v>0</v>
      </c>
      <c r="M90" s="61">
        <f>AVERAGE('28.07 Bukasa-Buloba-24h'!M90,'26.09 Bukasa-Buloba'!M90)</f>
        <v>0.5</v>
      </c>
      <c r="N90" s="61">
        <f>AVERAGE('28.07 Bukasa-Buloba-24h'!N90,'26.09 Bukasa-Buloba'!N90)</f>
        <v>0</v>
      </c>
      <c r="O90" s="15">
        <f t="shared" si="23"/>
        <v>0.5</v>
      </c>
      <c r="P90" s="15">
        <f t="shared" si="24"/>
        <v>1</v>
      </c>
      <c r="R90" s="8"/>
      <c r="T90"/>
    </row>
    <row r="91" spans="2:20" ht="23.1" customHeight="1" x14ac:dyDescent="0.25">
      <c r="B91" s="22" t="s">
        <v>131</v>
      </c>
      <c r="C91" s="61">
        <f>AVERAGE('28.07 Bukasa-Buloba-24h'!C91,'26.09 Bukasa-Buloba'!C91)</f>
        <v>2</v>
      </c>
      <c r="D91" s="61">
        <f>AVERAGE('28.07 Bukasa-Buloba-24h'!D91,'26.09 Bukasa-Buloba'!D91)</f>
        <v>0</v>
      </c>
      <c r="E91" s="61">
        <f>AVERAGE('28.07 Bukasa-Buloba-24h'!E91,'26.09 Bukasa-Buloba'!E91)</f>
        <v>0</v>
      </c>
      <c r="F91" s="61">
        <f>AVERAGE('28.07 Bukasa-Buloba-24h'!F91,'26.09 Bukasa-Buloba'!F91)</f>
        <v>0</v>
      </c>
      <c r="G91" s="61">
        <f>AVERAGE('28.07 Bukasa-Buloba-24h'!G91,'26.09 Bukasa-Buloba'!G91)</f>
        <v>0</v>
      </c>
      <c r="H91" s="61">
        <f>AVERAGE('28.07 Bukasa-Buloba-24h'!H91,'26.09 Bukasa-Buloba'!H91)</f>
        <v>0</v>
      </c>
      <c r="I91" s="61">
        <f>AVERAGE('28.07 Bukasa-Buloba-24h'!I91,'26.09 Bukasa-Buloba'!I91)</f>
        <v>1</v>
      </c>
      <c r="J91" s="61">
        <f>AVERAGE('28.07 Bukasa-Buloba-24h'!J91,'26.09 Bukasa-Buloba'!J91)</f>
        <v>0.5</v>
      </c>
      <c r="K91" s="61">
        <f>AVERAGE('28.07 Bukasa-Buloba-24h'!K91,'26.09 Bukasa-Buloba'!K91)</f>
        <v>0</v>
      </c>
      <c r="L91" s="61">
        <f>AVERAGE('28.07 Bukasa-Buloba-24h'!L91,'26.09 Bukasa-Buloba'!L91)</f>
        <v>0</v>
      </c>
      <c r="M91" s="61">
        <f>AVERAGE('28.07 Bukasa-Buloba-24h'!M91,'26.09 Bukasa-Buloba'!M91)</f>
        <v>0</v>
      </c>
      <c r="N91" s="61">
        <f>AVERAGE('28.07 Bukasa-Buloba-24h'!N91,'26.09 Bukasa-Buloba'!N91)</f>
        <v>0</v>
      </c>
      <c r="O91" s="15">
        <f t="shared" si="23"/>
        <v>3.5</v>
      </c>
      <c r="P91" s="15">
        <f t="shared" si="24"/>
        <v>3.5</v>
      </c>
      <c r="R91" s="8"/>
      <c r="T91"/>
    </row>
    <row r="92" spans="2:20" ht="23.1" customHeight="1" x14ac:dyDescent="0.25">
      <c r="B92" s="24" t="s">
        <v>132</v>
      </c>
      <c r="C92" s="61">
        <f>AVERAGE('28.07 Bukasa-Buloba-24h'!C92,'26.09 Bukasa-Buloba'!C92)</f>
        <v>1</v>
      </c>
      <c r="D92" s="61">
        <f>AVERAGE('28.07 Bukasa-Buloba-24h'!D92,'26.09 Bukasa-Buloba'!D92)</f>
        <v>0</v>
      </c>
      <c r="E92" s="61">
        <f>AVERAGE('28.07 Bukasa-Buloba-24h'!E92,'26.09 Bukasa-Buloba'!E92)</f>
        <v>0.5</v>
      </c>
      <c r="F92" s="61">
        <f>AVERAGE('28.07 Bukasa-Buloba-24h'!F92,'26.09 Bukasa-Buloba'!F92)</f>
        <v>0</v>
      </c>
      <c r="G92" s="61">
        <f>AVERAGE('28.07 Bukasa-Buloba-24h'!G92,'26.09 Bukasa-Buloba'!G92)</f>
        <v>0</v>
      </c>
      <c r="H92" s="61">
        <f>AVERAGE('28.07 Bukasa-Buloba-24h'!H92,'26.09 Bukasa-Buloba'!H92)</f>
        <v>0</v>
      </c>
      <c r="I92" s="61">
        <f>AVERAGE('28.07 Bukasa-Buloba-24h'!I92,'26.09 Bukasa-Buloba'!I92)</f>
        <v>0.5</v>
      </c>
      <c r="J92" s="61">
        <f>AVERAGE('28.07 Bukasa-Buloba-24h'!J92,'26.09 Bukasa-Buloba'!J92)</f>
        <v>0</v>
      </c>
      <c r="K92" s="61">
        <f>AVERAGE('28.07 Bukasa-Buloba-24h'!K92,'26.09 Bukasa-Buloba'!K92)</f>
        <v>0</v>
      </c>
      <c r="L92" s="61">
        <f>AVERAGE('28.07 Bukasa-Buloba-24h'!L92,'26.09 Bukasa-Buloba'!L92)</f>
        <v>0</v>
      </c>
      <c r="M92" s="61">
        <f>AVERAGE('28.07 Bukasa-Buloba-24h'!M92,'26.09 Bukasa-Buloba'!M92)</f>
        <v>1.5</v>
      </c>
      <c r="N92" s="61">
        <f>AVERAGE('28.07 Bukasa-Buloba-24h'!N92,'26.09 Bukasa-Buloba'!N92)</f>
        <v>0</v>
      </c>
      <c r="O92" s="15">
        <f t="shared" si="23"/>
        <v>2</v>
      </c>
      <c r="P92" s="15">
        <f t="shared" si="24"/>
        <v>3.5</v>
      </c>
      <c r="R92" s="8"/>
      <c r="T92"/>
    </row>
    <row r="93" spans="2:20" ht="23.1" customHeight="1" x14ac:dyDescent="0.25">
      <c r="B93" s="22" t="s">
        <v>133</v>
      </c>
      <c r="C93" s="61">
        <f>AVERAGE('28.07 Bukasa-Buloba-24h'!C93,'26.09 Bukasa-Buloba'!C93)</f>
        <v>0</v>
      </c>
      <c r="D93" s="61">
        <f>AVERAGE('28.07 Bukasa-Buloba-24h'!D93,'26.09 Bukasa-Buloba'!D93)</f>
        <v>0.5</v>
      </c>
      <c r="E93" s="61">
        <f>AVERAGE('28.07 Bukasa-Buloba-24h'!E93,'26.09 Bukasa-Buloba'!E93)</f>
        <v>1</v>
      </c>
      <c r="F93" s="61">
        <f>AVERAGE('28.07 Bukasa-Buloba-24h'!F93,'26.09 Bukasa-Buloba'!F93)</f>
        <v>0</v>
      </c>
      <c r="G93" s="61">
        <f>AVERAGE('28.07 Bukasa-Buloba-24h'!G93,'26.09 Bukasa-Buloba'!G93)</f>
        <v>0</v>
      </c>
      <c r="H93" s="61">
        <f>AVERAGE('28.07 Bukasa-Buloba-24h'!H93,'26.09 Bukasa-Buloba'!H93)</f>
        <v>0</v>
      </c>
      <c r="I93" s="61">
        <f>AVERAGE('28.07 Bukasa-Buloba-24h'!I93,'26.09 Bukasa-Buloba'!I93)</f>
        <v>1.5</v>
      </c>
      <c r="J93" s="61">
        <f>AVERAGE('28.07 Bukasa-Buloba-24h'!J93,'26.09 Bukasa-Buloba'!J93)</f>
        <v>0</v>
      </c>
      <c r="K93" s="61">
        <f>AVERAGE('28.07 Bukasa-Buloba-24h'!K93,'26.09 Bukasa-Buloba'!K93)</f>
        <v>0</v>
      </c>
      <c r="L93" s="61">
        <f>AVERAGE('28.07 Bukasa-Buloba-24h'!L93,'26.09 Bukasa-Buloba'!L93)</f>
        <v>0</v>
      </c>
      <c r="M93" s="61">
        <f>AVERAGE('28.07 Bukasa-Buloba-24h'!M93,'26.09 Bukasa-Buloba'!M93)</f>
        <v>1</v>
      </c>
      <c r="N93" s="61">
        <f>AVERAGE('28.07 Bukasa-Buloba-24h'!N93,'26.09 Bukasa-Buloba'!N93)</f>
        <v>0</v>
      </c>
      <c r="O93" s="15">
        <f t="shared" si="23"/>
        <v>3</v>
      </c>
      <c r="P93" s="15">
        <f t="shared" si="24"/>
        <v>4</v>
      </c>
      <c r="R93" s="8"/>
      <c r="T93"/>
    </row>
    <row r="94" spans="2:20" ht="23.1" customHeight="1" x14ac:dyDescent="0.25">
      <c r="B94" s="23" t="s">
        <v>134</v>
      </c>
      <c r="C94" s="61">
        <f>AVERAGE('28.07 Bukasa-Buloba-24h'!C94,'26.09 Bukasa-Buloba'!C94)</f>
        <v>1.5</v>
      </c>
      <c r="D94" s="61">
        <f>AVERAGE('28.07 Bukasa-Buloba-24h'!D94,'26.09 Bukasa-Buloba'!D94)</f>
        <v>0</v>
      </c>
      <c r="E94" s="61">
        <f>AVERAGE('28.07 Bukasa-Buloba-24h'!E94,'26.09 Bukasa-Buloba'!E94)</f>
        <v>0</v>
      </c>
      <c r="F94" s="61">
        <f>AVERAGE('28.07 Bukasa-Buloba-24h'!F94,'26.09 Bukasa-Buloba'!F94)</f>
        <v>0.5</v>
      </c>
      <c r="G94" s="61">
        <f>AVERAGE('28.07 Bukasa-Buloba-24h'!G94,'26.09 Bukasa-Buloba'!G94)</f>
        <v>0</v>
      </c>
      <c r="H94" s="61">
        <f>AVERAGE('28.07 Bukasa-Buloba-24h'!H94,'26.09 Bukasa-Buloba'!H94)</f>
        <v>0</v>
      </c>
      <c r="I94" s="61">
        <f>AVERAGE('28.07 Bukasa-Buloba-24h'!I94,'26.09 Bukasa-Buloba'!I94)</f>
        <v>3</v>
      </c>
      <c r="J94" s="61">
        <f>AVERAGE('28.07 Bukasa-Buloba-24h'!J94,'26.09 Bukasa-Buloba'!J94)</f>
        <v>0</v>
      </c>
      <c r="K94" s="61">
        <f>AVERAGE('28.07 Bukasa-Buloba-24h'!K94,'26.09 Bukasa-Buloba'!K94)</f>
        <v>0</v>
      </c>
      <c r="L94" s="61">
        <f>AVERAGE('28.07 Bukasa-Buloba-24h'!L94,'26.09 Bukasa-Buloba'!L94)</f>
        <v>0</v>
      </c>
      <c r="M94" s="61">
        <f>AVERAGE('28.07 Bukasa-Buloba-24h'!M94,'26.09 Bukasa-Buloba'!M94)</f>
        <v>0.5</v>
      </c>
      <c r="N94" s="61">
        <f>AVERAGE('28.07 Bukasa-Buloba-24h'!N94,'26.09 Bukasa-Buloba'!N94)</f>
        <v>0</v>
      </c>
      <c r="O94" s="15">
        <f t="shared" si="23"/>
        <v>5</v>
      </c>
      <c r="P94" s="15">
        <f t="shared" si="24"/>
        <v>5.5</v>
      </c>
      <c r="R94" s="8"/>
      <c r="T94"/>
    </row>
    <row r="95" spans="2:20" ht="23.1" customHeight="1" x14ac:dyDescent="0.25">
      <c r="B95" s="22" t="s">
        <v>135</v>
      </c>
      <c r="C95" s="61">
        <f>AVERAGE('28.07 Bukasa-Buloba-24h'!C95,'26.09 Bukasa-Buloba'!C95)</f>
        <v>0.5</v>
      </c>
      <c r="D95" s="61">
        <f>AVERAGE('28.07 Bukasa-Buloba-24h'!D95,'26.09 Bukasa-Buloba'!D95)</f>
        <v>0.5</v>
      </c>
      <c r="E95" s="61">
        <f>AVERAGE('28.07 Bukasa-Buloba-24h'!E95,'26.09 Bukasa-Buloba'!E95)</f>
        <v>0.5</v>
      </c>
      <c r="F95" s="61">
        <f>AVERAGE('28.07 Bukasa-Buloba-24h'!F95,'26.09 Bukasa-Buloba'!F95)</f>
        <v>0</v>
      </c>
      <c r="G95" s="61">
        <f>AVERAGE('28.07 Bukasa-Buloba-24h'!G95,'26.09 Bukasa-Buloba'!G95)</f>
        <v>0</v>
      </c>
      <c r="H95" s="61">
        <f>AVERAGE('28.07 Bukasa-Buloba-24h'!H95,'26.09 Bukasa-Buloba'!H95)</f>
        <v>0</v>
      </c>
      <c r="I95" s="61">
        <f>AVERAGE('28.07 Bukasa-Buloba-24h'!I95,'26.09 Bukasa-Buloba'!I95)</f>
        <v>0</v>
      </c>
      <c r="J95" s="61">
        <f>AVERAGE('28.07 Bukasa-Buloba-24h'!J95,'26.09 Bukasa-Buloba'!J95)</f>
        <v>0</v>
      </c>
      <c r="K95" s="61">
        <f>AVERAGE('28.07 Bukasa-Buloba-24h'!K95,'26.09 Bukasa-Buloba'!K95)</f>
        <v>0</v>
      </c>
      <c r="L95" s="61">
        <f>AVERAGE('28.07 Bukasa-Buloba-24h'!L95,'26.09 Bukasa-Buloba'!L95)</f>
        <v>0</v>
      </c>
      <c r="M95" s="61">
        <f>AVERAGE('28.07 Bukasa-Buloba-24h'!M95,'26.09 Bukasa-Buloba'!M95)</f>
        <v>0.5</v>
      </c>
      <c r="N95" s="61">
        <f>AVERAGE('28.07 Bukasa-Buloba-24h'!N95,'26.09 Bukasa-Buloba'!N95)</f>
        <v>0</v>
      </c>
      <c r="O95" s="15">
        <f t="shared" si="23"/>
        <v>1.5</v>
      </c>
      <c r="P95" s="15">
        <f t="shared" si="24"/>
        <v>2</v>
      </c>
      <c r="R95" s="8"/>
      <c r="T95"/>
    </row>
    <row r="96" spans="2:20" ht="23.1" customHeight="1" x14ac:dyDescent="0.25">
      <c r="B96" s="24" t="s">
        <v>136</v>
      </c>
      <c r="C96" s="61">
        <f>AVERAGE('28.07 Bukasa-Buloba-24h'!C96,'26.09 Bukasa-Buloba'!C96)</f>
        <v>1.5</v>
      </c>
      <c r="D96" s="61">
        <f>AVERAGE('28.07 Bukasa-Buloba-24h'!D96,'26.09 Bukasa-Buloba'!D96)</f>
        <v>0</v>
      </c>
      <c r="E96" s="61">
        <f>AVERAGE('28.07 Bukasa-Buloba-24h'!E96,'26.09 Bukasa-Buloba'!E96)</f>
        <v>0</v>
      </c>
      <c r="F96" s="61">
        <f>AVERAGE('28.07 Bukasa-Buloba-24h'!F96,'26.09 Bukasa-Buloba'!F96)</f>
        <v>2.5</v>
      </c>
      <c r="G96" s="61">
        <f>AVERAGE('28.07 Bukasa-Buloba-24h'!G96,'26.09 Bukasa-Buloba'!G96)</f>
        <v>0</v>
      </c>
      <c r="H96" s="61">
        <f>AVERAGE('28.07 Bukasa-Buloba-24h'!H96,'26.09 Bukasa-Buloba'!H96)</f>
        <v>0</v>
      </c>
      <c r="I96" s="61">
        <f>AVERAGE('28.07 Bukasa-Buloba-24h'!I96,'26.09 Bukasa-Buloba'!I96)</f>
        <v>1.5</v>
      </c>
      <c r="J96" s="61">
        <f>AVERAGE('28.07 Bukasa-Buloba-24h'!J96,'26.09 Bukasa-Buloba'!J96)</f>
        <v>0</v>
      </c>
      <c r="K96" s="61">
        <f>AVERAGE('28.07 Bukasa-Buloba-24h'!K96,'26.09 Bukasa-Buloba'!K96)</f>
        <v>0</v>
      </c>
      <c r="L96" s="61">
        <f>AVERAGE('28.07 Bukasa-Buloba-24h'!L96,'26.09 Bukasa-Buloba'!L96)</f>
        <v>0</v>
      </c>
      <c r="M96" s="61">
        <f>AVERAGE('28.07 Bukasa-Buloba-24h'!M96,'26.09 Bukasa-Buloba'!M96)</f>
        <v>1.5</v>
      </c>
      <c r="N96" s="61">
        <f>AVERAGE('28.07 Bukasa-Buloba-24h'!N96,'26.09 Bukasa-Buloba'!N96)</f>
        <v>0</v>
      </c>
      <c r="O96" s="15">
        <f t="shared" si="23"/>
        <v>5.5</v>
      </c>
      <c r="P96" s="15">
        <f t="shared" si="24"/>
        <v>7</v>
      </c>
      <c r="R96" s="8"/>
      <c r="T96"/>
    </row>
    <row r="97" spans="2:21" ht="23.1" customHeight="1" x14ac:dyDescent="0.25">
      <c r="B97" s="22" t="s">
        <v>137</v>
      </c>
      <c r="C97" s="61">
        <f>AVERAGE('28.07 Bukasa-Buloba-24h'!C97,'26.09 Bukasa-Buloba'!C97)</f>
        <v>0.5</v>
      </c>
      <c r="D97" s="61">
        <f>AVERAGE('28.07 Bukasa-Buloba-24h'!D97,'26.09 Bukasa-Buloba'!D97)</f>
        <v>2.5</v>
      </c>
      <c r="E97" s="61">
        <f>AVERAGE('28.07 Bukasa-Buloba-24h'!E97,'26.09 Bukasa-Buloba'!E97)</f>
        <v>0</v>
      </c>
      <c r="F97" s="61">
        <f>AVERAGE('28.07 Bukasa-Buloba-24h'!F97,'26.09 Bukasa-Buloba'!F97)</f>
        <v>1.5</v>
      </c>
      <c r="G97" s="61">
        <f>AVERAGE('28.07 Bukasa-Buloba-24h'!G97,'26.09 Bukasa-Buloba'!G97)</f>
        <v>0</v>
      </c>
      <c r="H97" s="61">
        <f>AVERAGE('28.07 Bukasa-Buloba-24h'!H97,'26.09 Bukasa-Buloba'!H97)</f>
        <v>0</v>
      </c>
      <c r="I97" s="61">
        <f>AVERAGE('28.07 Bukasa-Buloba-24h'!I97,'26.09 Bukasa-Buloba'!I97)</f>
        <v>0.5</v>
      </c>
      <c r="J97" s="61">
        <f>AVERAGE('28.07 Bukasa-Buloba-24h'!J97,'26.09 Bukasa-Buloba'!J97)</f>
        <v>0</v>
      </c>
      <c r="K97" s="61">
        <f>AVERAGE('28.07 Bukasa-Buloba-24h'!K97,'26.09 Bukasa-Buloba'!K97)</f>
        <v>0</v>
      </c>
      <c r="L97" s="61">
        <f>AVERAGE('28.07 Bukasa-Buloba-24h'!L97,'26.09 Bukasa-Buloba'!L97)</f>
        <v>0</v>
      </c>
      <c r="M97" s="61">
        <f>AVERAGE('28.07 Bukasa-Buloba-24h'!M97,'26.09 Bukasa-Buloba'!M97)</f>
        <v>3</v>
      </c>
      <c r="N97" s="61">
        <f>AVERAGE('28.07 Bukasa-Buloba-24h'!N97,'26.09 Bukasa-Buloba'!N97)</f>
        <v>0</v>
      </c>
      <c r="O97" s="15">
        <f t="shared" si="23"/>
        <v>5</v>
      </c>
      <c r="P97" s="15">
        <f t="shared" si="24"/>
        <v>8</v>
      </c>
      <c r="R97" s="8"/>
      <c r="T97"/>
    </row>
    <row r="98" spans="2:21" ht="23.1" customHeight="1" x14ac:dyDescent="0.25">
      <c r="B98" s="23" t="s">
        <v>138</v>
      </c>
      <c r="C98" s="61">
        <f>AVERAGE('28.07 Bukasa-Buloba-24h'!C98,'26.09 Bukasa-Buloba'!C98)</f>
        <v>1.5</v>
      </c>
      <c r="D98" s="61">
        <f>AVERAGE('28.07 Bukasa-Buloba-24h'!D98,'26.09 Bukasa-Buloba'!D98)</f>
        <v>0.5</v>
      </c>
      <c r="E98" s="61">
        <f>AVERAGE('28.07 Bukasa-Buloba-24h'!E98,'26.09 Bukasa-Buloba'!E98)</f>
        <v>0</v>
      </c>
      <c r="F98" s="61">
        <f>AVERAGE('28.07 Bukasa-Buloba-24h'!F98,'26.09 Bukasa-Buloba'!F98)</f>
        <v>4.5</v>
      </c>
      <c r="G98" s="61">
        <f>AVERAGE('28.07 Bukasa-Buloba-24h'!G98,'26.09 Bukasa-Buloba'!G98)</f>
        <v>0</v>
      </c>
      <c r="H98" s="61">
        <f>AVERAGE('28.07 Bukasa-Buloba-24h'!H98,'26.09 Bukasa-Buloba'!H98)</f>
        <v>0</v>
      </c>
      <c r="I98" s="61">
        <f>AVERAGE('28.07 Bukasa-Buloba-24h'!I98,'26.09 Bukasa-Buloba'!I98)</f>
        <v>5</v>
      </c>
      <c r="J98" s="61">
        <f>AVERAGE('28.07 Bukasa-Buloba-24h'!J98,'26.09 Bukasa-Buloba'!J98)</f>
        <v>0</v>
      </c>
      <c r="K98" s="61">
        <f>AVERAGE('28.07 Bukasa-Buloba-24h'!K98,'26.09 Bukasa-Buloba'!K98)</f>
        <v>0</v>
      </c>
      <c r="L98" s="61">
        <f>AVERAGE('28.07 Bukasa-Buloba-24h'!L98,'26.09 Bukasa-Buloba'!L98)</f>
        <v>0</v>
      </c>
      <c r="M98" s="61">
        <f>AVERAGE('28.07 Bukasa-Buloba-24h'!M98,'26.09 Bukasa-Buloba'!M98)</f>
        <v>6</v>
      </c>
      <c r="N98" s="61">
        <f>AVERAGE('28.07 Bukasa-Buloba-24h'!N98,'26.09 Bukasa-Buloba'!N98)</f>
        <v>0</v>
      </c>
      <c r="O98" s="15">
        <f t="shared" si="23"/>
        <v>11.5</v>
      </c>
      <c r="P98" s="15">
        <f t="shared" si="24"/>
        <v>17.5</v>
      </c>
      <c r="R98" s="8"/>
      <c r="T98"/>
    </row>
    <row r="99" spans="2:21" ht="23.1" customHeight="1" x14ac:dyDescent="0.25">
      <c r="B99" s="22" t="s">
        <v>139</v>
      </c>
      <c r="C99" s="61">
        <f>AVERAGE('28.07 Bukasa-Buloba-24h'!C99,'26.09 Bukasa-Buloba'!C99)</f>
        <v>3</v>
      </c>
      <c r="D99" s="61">
        <f>AVERAGE('28.07 Bukasa-Buloba-24h'!D99,'26.09 Bukasa-Buloba'!D99)</f>
        <v>0</v>
      </c>
      <c r="E99" s="61">
        <f>AVERAGE('28.07 Bukasa-Buloba-24h'!E99,'26.09 Bukasa-Buloba'!E99)</f>
        <v>0</v>
      </c>
      <c r="F99" s="61">
        <f>AVERAGE('28.07 Bukasa-Buloba-24h'!F99,'26.09 Bukasa-Buloba'!F99)</f>
        <v>4</v>
      </c>
      <c r="G99" s="61">
        <f>AVERAGE('28.07 Bukasa-Buloba-24h'!G99,'26.09 Bukasa-Buloba'!G99)</f>
        <v>0</v>
      </c>
      <c r="H99" s="61">
        <f>AVERAGE('28.07 Bukasa-Buloba-24h'!H99,'26.09 Bukasa-Buloba'!H99)</f>
        <v>0</v>
      </c>
      <c r="I99" s="61">
        <f>AVERAGE('28.07 Bukasa-Buloba-24h'!I99,'26.09 Bukasa-Buloba'!I99)</f>
        <v>2</v>
      </c>
      <c r="J99" s="61">
        <f>AVERAGE('28.07 Bukasa-Buloba-24h'!J99,'26.09 Bukasa-Buloba'!J99)</f>
        <v>0</v>
      </c>
      <c r="K99" s="61">
        <f>AVERAGE('28.07 Bukasa-Buloba-24h'!K99,'26.09 Bukasa-Buloba'!K99)</f>
        <v>0</v>
      </c>
      <c r="L99" s="61">
        <f>AVERAGE('28.07 Bukasa-Buloba-24h'!L99,'26.09 Bukasa-Buloba'!L99)</f>
        <v>0</v>
      </c>
      <c r="M99" s="61">
        <f>AVERAGE('28.07 Bukasa-Buloba-24h'!M99,'26.09 Bukasa-Buloba'!M99)</f>
        <v>2</v>
      </c>
      <c r="N99" s="61">
        <f>AVERAGE('28.07 Bukasa-Buloba-24h'!N99,'26.09 Bukasa-Buloba'!N99)</f>
        <v>0</v>
      </c>
      <c r="O99" s="15">
        <f t="shared" si="23"/>
        <v>9</v>
      </c>
      <c r="P99" s="15">
        <f t="shared" si="24"/>
        <v>11</v>
      </c>
      <c r="R99" s="8"/>
      <c r="T99"/>
    </row>
    <row r="100" spans="2:21" ht="23.1" customHeight="1" x14ac:dyDescent="0.25">
      <c r="B100" s="24" t="s">
        <v>140</v>
      </c>
      <c r="C100" s="61">
        <f>AVERAGE('28.07 Bukasa-Buloba-24h'!C100,'26.09 Bukasa-Buloba'!C100)</f>
        <v>2</v>
      </c>
      <c r="D100" s="61">
        <f>AVERAGE('28.07 Bukasa-Buloba-24h'!D100,'26.09 Bukasa-Buloba'!D100)</f>
        <v>2</v>
      </c>
      <c r="E100" s="61">
        <f>AVERAGE('28.07 Bukasa-Buloba-24h'!E100,'26.09 Bukasa-Buloba'!E100)</f>
        <v>0</v>
      </c>
      <c r="F100" s="61">
        <f>AVERAGE('28.07 Bukasa-Buloba-24h'!F100,'26.09 Bukasa-Buloba'!F100)</f>
        <v>2.5</v>
      </c>
      <c r="G100" s="61">
        <f>AVERAGE('28.07 Bukasa-Buloba-24h'!G100,'26.09 Bukasa-Buloba'!G100)</f>
        <v>0</v>
      </c>
      <c r="H100" s="61">
        <f>AVERAGE('28.07 Bukasa-Buloba-24h'!H100,'26.09 Bukasa-Buloba'!H100)</f>
        <v>0</v>
      </c>
      <c r="I100" s="61">
        <f>AVERAGE('28.07 Bukasa-Buloba-24h'!I100,'26.09 Bukasa-Buloba'!I100)</f>
        <v>1.5</v>
      </c>
      <c r="J100" s="61">
        <f>AVERAGE('28.07 Bukasa-Buloba-24h'!J100,'26.09 Bukasa-Buloba'!J100)</f>
        <v>0</v>
      </c>
      <c r="K100" s="61">
        <f>AVERAGE('28.07 Bukasa-Buloba-24h'!K100,'26.09 Bukasa-Buloba'!K100)</f>
        <v>0</v>
      </c>
      <c r="L100" s="61">
        <f>AVERAGE('28.07 Bukasa-Buloba-24h'!L100,'26.09 Bukasa-Buloba'!L100)</f>
        <v>0</v>
      </c>
      <c r="M100" s="61">
        <f>AVERAGE('28.07 Bukasa-Buloba-24h'!M100,'26.09 Bukasa-Buloba'!M100)</f>
        <v>5</v>
      </c>
      <c r="N100" s="61">
        <f>AVERAGE('28.07 Bukasa-Buloba-24h'!N100,'26.09 Bukasa-Buloba'!N100)</f>
        <v>0</v>
      </c>
      <c r="O100" s="15">
        <f t="shared" si="23"/>
        <v>8</v>
      </c>
      <c r="P100" s="15">
        <f t="shared" si="24"/>
        <v>13</v>
      </c>
      <c r="R100" s="8"/>
      <c r="T100"/>
    </row>
    <row r="101" spans="2:21" ht="23.1" customHeight="1" x14ac:dyDescent="0.25">
      <c r="B101" s="22" t="s">
        <v>141</v>
      </c>
      <c r="C101" s="61">
        <f>AVERAGE('28.07 Bukasa-Buloba-24h'!C101,'26.09 Bukasa-Buloba'!C101)</f>
        <v>4</v>
      </c>
      <c r="D101" s="61">
        <f>AVERAGE('28.07 Bukasa-Buloba-24h'!D101,'26.09 Bukasa-Buloba'!D101)</f>
        <v>0</v>
      </c>
      <c r="E101" s="61">
        <f>AVERAGE('28.07 Bukasa-Buloba-24h'!E101,'26.09 Bukasa-Buloba'!E101)</f>
        <v>0.5</v>
      </c>
      <c r="F101" s="61">
        <f>AVERAGE('28.07 Bukasa-Buloba-24h'!F101,'26.09 Bukasa-Buloba'!F101)</f>
        <v>2.5</v>
      </c>
      <c r="G101" s="61">
        <f>AVERAGE('28.07 Bukasa-Buloba-24h'!G101,'26.09 Bukasa-Buloba'!G101)</f>
        <v>0</v>
      </c>
      <c r="H101" s="61">
        <f>AVERAGE('28.07 Bukasa-Buloba-24h'!H101,'26.09 Bukasa-Buloba'!H101)</f>
        <v>0</v>
      </c>
      <c r="I101" s="61">
        <f>AVERAGE('28.07 Bukasa-Buloba-24h'!I101,'26.09 Bukasa-Buloba'!I101)</f>
        <v>1</v>
      </c>
      <c r="J101" s="61">
        <f>AVERAGE('28.07 Bukasa-Buloba-24h'!J101,'26.09 Bukasa-Buloba'!J101)</f>
        <v>0.5</v>
      </c>
      <c r="K101" s="61">
        <f>AVERAGE('28.07 Bukasa-Buloba-24h'!K101,'26.09 Bukasa-Buloba'!K101)</f>
        <v>0</v>
      </c>
      <c r="L101" s="61">
        <f>AVERAGE('28.07 Bukasa-Buloba-24h'!L101,'26.09 Bukasa-Buloba'!L101)</f>
        <v>0.5</v>
      </c>
      <c r="M101" s="61">
        <f>AVERAGE('28.07 Bukasa-Buloba-24h'!M101,'26.09 Bukasa-Buloba'!M101)</f>
        <v>3</v>
      </c>
      <c r="N101" s="61">
        <f>AVERAGE('28.07 Bukasa-Buloba-24h'!N101,'26.09 Bukasa-Buloba'!N101)</f>
        <v>0</v>
      </c>
      <c r="O101" s="15">
        <f t="shared" si="23"/>
        <v>9</v>
      </c>
      <c r="P101" s="15">
        <f t="shared" si="24"/>
        <v>12</v>
      </c>
      <c r="R101" s="8"/>
      <c r="T101"/>
    </row>
    <row r="102" spans="2:21" ht="23.1" customHeight="1" x14ac:dyDescent="0.25">
      <c r="B102" s="23" t="s">
        <v>142</v>
      </c>
      <c r="C102" s="61">
        <f>AVERAGE('28.07 Bukasa-Buloba-24h'!C102,'26.09 Bukasa-Buloba'!C102)</f>
        <v>2.5</v>
      </c>
      <c r="D102" s="61">
        <f>AVERAGE('28.07 Bukasa-Buloba-24h'!D102,'26.09 Bukasa-Buloba'!D102)</f>
        <v>1</v>
      </c>
      <c r="E102" s="61">
        <f>AVERAGE('28.07 Bukasa-Buloba-24h'!E102,'26.09 Bukasa-Buloba'!E102)</f>
        <v>0</v>
      </c>
      <c r="F102" s="61">
        <f>AVERAGE('28.07 Bukasa-Buloba-24h'!F102,'26.09 Bukasa-Buloba'!F102)</f>
        <v>3</v>
      </c>
      <c r="G102" s="61">
        <f>AVERAGE('28.07 Bukasa-Buloba-24h'!G102,'26.09 Bukasa-Buloba'!G102)</f>
        <v>0</v>
      </c>
      <c r="H102" s="61">
        <f>AVERAGE('28.07 Bukasa-Buloba-24h'!H102,'26.09 Bukasa-Buloba'!H102)</f>
        <v>0</v>
      </c>
      <c r="I102" s="61">
        <f>AVERAGE('28.07 Bukasa-Buloba-24h'!I102,'26.09 Bukasa-Buloba'!I102)</f>
        <v>3</v>
      </c>
      <c r="J102" s="61">
        <f>AVERAGE('28.07 Bukasa-Buloba-24h'!J102,'26.09 Bukasa-Buloba'!J102)</f>
        <v>1</v>
      </c>
      <c r="K102" s="61">
        <f>AVERAGE('28.07 Bukasa-Buloba-24h'!K102,'26.09 Bukasa-Buloba'!K102)</f>
        <v>0</v>
      </c>
      <c r="L102" s="61">
        <f>AVERAGE('28.07 Bukasa-Buloba-24h'!L102,'26.09 Bukasa-Buloba'!L102)</f>
        <v>0</v>
      </c>
      <c r="M102" s="61">
        <f>AVERAGE('28.07 Bukasa-Buloba-24h'!M102,'26.09 Bukasa-Buloba'!M102)</f>
        <v>8</v>
      </c>
      <c r="N102" s="61">
        <f>AVERAGE('28.07 Bukasa-Buloba-24h'!N102,'26.09 Bukasa-Buloba'!N102)</f>
        <v>0</v>
      </c>
      <c r="O102" s="15">
        <f t="shared" si="23"/>
        <v>10.5</v>
      </c>
      <c r="P102" s="15">
        <f t="shared" si="24"/>
        <v>18.5</v>
      </c>
      <c r="R102" s="8"/>
      <c r="T102"/>
    </row>
    <row r="103" spans="2:21" ht="23.1" customHeight="1" x14ac:dyDescent="0.25">
      <c r="B103" s="22" t="s">
        <v>143</v>
      </c>
      <c r="C103" s="61">
        <f>AVERAGE('28.07 Bukasa-Buloba-24h'!C103,'26.09 Bukasa-Buloba'!C103)</f>
        <v>6.5</v>
      </c>
      <c r="D103" s="61">
        <f>AVERAGE('28.07 Bukasa-Buloba-24h'!D103,'26.09 Bukasa-Buloba'!D103)</f>
        <v>0.5</v>
      </c>
      <c r="E103" s="61">
        <f>AVERAGE('28.07 Bukasa-Buloba-24h'!E103,'26.09 Bukasa-Buloba'!E103)</f>
        <v>0</v>
      </c>
      <c r="F103" s="61">
        <f>AVERAGE('28.07 Bukasa-Buloba-24h'!F103,'26.09 Bukasa-Buloba'!F103)</f>
        <v>5.5</v>
      </c>
      <c r="G103" s="61">
        <f>AVERAGE('28.07 Bukasa-Buloba-24h'!G103,'26.09 Bukasa-Buloba'!G103)</f>
        <v>0.5</v>
      </c>
      <c r="H103" s="61">
        <f>AVERAGE('28.07 Bukasa-Buloba-24h'!H103,'26.09 Bukasa-Buloba'!H103)</f>
        <v>0</v>
      </c>
      <c r="I103" s="61">
        <f>AVERAGE('28.07 Bukasa-Buloba-24h'!I103,'26.09 Bukasa-Buloba'!I103)</f>
        <v>0</v>
      </c>
      <c r="J103" s="61">
        <f>AVERAGE('28.07 Bukasa-Buloba-24h'!J103,'26.09 Bukasa-Buloba'!J103)</f>
        <v>0</v>
      </c>
      <c r="K103" s="61">
        <f>AVERAGE('28.07 Bukasa-Buloba-24h'!K103,'26.09 Bukasa-Buloba'!K103)</f>
        <v>0</v>
      </c>
      <c r="L103" s="61">
        <f>AVERAGE('28.07 Bukasa-Buloba-24h'!L103,'26.09 Bukasa-Buloba'!L103)</f>
        <v>0</v>
      </c>
      <c r="M103" s="61">
        <f>AVERAGE('28.07 Bukasa-Buloba-24h'!M103,'26.09 Bukasa-Buloba'!M103)</f>
        <v>8.5</v>
      </c>
      <c r="N103" s="61">
        <f>AVERAGE('28.07 Bukasa-Buloba-24h'!N103,'26.09 Bukasa-Buloba'!N103)</f>
        <v>0</v>
      </c>
      <c r="O103" s="15">
        <f t="shared" si="23"/>
        <v>13</v>
      </c>
      <c r="P103" s="15">
        <f t="shared" si="24"/>
        <v>21.5</v>
      </c>
      <c r="R103" s="8"/>
      <c r="T103"/>
    </row>
    <row r="104" spans="2:21" ht="23.1" customHeight="1" x14ac:dyDescent="0.25">
      <c r="B104" s="24" t="s">
        <v>144</v>
      </c>
      <c r="C104" s="61">
        <f>AVERAGE('28.07 Bukasa-Buloba-24h'!C104,'26.09 Bukasa-Buloba'!C104)</f>
        <v>9.5</v>
      </c>
      <c r="D104" s="61">
        <f>AVERAGE('28.07 Bukasa-Buloba-24h'!D104,'26.09 Bukasa-Buloba'!D104)</f>
        <v>0.5</v>
      </c>
      <c r="E104" s="61">
        <f>AVERAGE('28.07 Bukasa-Buloba-24h'!E104,'26.09 Bukasa-Buloba'!E104)</f>
        <v>0</v>
      </c>
      <c r="F104" s="61">
        <f>AVERAGE('28.07 Bukasa-Buloba-24h'!F104,'26.09 Bukasa-Buloba'!F104)</f>
        <v>3.5</v>
      </c>
      <c r="G104" s="61">
        <f>AVERAGE('28.07 Bukasa-Buloba-24h'!G104,'26.09 Bukasa-Buloba'!G104)</f>
        <v>1</v>
      </c>
      <c r="H104" s="61">
        <f>AVERAGE('28.07 Bukasa-Buloba-24h'!H104,'26.09 Bukasa-Buloba'!H104)</f>
        <v>0</v>
      </c>
      <c r="I104" s="61">
        <f>AVERAGE('28.07 Bukasa-Buloba-24h'!I104,'26.09 Bukasa-Buloba'!I104)</f>
        <v>2.5</v>
      </c>
      <c r="J104" s="61">
        <f>AVERAGE('28.07 Bukasa-Buloba-24h'!J104,'26.09 Bukasa-Buloba'!J104)</f>
        <v>1</v>
      </c>
      <c r="K104" s="61">
        <f>AVERAGE('28.07 Bukasa-Buloba-24h'!K104,'26.09 Bukasa-Buloba'!K104)</f>
        <v>0.5</v>
      </c>
      <c r="L104" s="61">
        <f>AVERAGE('28.07 Bukasa-Buloba-24h'!L104,'26.09 Bukasa-Buloba'!L104)</f>
        <v>0</v>
      </c>
      <c r="M104" s="61">
        <f>AVERAGE('28.07 Bukasa-Buloba-24h'!M104,'26.09 Bukasa-Buloba'!M104)</f>
        <v>11</v>
      </c>
      <c r="N104" s="61">
        <f>AVERAGE('28.07 Bukasa-Buloba-24h'!N104,'26.09 Bukasa-Buloba'!N104)</f>
        <v>0</v>
      </c>
      <c r="O104" s="15">
        <f t="shared" si="23"/>
        <v>18.5</v>
      </c>
      <c r="P104" s="15">
        <f t="shared" si="24"/>
        <v>29.5</v>
      </c>
      <c r="R104" s="8"/>
      <c r="T104"/>
    </row>
    <row r="105" spans="2:21" ht="23.1" customHeight="1" x14ac:dyDescent="0.25">
      <c r="B105" s="22" t="s">
        <v>145</v>
      </c>
      <c r="C105" s="61">
        <f>AVERAGE('28.07 Bukasa-Buloba-24h'!C105,'26.09 Bukasa-Buloba'!C105)</f>
        <v>5</v>
      </c>
      <c r="D105" s="61">
        <f>AVERAGE('28.07 Bukasa-Buloba-24h'!D105,'26.09 Bukasa-Buloba'!D105)</f>
        <v>0</v>
      </c>
      <c r="E105" s="61">
        <f>AVERAGE('28.07 Bukasa-Buloba-24h'!E105,'26.09 Bukasa-Buloba'!E105)</f>
        <v>1.5</v>
      </c>
      <c r="F105" s="61">
        <f>AVERAGE('28.07 Bukasa-Buloba-24h'!F105,'26.09 Bukasa-Buloba'!F105)</f>
        <v>5</v>
      </c>
      <c r="G105" s="61">
        <f>AVERAGE('28.07 Bukasa-Buloba-24h'!G105,'26.09 Bukasa-Buloba'!G105)</f>
        <v>0</v>
      </c>
      <c r="H105" s="61">
        <f>AVERAGE('28.07 Bukasa-Buloba-24h'!H105,'26.09 Bukasa-Buloba'!H105)</f>
        <v>0</v>
      </c>
      <c r="I105" s="61">
        <f>AVERAGE('28.07 Bukasa-Buloba-24h'!I105,'26.09 Bukasa-Buloba'!I105)</f>
        <v>2</v>
      </c>
      <c r="J105" s="61">
        <f>AVERAGE('28.07 Bukasa-Buloba-24h'!J105,'26.09 Bukasa-Buloba'!J105)</f>
        <v>0</v>
      </c>
      <c r="K105" s="61">
        <f>AVERAGE('28.07 Bukasa-Buloba-24h'!K105,'26.09 Bukasa-Buloba'!K105)</f>
        <v>0.5</v>
      </c>
      <c r="L105" s="61">
        <f>AVERAGE('28.07 Bukasa-Buloba-24h'!L105,'26.09 Bukasa-Buloba'!L105)</f>
        <v>0</v>
      </c>
      <c r="M105" s="61">
        <f>AVERAGE('28.07 Bukasa-Buloba-24h'!M105,'26.09 Bukasa-Buloba'!M105)</f>
        <v>16.5</v>
      </c>
      <c r="N105" s="61">
        <f>AVERAGE('28.07 Bukasa-Buloba-24h'!N105,'26.09 Bukasa-Buloba'!N105)</f>
        <v>0</v>
      </c>
      <c r="O105" s="15">
        <f t="shared" si="23"/>
        <v>14</v>
      </c>
      <c r="P105" s="15">
        <f t="shared" si="24"/>
        <v>30.5</v>
      </c>
      <c r="R105" s="8"/>
      <c r="T105"/>
    </row>
    <row r="106" spans="2:21" ht="23.1" customHeight="1" x14ac:dyDescent="0.25">
      <c r="B106" s="65" t="s">
        <v>18</v>
      </c>
      <c r="C106" s="62">
        <f>SUM(C10:C105)</f>
        <v>405.35714285714278</v>
      </c>
      <c r="D106" s="62">
        <f t="shared" ref="D106:P106" si="25">SUM(D10:D105)</f>
        <v>149.5</v>
      </c>
      <c r="E106" s="62">
        <f t="shared" si="25"/>
        <v>77.714285714285722</v>
      </c>
      <c r="F106" s="62">
        <f t="shared" si="25"/>
        <v>94.5</v>
      </c>
      <c r="G106" s="62">
        <f t="shared" si="25"/>
        <v>9.7857142857142847</v>
      </c>
      <c r="H106" s="62">
        <f t="shared" si="25"/>
        <v>0.42857142857142855</v>
      </c>
      <c r="I106" s="62">
        <f t="shared" si="25"/>
        <v>160.07142857142858</v>
      </c>
      <c r="J106" s="62">
        <f t="shared" si="25"/>
        <v>36.142857142857139</v>
      </c>
      <c r="K106" s="62">
        <f t="shared" si="25"/>
        <v>6.8571428571428568</v>
      </c>
      <c r="L106" s="62">
        <f t="shared" si="25"/>
        <v>1.0714285714285714</v>
      </c>
      <c r="M106" s="62">
        <f t="shared" si="25"/>
        <v>879.78571428571422</v>
      </c>
      <c r="N106" s="62">
        <f t="shared" si="25"/>
        <v>0.2857142857142857</v>
      </c>
      <c r="O106" s="62">
        <f t="shared" si="25"/>
        <v>941.71428571428567</v>
      </c>
      <c r="P106" s="62">
        <f t="shared" si="25"/>
        <v>1821.5000000000002</v>
      </c>
      <c r="Q106" s="16">
        <f>SUM(P10:P57)</f>
        <v>1152.0000000000002</v>
      </c>
      <c r="R106"/>
    </row>
    <row r="107" spans="2:21" ht="23.1" customHeight="1" x14ac:dyDescent="0.25">
      <c r="B107" s="65" t="s">
        <v>93</v>
      </c>
      <c r="C107" s="63">
        <f t="shared" ref="C107:O107" si="26">C106/$Q$106</f>
        <v>0.35187251984126972</v>
      </c>
      <c r="D107" s="63">
        <f t="shared" si="26"/>
        <v>0.12977430555555552</v>
      </c>
      <c r="E107" s="42">
        <f t="shared" si="26"/>
        <v>6.7460317460317457E-2</v>
      </c>
      <c r="F107" s="42">
        <f t="shared" si="26"/>
        <v>8.2031249999999986E-2</v>
      </c>
      <c r="G107" s="42">
        <f t="shared" si="26"/>
        <v>8.4945436507936484E-3</v>
      </c>
      <c r="H107" s="42">
        <f t="shared" si="26"/>
        <v>3.7202380952380945E-4</v>
      </c>
      <c r="I107" s="42">
        <f t="shared" si="26"/>
        <v>0.13895089285714285</v>
      </c>
      <c r="J107" s="42">
        <f t="shared" si="26"/>
        <v>3.1374007936507929E-2</v>
      </c>
      <c r="K107" s="42">
        <f t="shared" si="26"/>
        <v>5.9523809523809512E-3</v>
      </c>
      <c r="L107" s="42">
        <f t="shared" si="26"/>
        <v>9.3005952380952365E-4</v>
      </c>
      <c r="M107" s="42">
        <f t="shared" si="26"/>
        <v>0.76370287698412676</v>
      </c>
      <c r="N107" s="42">
        <f t="shared" si="26"/>
        <v>2.4801587301587295E-4</v>
      </c>
      <c r="O107" s="42">
        <f t="shared" si="26"/>
        <v>0.81746031746031722</v>
      </c>
      <c r="R107"/>
    </row>
    <row r="108" spans="2:21" ht="23.1" customHeight="1" x14ac:dyDescent="0.25">
      <c r="B108" s="66" t="s">
        <v>94</v>
      </c>
      <c r="C108" s="64">
        <f>C106/$P$106</f>
        <v>0.22254029253754748</v>
      </c>
      <c r="D108" s="64">
        <f>D106/$P$106</f>
        <v>8.2075212736755415E-2</v>
      </c>
      <c r="E108" s="43">
        <f t="shared" ref="E108:O108" si="27">E106/$P$106</f>
        <v>4.2664993529665504E-2</v>
      </c>
      <c r="F108" s="43">
        <f t="shared" si="27"/>
        <v>5.1880318418885525E-2</v>
      </c>
      <c r="G108" s="43">
        <f t="shared" si="27"/>
        <v>5.3723383396729529E-3</v>
      </c>
      <c r="H108" s="43">
        <f t="shared" si="27"/>
        <v>2.3528489078859647E-4</v>
      </c>
      <c r="I108" s="43">
        <f t="shared" si="27"/>
        <v>8.7878906709540794E-2</v>
      </c>
      <c r="J108" s="43">
        <f t="shared" si="27"/>
        <v>1.9842359123171636E-2</v>
      </c>
      <c r="K108" s="43">
        <f t="shared" si="27"/>
        <v>3.7645582526175435E-3</v>
      </c>
      <c r="L108" s="43">
        <f t="shared" si="27"/>
        <v>5.8821222697149126E-4</v>
      </c>
      <c r="M108" s="43">
        <f t="shared" si="27"/>
        <v>0.48300066664052382</v>
      </c>
      <c r="N108" s="43">
        <f t="shared" si="27"/>
        <v>1.5685659385906433E-4</v>
      </c>
      <c r="O108" s="43">
        <f t="shared" si="27"/>
        <v>0.51699933335947601</v>
      </c>
    </row>
    <row r="109" spans="2:21" ht="20.100000000000001" customHeight="1" x14ac:dyDescent="0.25">
      <c r="B109" s="3"/>
      <c r="C109" s="18"/>
      <c r="D109" s="18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</row>
    <row r="110" spans="2:21" ht="20.100000000000001" customHeight="1" x14ac:dyDescent="0.25">
      <c r="B110" s="3"/>
      <c r="C110" s="18"/>
      <c r="D110" s="18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</row>
    <row r="111" spans="2:21" ht="20.100000000000001" customHeight="1" x14ac:dyDescent="0.25">
      <c r="B111" s="3"/>
      <c r="C111" s="18"/>
      <c r="D111" s="18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S111" s="7"/>
      <c r="U111" s="8"/>
    </row>
    <row r="112" spans="2:21" ht="20.100000000000001" customHeight="1" x14ac:dyDescent="0.25">
      <c r="B112" s="3"/>
      <c r="C112" s="18"/>
      <c r="D112" s="18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S112" s="7"/>
      <c r="U112" s="8"/>
    </row>
    <row r="113" spans="2:21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/>
      <c r="Q113"/>
      <c r="T113" s="8"/>
      <c r="U113" s="8"/>
    </row>
    <row r="114" spans="2:21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/>
      <c r="Q114"/>
      <c r="T114" s="8"/>
      <c r="U114" s="8"/>
    </row>
    <row r="115" spans="2:21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/>
      <c r="Q115"/>
      <c r="T115" s="8"/>
      <c r="U115" s="8"/>
    </row>
    <row r="116" spans="2:21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/>
      <c r="Q116"/>
      <c r="T116" s="8"/>
      <c r="U116" s="8"/>
    </row>
    <row r="117" spans="2:21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/>
      <c r="Q117"/>
      <c r="T117" s="8"/>
      <c r="U117" s="8"/>
    </row>
    <row r="118" spans="2:21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/>
      <c r="Q118"/>
      <c r="T118" s="8"/>
      <c r="U118" s="8"/>
    </row>
    <row r="119" spans="2:21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/>
      <c r="Q119"/>
      <c r="T119" s="8"/>
      <c r="U119" s="8"/>
    </row>
    <row r="120" spans="2:21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/>
      <c r="Q120"/>
      <c r="T120" s="8"/>
      <c r="U120" s="8"/>
    </row>
    <row r="121" spans="2:21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/>
      <c r="Q121"/>
      <c r="T121" s="8"/>
      <c r="U121" s="8"/>
    </row>
    <row r="122" spans="2:21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/>
      <c r="Q122"/>
      <c r="T122" s="8"/>
      <c r="U122" s="8"/>
    </row>
    <row r="123" spans="2:21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/>
      <c r="Q123"/>
      <c r="T123" s="8"/>
      <c r="U123" s="8"/>
    </row>
    <row r="124" spans="2:21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/>
      <c r="Q124"/>
      <c r="T124" s="8"/>
      <c r="U124" s="8"/>
    </row>
    <row r="125" spans="2:21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/>
      <c r="Q125"/>
      <c r="R125"/>
      <c r="T125" s="8"/>
      <c r="U125" s="8"/>
    </row>
    <row r="126" spans="2:21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/>
      <c r="Q126"/>
      <c r="R126"/>
      <c r="T126" s="8"/>
      <c r="U126" s="8"/>
    </row>
    <row r="127" spans="2:21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/>
      <c r="Q127"/>
      <c r="R127"/>
      <c r="T127" s="8"/>
      <c r="U127" s="8"/>
    </row>
    <row r="128" spans="2:21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/>
      <c r="Q128"/>
      <c r="R128"/>
      <c r="T128" s="8"/>
      <c r="U128" s="8"/>
    </row>
    <row r="129" spans="2:21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R129"/>
      <c r="S129" s="7"/>
      <c r="U129" s="8"/>
    </row>
    <row r="130" spans="2:21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R130"/>
      <c r="S130" s="7"/>
      <c r="U130" s="8"/>
    </row>
    <row r="131" spans="2:21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R131"/>
      <c r="S131" s="7"/>
      <c r="U131" s="8"/>
    </row>
    <row r="132" spans="2:21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R132"/>
      <c r="S132" s="7"/>
      <c r="U132" s="8"/>
    </row>
    <row r="133" spans="2:21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R133"/>
      <c r="S133" s="7"/>
      <c r="U133" s="8"/>
    </row>
    <row r="134" spans="2:21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R134"/>
      <c r="S134" s="7"/>
      <c r="U134" s="8"/>
    </row>
    <row r="135" spans="2:21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R135"/>
      <c r="S135" s="7"/>
      <c r="U135" s="8"/>
    </row>
    <row r="136" spans="2:21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R136"/>
      <c r="S136" s="7"/>
      <c r="U136" s="8"/>
    </row>
    <row r="137" spans="2:21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R137"/>
      <c r="S137" s="7"/>
      <c r="U137" s="8"/>
    </row>
    <row r="138" spans="2:21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R138"/>
      <c r="S138" s="7"/>
      <c r="U138" s="8"/>
    </row>
    <row r="139" spans="2:21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R139"/>
      <c r="S139" s="7"/>
      <c r="U139" s="8"/>
    </row>
    <row r="140" spans="2:21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R140"/>
      <c r="S140" s="7"/>
      <c r="U140" s="8"/>
    </row>
    <row r="141" spans="2:21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R141"/>
      <c r="S141" s="7"/>
      <c r="U141" s="8"/>
    </row>
    <row r="142" spans="2:21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R142"/>
      <c r="S142" s="7"/>
      <c r="U142" s="8"/>
    </row>
    <row r="143" spans="2:21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R143"/>
      <c r="S143" s="7"/>
      <c r="U143" s="8"/>
    </row>
    <row r="144" spans="2:21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R144"/>
      <c r="S144" s="7"/>
      <c r="U144" s="8"/>
    </row>
    <row r="145" spans="2:21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R145"/>
      <c r="S145" s="7"/>
      <c r="U145" s="8"/>
    </row>
    <row r="146" spans="2:21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R146"/>
      <c r="S146" s="7"/>
      <c r="U146" s="8"/>
    </row>
    <row r="147" spans="2:21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R147"/>
      <c r="S147" s="7"/>
      <c r="U147" s="8"/>
    </row>
    <row r="148" spans="2:21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R148"/>
      <c r="S148" s="7"/>
      <c r="U148" s="8"/>
    </row>
    <row r="149" spans="2:21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R149"/>
      <c r="S149" s="7"/>
      <c r="U149" s="8"/>
    </row>
    <row r="150" spans="2:21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R150"/>
      <c r="S150" s="7"/>
      <c r="U150" s="8"/>
    </row>
    <row r="151" spans="2:21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R151"/>
      <c r="S151" s="7"/>
      <c r="U151" s="8"/>
    </row>
    <row r="152" spans="2:21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R152"/>
      <c r="S152" s="7"/>
      <c r="U152" s="8"/>
    </row>
    <row r="153" spans="2:21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R153"/>
      <c r="S153" s="7"/>
      <c r="U153" s="8"/>
    </row>
    <row r="154" spans="2:21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R154"/>
      <c r="S154" s="7"/>
      <c r="U154" s="8"/>
    </row>
    <row r="155" spans="2:21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R155"/>
      <c r="S155" s="7"/>
      <c r="U155" s="8"/>
    </row>
    <row r="156" spans="2:21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R156"/>
      <c r="S156" s="7"/>
      <c r="U156" s="8"/>
    </row>
    <row r="157" spans="2:21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21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21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21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G91" zoomScale="60" workbookViewId="0">
      <selection activeCell="U81" sqref="U8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'29.09 Buloba-Bukasa'!C3:G3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82" t="s">
        <v>162</v>
      </c>
      <c r="E5" s="83"/>
      <c r="F5" s="40" t="s">
        <v>1</v>
      </c>
      <c r="G5" s="71" t="str">
        <f>'29.09 Buloba-Bukasa'!G5:H5</f>
        <v>Bukasa Trading Centre</v>
      </c>
      <c r="H5" s="72"/>
      <c r="I5" s="14"/>
      <c r="J5" s="2" t="s">
        <v>5</v>
      </c>
      <c r="K5" s="71" t="str">
        <f>'29.09 Buloba-Bukasa'!K5:L5</f>
        <v>Nabayunga Rashida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71" t="str">
        <f>'29.09 Buloba-Bukasa'!D6:E6</f>
        <v>BULOBA</v>
      </c>
      <c r="E6" s="72"/>
      <c r="F6" s="2" t="s">
        <v>2</v>
      </c>
      <c r="G6" s="71" t="str">
        <f>'29.09 Buloba-Bukasa'!G6:H6</f>
        <v>BUKASA</v>
      </c>
      <c r="H6" s="72"/>
      <c r="J6" s="2" t="s">
        <v>21</v>
      </c>
      <c r="K6" s="71" t="str">
        <f>'29.09 Buloba-Bukasa'!K6:L6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AVERAGE('23.09 Buloba-Bukasa'!C10,'24.09 Buloba-Bukasa'!C10,'25.09 Buloba-Bukasa'!C10,'27.09 Buloba-Bukasa'!C10,'26.09 Buloba-Bukasa'!C10,'28.09 Buloba-Bukasa-24h'!C10,'29.09 Buloba-Bukasa'!C10)</f>
        <v>7.1428571428571432</v>
      </c>
      <c r="D10" s="48">
        <f>AVERAGE('23.09 Buloba-Bukasa'!D10,'24.09 Buloba-Bukasa'!D10,'25.09 Buloba-Bukasa'!D10,'27.09 Buloba-Bukasa'!D10,'26.09 Buloba-Bukasa'!D10,'28.09 Buloba-Bukasa-24h'!D10,'29.09 Buloba-Bukasa'!D10)</f>
        <v>0.2857142857142857</v>
      </c>
      <c r="E10" s="48">
        <f>AVERAGE('23.09 Buloba-Bukasa'!E10,'24.09 Buloba-Bukasa'!E10,'25.09 Buloba-Bukasa'!E10,'27.09 Buloba-Bukasa'!E10,'26.09 Buloba-Bukasa'!E10,'28.09 Buloba-Bukasa-24h'!E10,'29.09 Buloba-Bukasa'!E10)</f>
        <v>1</v>
      </c>
      <c r="F10" s="48">
        <f>AVERAGE('23.09 Buloba-Bukasa'!F10,'24.09 Buloba-Bukasa'!F10,'25.09 Buloba-Bukasa'!F10,'27.09 Buloba-Bukasa'!F10,'26.09 Buloba-Bukasa'!F10,'28.09 Buloba-Bukasa-24h'!F10,'29.09 Buloba-Bukasa'!F10)</f>
        <v>1.5714285714285714</v>
      </c>
      <c r="G10" s="48">
        <f>AVERAGE('23.09 Buloba-Bukasa'!G10,'24.09 Buloba-Bukasa'!G10,'25.09 Buloba-Bukasa'!G10,'27.09 Buloba-Bukasa'!G10,'26.09 Buloba-Bukasa'!G10,'28.09 Buloba-Bukasa-24h'!G10,'29.09 Buloba-Bukasa'!G10)</f>
        <v>0.42857142857142855</v>
      </c>
      <c r="H10" s="48">
        <f>AVERAGE('23.09 Buloba-Bukasa'!H10,'24.09 Buloba-Bukasa'!H10,'25.09 Buloba-Bukasa'!H10,'27.09 Buloba-Bukasa'!H10,'26.09 Buloba-Bukasa'!H10,'28.09 Buloba-Bukasa-24h'!H10,'29.09 Buloba-Bukasa'!H10)</f>
        <v>0</v>
      </c>
      <c r="I10" s="48">
        <f>AVERAGE('23.09 Buloba-Bukasa'!I10,'24.09 Buloba-Bukasa'!I10,'25.09 Buloba-Bukasa'!I10,'27.09 Buloba-Bukasa'!I10,'26.09 Buloba-Bukasa'!I10,'28.09 Buloba-Bukasa-24h'!I10,'29.09 Buloba-Bukasa'!I10)</f>
        <v>1.5714285714285714</v>
      </c>
      <c r="J10" s="48">
        <f>AVERAGE('23.09 Buloba-Bukasa'!J10,'24.09 Buloba-Bukasa'!J10,'25.09 Buloba-Bukasa'!J10,'27.09 Buloba-Bukasa'!J10,'26.09 Buloba-Bukasa'!J10,'28.09 Buloba-Bukasa-24h'!J10,'29.09 Buloba-Bukasa'!J10)</f>
        <v>0.8571428571428571</v>
      </c>
      <c r="K10" s="48">
        <f>AVERAGE('23.09 Buloba-Bukasa'!K10,'24.09 Buloba-Bukasa'!K10,'25.09 Buloba-Bukasa'!K10,'27.09 Buloba-Bukasa'!K10,'26.09 Buloba-Bukasa'!K10,'28.09 Buloba-Bukasa-24h'!K10,'29.09 Buloba-Bukasa'!K10)</f>
        <v>0</v>
      </c>
      <c r="L10" s="48">
        <f>AVERAGE('23.09 Buloba-Bukasa'!L10,'24.09 Buloba-Bukasa'!L10,'25.09 Buloba-Bukasa'!L10,'27.09 Buloba-Bukasa'!L10,'26.09 Buloba-Bukasa'!L10,'28.09 Buloba-Bukasa-24h'!L10,'29.09 Buloba-Bukasa'!L10)</f>
        <v>0</v>
      </c>
      <c r="M10" s="48">
        <f>AVERAGE('23.09 Buloba-Bukasa'!M10,'24.09 Buloba-Bukasa'!M10,'25.09 Buloba-Bukasa'!M10,'27.09 Buloba-Bukasa'!M10,'26.09 Buloba-Bukasa'!M10,'28.09 Buloba-Bukasa-24h'!M10,'29.09 Buloba-Bukasa'!M10)</f>
        <v>12.857142857142858</v>
      </c>
      <c r="N10" s="48">
        <f>AVERAGE('23.09 Buloba-Bukasa'!N10,'24.09 Buloba-Bukasa'!N10,'25.09 Buloba-Bukasa'!N10,'27.09 Buloba-Bukasa'!N10,'26.09 Buloba-Bukasa'!N10,'28.09 Buloba-Bukasa-24h'!N10,'29.09 Buloba-Bukasa'!N10)</f>
        <v>0</v>
      </c>
      <c r="O10" s="15">
        <f t="shared" ref="O10:O73" si="0">SUM(C10:L10,N10)</f>
        <v>12.857142857142858</v>
      </c>
      <c r="P10" s="15">
        <f t="shared" ref="P10:P73" si="1">SUM(C10:N10)</f>
        <v>25.714285714285715</v>
      </c>
      <c r="R10" s="1" t="s">
        <v>6</v>
      </c>
      <c r="S10" s="17">
        <f>SUM(C10:C13)</f>
        <v>25.714285714285715</v>
      </c>
      <c r="T10" s="17">
        <f t="shared" ref="T10:AF10" si="2">SUM(D10:D13)</f>
        <v>4</v>
      </c>
      <c r="U10" s="17">
        <f t="shared" si="2"/>
        <v>5.4285714285714288</v>
      </c>
      <c r="V10" s="17">
        <f t="shared" si="2"/>
        <v>4.7142857142857135</v>
      </c>
      <c r="W10" s="17">
        <f t="shared" si="2"/>
        <v>1.1428571428571428</v>
      </c>
      <c r="X10" s="17">
        <f t="shared" si="2"/>
        <v>0.14285714285714285</v>
      </c>
      <c r="Y10" s="17">
        <f t="shared" si="2"/>
        <v>6.2857142857142865</v>
      </c>
      <c r="Z10" s="17">
        <f t="shared" si="2"/>
        <v>4</v>
      </c>
      <c r="AA10" s="17">
        <f t="shared" si="2"/>
        <v>0.14285714285714285</v>
      </c>
      <c r="AB10" s="17">
        <f t="shared" si="2"/>
        <v>0</v>
      </c>
      <c r="AC10" s="17">
        <f t="shared" si="2"/>
        <v>53</v>
      </c>
      <c r="AD10" s="17">
        <f t="shared" si="2"/>
        <v>0</v>
      </c>
      <c r="AE10" s="30">
        <f t="shared" si="2"/>
        <v>51.571428571428569</v>
      </c>
      <c r="AF10" s="30">
        <f t="shared" si="2"/>
        <v>104.57142857142856</v>
      </c>
    </row>
    <row r="11" spans="2:32" s="6" customFormat="1" ht="23.1" customHeight="1" x14ac:dyDescent="0.25">
      <c r="B11" s="22" t="s">
        <v>38</v>
      </c>
      <c r="C11" s="48">
        <f>AVERAGE('23.09 Buloba-Bukasa'!C11,'24.09 Buloba-Bukasa'!C11,'25.09 Buloba-Bukasa'!C11,'27.09 Buloba-Bukasa'!C11,'26.09 Buloba-Bukasa'!C11,'28.09 Buloba-Bukasa-24h'!C11,'29.09 Buloba-Bukasa'!C11)</f>
        <v>4.8571428571428568</v>
      </c>
      <c r="D11" s="48">
        <f>AVERAGE('23.09 Buloba-Bukasa'!D11,'24.09 Buloba-Bukasa'!D11,'25.09 Buloba-Bukasa'!D11,'27.09 Buloba-Bukasa'!D11,'26.09 Buloba-Bukasa'!D11,'28.09 Buloba-Bukasa-24h'!D11,'29.09 Buloba-Bukasa'!D11)</f>
        <v>1</v>
      </c>
      <c r="E11" s="48">
        <f>AVERAGE('23.09 Buloba-Bukasa'!E11,'24.09 Buloba-Bukasa'!E11,'25.09 Buloba-Bukasa'!E11,'27.09 Buloba-Bukasa'!E11,'26.09 Buloba-Bukasa'!E11,'28.09 Buloba-Bukasa-24h'!E11,'29.09 Buloba-Bukasa'!E11)</f>
        <v>1</v>
      </c>
      <c r="F11" s="48">
        <f>AVERAGE('23.09 Buloba-Bukasa'!F11,'24.09 Buloba-Bukasa'!F11,'25.09 Buloba-Bukasa'!F11,'27.09 Buloba-Bukasa'!F11,'26.09 Buloba-Bukasa'!F11,'28.09 Buloba-Bukasa-24h'!F11,'29.09 Buloba-Bukasa'!F11)</f>
        <v>1</v>
      </c>
      <c r="G11" s="48">
        <f>AVERAGE('23.09 Buloba-Bukasa'!G11,'24.09 Buloba-Bukasa'!G11,'25.09 Buloba-Bukasa'!G11,'27.09 Buloba-Bukasa'!G11,'26.09 Buloba-Bukasa'!G11,'28.09 Buloba-Bukasa-24h'!G11,'29.09 Buloba-Bukasa'!G11)</f>
        <v>0.2857142857142857</v>
      </c>
      <c r="H11" s="48">
        <f>AVERAGE('23.09 Buloba-Bukasa'!H11,'24.09 Buloba-Bukasa'!H11,'25.09 Buloba-Bukasa'!H11,'27.09 Buloba-Bukasa'!H11,'26.09 Buloba-Bukasa'!H11,'28.09 Buloba-Bukasa-24h'!H11,'29.09 Buloba-Bukasa'!H11)</f>
        <v>0.14285714285714285</v>
      </c>
      <c r="I11" s="48">
        <f>AVERAGE('23.09 Buloba-Bukasa'!I11,'24.09 Buloba-Bukasa'!I11,'25.09 Buloba-Bukasa'!I11,'27.09 Buloba-Bukasa'!I11,'26.09 Buloba-Bukasa'!I11,'28.09 Buloba-Bukasa-24h'!I11,'29.09 Buloba-Bukasa'!I11)</f>
        <v>1.2857142857142858</v>
      </c>
      <c r="J11" s="48">
        <f>AVERAGE('23.09 Buloba-Bukasa'!J11,'24.09 Buloba-Bukasa'!J11,'25.09 Buloba-Bukasa'!J11,'27.09 Buloba-Bukasa'!J11,'26.09 Buloba-Bukasa'!J11,'28.09 Buloba-Bukasa-24h'!J11,'29.09 Buloba-Bukasa'!J11)</f>
        <v>1.2857142857142858</v>
      </c>
      <c r="K11" s="48">
        <f>AVERAGE('23.09 Buloba-Bukasa'!K11,'24.09 Buloba-Bukasa'!K11,'25.09 Buloba-Bukasa'!K11,'27.09 Buloba-Bukasa'!K11,'26.09 Buloba-Bukasa'!K11,'28.09 Buloba-Bukasa-24h'!K11,'29.09 Buloba-Bukasa'!K11)</f>
        <v>0.14285714285714285</v>
      </c>
      <c r="L11" s="48">
        <f>AVERAGE('23.09 Buloba-Bukasa'!L11,'24.09 Buloba-Bukasa'!L11,'25.09 Buloba-Bukasa'!L11,'27.09 Buloba-Bukasa'!L11,'26.09 Buloba-Bukasa'!L11,'28.09 Buloba-Bukasa-24h'!L11,'29.09 Buloba-Bukasa'!L11)</f>
        <v>0</v>
      </c>
      <c r="M11" s="48">
        <f>AVERAGE('23.09 Buloba-Bukasa'!M11,'24.09 Buloba-Bukasa'!M11,'25.09 Buloba-Bukasa'!M11,'27.09 Buloba-Bukasa'!M11,'26.09 Buloba-Bukasa'!M11,'28.09 Buloba-Bukasa-24h'!M11,'29.09 Buloba-Bukasa'!M11)</f>
        <v>11.857142857142858</v>
      </c>
      <c r="N11" s="48">
        <f>AVERAGE('23.09 Buloba-Bukasa'!N11,'24.09 Buloba-Bukasa'!N11,'25.09 Buloba-Bukasa'!N11,'27.09 Buloba-Bukasa'!N11,'26.09 Buloba-Bukasa'!N11,'28.09 Buloba-Bukasa-24h'!N11,'29.09 Buloba-Bukasa'!N11)</f>
        <v>0</v>
      </c>
      <c r="O11" s="15">
        <f t="shared" si="0"/>
        <v>11</v>
      </c>
      <c r="P11" s="15">
        <f t="shared" si="1"/>
        <v>22.857142857142858</v>
      </c>
      <c r="R11" s="1" t="s">
        <v>7</v>
      </c>
      <c r="S11" s="17">
        <f t="shared" ref="S11:AF11" si="3">SUM(C14:C17)</f>
        <v>25</v>
      </c>
      <c r="T11" s="17">
        <f t="shared" si="3"/>
        <v>6.2857142857142856</v>
      </c>
      <c r="U11" s="17">
        <f t="shared" si="3"/>
        <v>4.7142857142857144</v>
      </c>
      <c r="V11" s="17">
        <f t="shared" si="3"/>
        <v>1.9999999999999998</v>
      </c>
      <c r="W11" s="17">
        <f t="shared" si="3"/>
        <v>0</v>
      </c>
      <c r="X11" s="17">
        <f t="shared" si="3"/>
        <v>0</v>
      </c>
      <c r="Y11" s="17">
        <f t="shared" si="3"/>
        <v>6.8571428571428568</v>
      </c>
      <c r="Z11" s="17">
        <f t="shared" si="3"/>
        <v>3.1428571428571428</v>
      </c>
      <c r="AA11" s="17">
        <f t="shared" si="3"/>
        <v>0</v>
      </c>
      <c r="AB11" s="17">
        <f t="shared" si="3"/>
        <v>0</v>
      </c>
      <c r="AC11" s="17">
        <f t="shared" si="3"/>
        <v>55.857142857142854</v>
      </c>
      <c r="AD11" s="17">
        <f t="shared" si="3"/>
        <v>0</v>
      </c>
      <c r="AE11" s="30">
        <f t="shared" si="3"/>
        <v>48</v>
      </c>
      <c r="AF11" s="30">
        <f t="shared" si="3"/>
        <v>103.85714285714286</v>
      </c>
    </row>
    <row r="12" spans="2:32" ht="23.1" customHeight="1" x14ac:dyDescent="0.25">
      <c r="B12" s="22" t="s">
        <v>39</v>
      </c>
      <c r="C12" s="48">
        <f>AVERAGE('23.09 Buloba-Bukasa'!C12,'24.09 Buloba-Bukasa'!C12,'25.09 Buloba-Bukasa'!C12,'27.09 Buloba-Bukasa'!C12,'26.09 Buloba-Bukasa'!C12,'28.09 Buloba-Bukasa-24h'!C12,'29.09 Buloba-Bukasa'!C12)</f>
        <v>6.8571428571428568</v>
      </c>
      <c r="D12" s="48">
        <f>AVERAGE('23.09 Buloba-Bukasa'!D12,'24.09 Buloba-Bukasa'!D12,'25.09 Buloba-Bukasa'!D12,'27.09 Buloba-Bukasa'!D12,'26.09 Buloba-Bukasa'!D12,'28.09 Buloba-Bukasa-24h'!D12,'29.09 Buloba-Bukasa'!D12)</f>
        <v>2</v>
      </c>
      <c r="E12" s="48">
        <f>AVERAGE('23.09 Buloba-Bukasa'!E12,'24.09 Buloba-Bukasa'!E12,'25.09 Buloba-Bukasa'!E12,'27.09 Buloba-Bukasa'!E12,'26.09 Buloba-Bukasa'!E12,'28.09 Buloba-Bukasa-24h'!E12,'29.09 Buloba-Bukasa'!E12)</f>
        <v>1.7142857142857142</v>
      </c>
      <c r="F12" s="48">
        <f>AVERAGE('23.09 Buloba-Bukasa'!F12,'24.09 Buloba-Bukasa'!F12,'25.09 Buloba-Bukasa'!F12,'27.09 Buloba-Bukasa'!F12,'26.09 Buloba-Bukasa'!F12,'28.09 Buloba-Bukasa-24h'!F12,'29.09 Buloba-Bukasa'!F12)</f>
        <v>1.1428571428571428</v>
      </c>
      <c r="G12" s="48">
        <f>AVERAGE('23.09 Buloba-Bukasa'!G12,'24.09 Buloba-Bukasa'!G12,'25.09 Buloba-Bukasa'!G12,'27.09 Buloba-Bukasa'!G12,'26.09 Buloba-Bukasa'!G12,'28.09 Buloba-Bukasa-24h'!G12,'29.09 Buloba-Bukasa'!G12)</f>
        <v>0.42857142857142855</v>
      </c>
      <c r="H12" s="48">
        <f>AVERAGE('23.09 Buloba-Bukasa'!H12,'24.09 Buloba-Bukasa'!H12,'25.09 Buloba-Bukasa'!H12,'27.09 Buloba-Bukasa'!H12,'26.09 Buloba-Bukasa'!H12,'28.09 Buloba-Bukasa-24h'!H12,'29.09 Buloba-Bukasa'!H12)</f>
        <v>0</v>
      </c>
      <c r="I12" s="48">
        <f>AVERAGE('23.09 Buloba-Bukasa'!I12,'24.09 Buloba-Bukasa'!I12,'25.09 Buloba-Bukasa'!I12,'27.09 Buloba-Bukasa'!I12,'26.09 Buloba-Bukasa'!I12,'28.09 Buloba-Bukasa-24h'!I12,'29.09 Buloba-Bukasa'!I12)</f>
        <v>1.2857142857142858</v>
      </c>
      <c r="J12" s="48">
        <f>AVERAGE('23.09 Buloba-Bukasa'!J12,'24.09 Buloba-Bukasa'!J12,'25.09 Buloba-Bukasa'!J12,'27.09 Buloba-Bukasa'!J12,'26.09 Buloba-Bukasa'!J12,'28.09 Buloba-Bukasa-24h'!J12,'29.09 Buloba-Bukasa'!J12)</f>
        <v>0.7142857142857143</v>
      </c>
      <c r="K12" s="48">
        <f>AVERAGE('23.09 Buloba-Bukasa'!K12,'24.09 Buloba-Bukasa'!K12,'25.09 Buloba-Bukasa'!K12,'27.09 Buloba-Bukasa'!K12,'26.09 Buloba-Bukasa'!K12,'28.09 Buloba-Bukasa-24h'!K12,'29.09 Buloba-Bukasa'!K12)</f>
        <v>0</v>
      </c>
      <c r="L12" s="48">
        <f>AVERAGE('23.09 Buloba-Bukasa'!L12,'24.09 Buloba-Bukasa'!L12,'25.09 Buloba-Bukasa'!L12,'27.09 Buloba-Bukasa'!L12,'26.09 Buloba-Bukasa'!L12,'28.09 Buloba-Bukasa-24h'!L12,'29.09 Buloba-Bukasa'!L12)</f>
        <v>0</v>
      </c>
      <c r="M12" s="48">
        <f>AVERAGE('23.09 Buloba-Bukasa'!M12,'24.09 Buloba-Bukasa'!M12,'25.09 Buloba-Bukasa'!M12,'27.09 Buloba-Bukasa'!M12,'26.09 Buloba-Bukasa'!M12,'28.09 Buloba-Bukasa-24h'!M12,'29.09 Buloba-Bukasa'!M12)</f>
        <v>14</v>
      </c>
      <c r="N12" s="48">
        <f>AVERAGE('23.09 Buloba-Bukasa'!N12,'24.09 Buloba-Bukasa'!N12,'25.09 Buloba-Bukasa'!N12,'27.09 Buloba-Bukasa'!N12,'26.09 Buloba-Bukasa'!N12,'28.09 Buloba-Bukasa-24h'!N12,'29.09 Buloba-Bukasa'!N12)</f>
        <v>0</v>
      </c>
      <c r="O12" s="15">
        <f t="shared" si="0"/>
        <v>14.142857142857142</v>
      </c>
      <c r="P12" s="15">
        <f t="shared" si="1"/>
        <v>28.142857142857142</v>
      </c>
      <c r="R12" s="1" t="s">
        <v>8</v>
      </c>
      <c r="S12" s="17">
        <f>SUM(C18:C21)</f>
        <v>22.571428571428569</v>
      </c>
      <c r="T12" s="17">
        <f t="shared" ref="T12:AF12" si="4">SUM(D18:D21)</f>
        <v>5.5714285714285712</v>
      </c>
      <c r="U12" s="17">
        <f t="shared" si="4"/>
        <v>4.2857142857142856</v>
      </c>
      <c r="V12" s="17">
        <f t="shared" si="4"/>
        <v>1.5714285714285714</v>
      </c>
      <c r="W12" s="17">
        <f t="shared" si="4"/>
        <v>0.14285714285714285</v>
      </c>
      <c r="X12" s="17">
        <f t="shared" si="4"/>
        <v>0</v>
      </c>
      <c r="Y12" s="17">
        <f t="shared" si="4"/>
        <v>8.1428571428571423</v>
      </c>
      <c r="Z12" s="17">
        <f t="shared" si="4"/>
        <v>2.7142857142857144</v>
      </c>
      <c r="AA12" s="17">
        <f t="shared" si="4"/>
        <v>0</v>
      </c>
      <c r="AB12" s="17">
        <f t="shared" si="4"/>
        <v>0</v>
      </c>
      <c r="AC12" s="17">
        <f t="shared" si="4"/>
        <v>58.571428571428569</v>
      </c>
      <c r="AD12" s="17">
        <f t="shared" si="4"/>
        <v>0</v>
      </c>
      <c r="AE12" s="30">
        <f t="shared" si="4"/>
        <v>45</v>
      </c>
      <c r="AF12" s="30">
        <f t="shared" si="4"/>
        <v>103.57142857142857</v>
      </c>
    </row>
    <row r="13" spans="2:32" ht="23.1" customHeight="1" x14ac:dyDescent="0.25">
      <c r="B13" s="22" t="s">
        <v>40</v>
      </c>
      <c r="C13" s="48">
        <f>AVERAGE('23.09 Buloba-Bukasa'!C13,'24.09 Buloba-Bukasa'!C13,'25.09 Buloba-Bukasa'!C13,'27.09 Buloba-Bukasa'!C13,'26.09 Buloba-Bukasa'!C13,'28.09 Buloba-Bukasa-24h'!C13,'29.09 Buloba-Bukasa'!C13)</f>
        <v>6.8571428571428568</v>
      </c>
      <c r="D13" s="48">
        <f>AVERAGE('23.09 Buloba-Bukasa'!D13,'24.09 Buloba-Bukasa'!D13,'25.09 Buloba-Bukasa'!D13,'27.09 Buloba-Bukasa'!D13,'26.09 Buloba-Bukasa'!D13,'28.09 Buloba-Bukasa-24h'!D13,'29.09 Buloba-Bukasa'!D13)</f>
        <v>0.7142857142857143</v>
      </c>
      <c r="E13" s="48">
        <f>AVERAGE('23.09 Buloba-Bukasa'!E13,'24.09 Buloba-Bukasa'!E13,'25.09 Buloba-Bukasa'!E13,'27.09 Buloba-Bukasa'!E13,'26.09 Buloba-Bukasa'!E13,'28.09 Buloba-Bukasa-24h'!E13,'29.09 Buloba-Bukasa'!E13)</f>
        <v>1.7142857142857142</v>
      </c>
      <c r="F13" s="48">
        <f>AVERAGE('23.09 Buloba-Bukasa'!F13,'24.09 Buloba-Bukasa'!F13,'25.09 Buloba-Bukasa'!F13,'27.09 Buloba-Bukasa'!F13,'26.09 Buloba-Bukasa'!F13,'28.09 Buloba-Bukasa-24h'!F13,'29.09 Buloba-Bukasa'!F13)</f>
        <v>1</v>
      </c>
      <c r="G13" s="48">
        <f>AVERAGE('23.09 Buloba-Bukasa'!G13,'24.09 Buloba-Bukasa'!G13,'25.09 Buloba-Bukasa'!G13,'27.09 Buloba-Bukasa'!G13,'26.09 Buloba-Bukasa'!G13,'28.09 Buloba-Bukasa-24h'!G13,'29.09 Buloba-Bukasa'!G13)</f>
        <v>0</v>
      </c>
      <c r="H13" s="48">
        <f>AVERAGE('23.09 Buloba-Bukasa'!H13,'24.09 Buloba-Bukasa'!H13,'25.09 Buloba-Bukasa'!H13,'27.09 Buloba-Bukasa'!H13,'26.09 Buloba-Bukasa'!H13,'28.09 Buloba-Bukasa-24h'!H13,'29.09 Buloba-Bukasa'!H13)</f>
        <v>0</v>
      </c>
      <c r="I13" s="48">
        <f>AVERAGE('23.09 Buloba-Bukasa'!I13,'24.09 Buloba-Bukasa'!I13,'25.09 Buloba-Bukasa'!I13,'27.09 Buloba-Bukasa'!I13,'26.09 Buloba-Bukasa'!I13,'28.09 Buloba-Bukasa-24h'!I13,'29.09 Buloba-Bukasa'!I13)</f>
        <v>2.1428571428571428</v>
      </c>
      <c r="J13" s="48">
        <f>AVERAGE('23.09 Buloba-Bukasa'!J13,'24.09 Buloba-Bukasa'!J13,'25.09 Buloba-Bukasa'!J13,'27.09 Buloba-Bukasa'!J13,'26.09 Buloba-Bukasa'!J13,'28.09 Buloba-Bukasa-24h'!J13,'29.09 Buloba-Bukasa'!J13)</f>
        <v>1.1428571428571428</v>
      </c>
      <c r="K13" s="48">
        <f>AVERAGE('23.09 Buloba-Bukasa'!K13,'24.09 Buloba-Bukasa'!K13,'25.09 Buloba-Bukasa'!K13,'27.09 Buloba-Bukasa'!K13,'26.09 Buloba-Bukasa'!K13,'28.09 Buloba-Bukasa-24h'!K13,'29.09 Buloba-Bukasa'!K13)</f>
        <v>0</v>
      </c>
      <c r="L13" s="48">
        <f>AVERAGE('23.09 Buloba-Bukasa'!L13,'24.09 Buloba-Bukasa'!L13,'25.09 Buloba-Bukasa'!L13,'27.09 Buloba-Bukasa'!L13,'26.09 Buloba-Bukasa'!L13,'28.09 Buloba-Bukasa-24h'!L13,'29.09 Buloba-Bukasa'!L13)</f>
        <v>0</v>
      </c>
      <c r="M13" s="48">
        <f>AVERAGE('23.09 Buloba-Bukasa'!M13,'24.09 Buloba-Bukasa'!M13,'25.09 Buloba-Bukasa'!M13,'27.09 Buloba-Bukasa'!M13,'26.09 Buloba-Bukasa'!M13,'28.09 Buloba-Bukasa-24h'!M13,'29.09 Buloba-Bukasa'!M13)</f>
        <v>14.285714285714286</v>
      </c>
      <c r="N13" s="48">
        <f>AVERAGE('23.09 Buloba-Bukasa'!N13,'24.09 Buloba-Bukasa'!N13,'25.09 Buloba-Bukasa'!N13,'27.09 Buloba-Bukasa'!N13,'26.09 Buloba-Bukasa'!N13,'28.09 Buloba-Bukasa-24h'!N13,'29.09 Buloba-Bukasa'!N13)</f>
        <v>0</v>
      </c>
      <c r="O13" s="15">
        <f t="shared" si="0"/>
        <v>13.571428571428569</v>
      </c>
      <c r="P13" s="15">
        <f t="shared" si="1"/>
        <v>27.857142857142854</v>
      </c>
      <c r="R13" s="1" t="s">
        <v>9</v>
      </c>
      <c r="S13" s="17">
        <f>SUM(C22:C25)</f>
        <v>23.142857142857146</v>
      </c>
      <c r="T13" s="17">
        <f>SUM(D22:D25)</f>
        <v>7</v>
      </c>
      <c r="U13" s="17">
        <f t="shared" ref="U13:AF13" si="5">SUM(E22:E25)</f>
        <v>6.1428571428571432</v>
      </c>
      <c r="V13" s="17">
        <f t="shared" si="5"/>
        <v>0.8571428571428571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3.7142857142857144</v>
      </c>
      <c r="AA13" s="17">
        <f t="shared" si="5"/>
        <v>0</v>
      </c>
      <c r="AB13" s="17">
        <f t="shared" si="5"/>
        <v>0</v>
      </c>
      <c r="AC13" s="17">
        <f t="shared" si="5"/>
        <v>55.571428571428577</v>
      </c>
      <c r="AD13" s="17">
        <f t="shared" si="5"/>
        <v>0.14285714285714285</v>
      </c>
      <c r="AE13" s="30">
        <f t="shared" si="5"/>
        <v>51</v>
      </c>
      <c r="AF13" s="30">
        <f t="shared" si="5"/>
        <v>106.57142857142856</v>
      </c>
    </row>
    <row r="14" spans="2:32" ht="23.1" customHeight="1" x14ac:dyDescent="0.25">
      <c r="B14" s="22" t="s">
        <v>41</v>
      </c>
      <c r="C14" s="48">
        <f>AVERAGE('23.09 Buloba-Bukasa'!C14,'24.09 Buloba-Bukasa'!C14,'25.09 Buloba-Bukasa'!C14,'27.09 Buloba-Bukasa'!C14,'26.09 Buloba-Bukasa'!C14,'28.09 Buloba-Bukasa-24h'!C14,'29.09 Buloba-Bukasa'!C14)</f>
        <v>7.4285714285714288</v>
      </c>
      <c r="D14" s="48">
        <f>AVERAGE('23.09 Buloba-Bukasa'!D14,'24.09 Buloba-Bukasa'!D14,'25.09 Buloba-Bukasa'!D14,'27.09 Buloba-Bukasa'!D14,'26.09 Buloba-Bukasa'!D14,'28.09 Buloba-Bukasa-24h'!D14,'29.09 Buloba-Bukasa'!D14)</f>
        <v>2.1428571428571428</v>
      </c>
      <c r="E14" s="48">
        <f>AVERAGE('23.09 Buloba-Bukasa'!E14,'24.09 Buloba-Bukasa'!E14,'25.09 Buloba-Bukasa'!E14,'27.09 Buloba-Bukasa'!E14,'26.09 Buloba-Bukasa'!E14,'28.09 Buloba-Bukasa-24h'!E14,'29.09 Buloba-Bukasa'!E14)</f>
        <v>1.4285714285714286</v>
      </c>
      <c r="F14" s="48">
        <f>AVERAGE('23.09 Buloba-Bukasa'!F14,'24.09 Buloba-Bukasa'!F14,'25.09 Buloba-Bukasa'!F14,'27.09 Buloba-Bukasa'!F14,'26.09 Buloba-Bukasa'!F14,'28.09 Buloba-Bukasa-24h'!F14,'29.09 Buloba-Bukasa'!F14)</f>
        <v>0.2857142857142857</v>
      </c>
      <c r="G14" s="48">
        <f>AVERAGE('23.09 Buloba-Bukasa'!G14,'24.09 Buloba-Bukasa'!G14,'25.09 Buloba-Bukasa'!G14,'27.09 Buloba-Bukasa'!G14,'26.09 Buloba-Bukasa'!G14,'28.09 Buloba-Bukasa-24h'!G14,'29.09 Buloba-Bukasa'!G14)</f>
        <v>0</v>
      </c>
      <c r="H14" s="48">
        <f>AVERAGE('23.09 Buloba-Bukasa'!H14,'24.09 Buloba-Bukasa'!H14,'25.09 Buloba-Bukasa'!H14,'27.09 Buloba-Bukasa'!H14,'26.09 Buloba-Bukasa'!H14,'28.09 Buloba-Bukasa-24h'!H14,'29.09 Buloba-Bukasa'!H14)</f>
        <v>0</v>
      </c>
      <c r="I14" s="48">
        <f>AVERAGE('23.09 Buloba-Bukasa'!I14,'24.09 Buloba-Bukasa'!I14,'25.09 Buloba-Bukasa'!I14,'27.09 Buloba-Bukasa'!I14,'26.09 Buloba-Bukasa'!I14,'28.09 Buloba-Bukasa-24h'!I14,'29.09 Buloba-Bukasa'!I14)</f>
        <v>1.1428571428571428</v>
      </c>
      <c r="J14" s="48">
        <f>AVERAGE('23.09 Buloba-Bukasa'!J14,'24.09 Buloba-Bukasa'!J14,'25.09 Buloba-Bukasa'!J14,'27.09 Buloba-Bukasa'!J14,'26.09 Buloba-Bukasa'!J14,'28.09 Buloba-Bukasa-24h'!J14,'29.09 Buloba-Bukasa'!J14)</f>
        <v>0.5714285714285714</v>
      </c>
      <c r="K14" s="48">
        <f>AVERAGE('23.09 Buloba-Bukasa'!K14,'24.09 Buloba-Bukasa'!K14,'25.09 Buloba-Bukasa'!K14,'27.09 Buloba-Bukasa'!K14,'26.09 Buloba-Bukasa'!K14,'28.09 Buloba-Bukasa-24h'!K14,'29.09 Buloba-Bukasa'!K14)</f>
        <v>0</v>
      </c>
      <c r="L14" s="48">
        <f>AVERAGE('23.09 Buloba-Bukasa'!L14,'24.09 Buloba-Bukasa'!L14,'25.09 Buloba-Bukasa'!L14,'27.09 Buloba-Bukasa'!L14,'26.09 Buloba-Bukasa'!L14,'28.09 Buloba-Bukasa-24h'!L14,'29.09 Buloba-Bukasa'!L14)</f>
        <v>0</v>
      </c>
      <c r="M14" s="48">
        <f>AVERAGE('23.09 Buloba-Bukasa'!M14,'24.09 Buloba-Bukasa'!M14,'25.09 Buloba-Bukasa'!M14,'27.09 Buloba-Bukasa'!M14,'26.09 Buloba-Bukasa'!M14,'28.09 Buloba-Bukasa-24h'!M14,'29.09 Buloba-Bukasa'!M14)</f>
        <v>15</v>
      </c>
      <c r="N14" s="48">
        <f>AVERAGE('23.09 Buloba-Bukasa'!N14,'24.09 Buloba-Bukasa'!N14,'25.09 Buloba-Bukasa'!N14,'27.09 Buloba-Bukasa'!N14,'26.09 Buloba-Bukasa'!N14,'28.09 Buloba-Bukasa-24h'!N14,'29.09 Buloba-Bukasa'!N14)</f>
        <v>0</v>
      </c>
      <c r="O14" s="15">
        <f t="shared" si="0"/>
        <v>13</v>
      </c>
      <c r="P14" s="15">
        <f t="shared" si="1"/>
        <v>28</v>
      </c>
      <c r="R14" s="1" t="s">
        <v>10</v>
      </c>
      <c r="S14" s="17">
        <f t="shared" ref="S14:AF14" si="6">SUM(C26:C29)</f>
        <v>23.857142857142858</v>
      </c>
      <c r="T14" s="17">
        <f t="shared" si="6"/>
        <v>6</v>
      </c>
      <c r="U14" s="17">
        <f t="shared" si="6"/>
        <v>4.1428571428571423</v>
      </c>
      <c r="V14" s="17">
        <f t="shared" si="6"/>
        <v>2.2857142857142856</v>
      </c>
      <c r="W14" s="17">
        <f t="shared" si="6"/>
        <v>0.14285714285714285</v>
      </c>
      <c r="X14" s="17">
        <f t="shared" si="6"/>
        <v>0</v>
      </c>
      <c r="Y14" s="17">
        <f t="shared" si="6"/>
        <v>9</v>
      </c>
      <c r="Z14" s="17">
        <f t="shared" si="6"/>
        <v>1.7142857142857144</v>
      </c>
      <c r="AA14" s="17">
        <f t="shared" si="6"/>
        <v>0.14285714285714285</v>
      </c>
      <c r="AB14" s="17">
        <f t="shared" si="6"/>
        <v>0</v>
      </c>
      <c r="AC14" s="17">
        <f t="shared" si="6"/>
        <v>49.285714285714285</v>
      </c>
      <c r="AD14" s="17">
        <f t="shared" si="6"/>
        <v>0</v>
      </c>
      <c r="AE14" s="30">
        <f t="shared" si="6"/>
        <v>47.285714285714285</v>
      </c>
      <c r="AF14" s="30">
        <f t="shared" si="6"/>
        <v>96.571428571428569</v>
      </c>
    </row>
    <row r="15" spans="2:32" ht="23.1" customHeight="1" x14ac:dyDescent="0.25">
      <c r="B15" s="22" t="s">
        <v>42</v>
      </c>
      <c r="C15" s="48">
        <f>AVERAGE('23.09 Buloba-Bukasa'!C15,'24.09 Buloba-Bukasa'!C15,'25.09 Buloba-Bukasa'!C15,'27.09 Buloba-Bukasa'!C15,'26.09 Buloba-Bukasa'!C15,'28.09 Buloba-Bukasa-24h'!C15,'29.09 Buloba-Bukasa'!C15)</f>
        <v>5.7142857142857144</v>
      </c>
      <c r="D15" s="48">
        <f>AVERAGE('23.09 Buloba-Bukasa'!D15,'24.09 Buloba-Bukasa'!D15,'25.09 Buloba-Bukasa'!D15,'27.09 Buloba-Bukasa'!D15,'26.09 Buloba-Bukasa'!D15,'28.09 Buloba-Bukasa-24h'!D15,'29.09 Buloba-Bukasa'!D15)</f>
        <v>1</v>
      </c>
      <c r="E15" s="48">
        <f>AVERAGE('23.09 Buloba-Bukasa'!E15,'24.09 Buloba-Bukasa'!E15,'25.09 Buloba-Bukasa'!E15,'27.09 Buloba-Bukasa'!E15,'26.09 Buloba-Bukasa'!E15,'28.09 Buloba-Bukasa-24h'!E15,'29.09 Buloba-Bukasa'!E15)</f>
        <v>1.2857142857142858</v>
      </c>
      <c r="F15" s="48">
        <f>AVERAGE('23.09 Buloba-Bukasa'!F15,'24.09 Buloba-Bukasa'!F15,'25.09 Buloba-Bukasa'!F15,'27.09 Buloba-Bukasa'!F15,'26.09 Buloba-Bukasa'!F15,'28.09 Buloba-Bukasa-24h'!F15,'29.09 Buloba-Bukasa'!F15)</f>
        <v>0.5714285714285714</v>
      </c>
      <c r="G15" s="48">
        <f>AVERAGE('23.09 Buloba-Bukasa'!G15,'24.09 Buloba-Bukasa'!G15,'25.09 Buloba-Bukasa'!G15,'27.09 Buloba-Bukasa'!G15,'26.09 Buloba-Bukasa'!G15,'28.09 Buloba-Bukasa-24h'!G15,'29.09 Buloba-Bukasa'!G15)</f>
        <v>0</v>
      </c>
      <c r="H15" s="48">
        <f>AVERAGE('23.09 Buloba-Bukasa'!H15,'24.09 Buloba-Bukasa'!H15,'25.09 Buloba-Bukasa'!H15,'27.09 Buloba-Bukasa'!H15,'26.09 Buloba-Bukasa'!H15,'28.09 Buloba-Bukasa-24h'!H15,'29.09 Buloba-Bukasa'!H15)</f>
        <v>0</v>
      </c>
      <c r="I15" s="48">
        <f>AVERAGE('23.09 Buloba-Bukasa'!I15,'24.09 Buloba-Bukasa'!I15,'25.09 Buloba-Bukasa'!I15,'27.09 Buloba-Bukasa'!I15,'26.09 Buloba-Bukasa'!I15,'28.09 Buloba-Bukasa-24h'!I15,'29.09 Buloba-Bukasa'!I15)</f>
        <v>2</v>
      </c>
      <c r="J15" s="48">
        <f>AVERAGE('23.09 Buloba-Bukasa'!J15,'24.09 Buloba-Bukasa'!J15,'25.09 Buloba-Bukasa'!J15,'27.09 Buloba-Bukasa'!J15,'26.09 Buloba-Bukasa'!J15,'28.09 Buloba-Bukasa-24h'!J15,'29.09 Buloba-Bukasa'!J15)</f>
        <v>0.8571428571428571</v>
      </c>
      <c r="K15" s="48">
        <f>AVERAGE('23.09 Buloba-Bukasa'!K15,'24.09 Buloba-Bukasa'!K15,'25.09 Buloba-Bukasa'!K15,'27.09 Buloba-Bukasa'!K15,'26.09 Buloba-Bukasa'!K15,'28.09 Buloba-Bukasa-24h'!K15,'29.09 Buloba-Bukasa'!K15)</f>
        <v>0</v>
      </c>
      <c r="L15" s="48">
        <f>AVERAGE('23.09 Buloba-Bukasa'!L15,'24.09 Buloba-Bukasa'!L15,'25.09 Buloba-Bukasa'!L15,'27.09 Buloba-Bukasa'!L15,'26.09 Buloba-Bukasa'!L15,'28.09 Buloba-Bukasa-24h'!L15,'29.09 Buloba-Bukasa'!L15)</f>
        <v>0</v>
      </c>
      <c r="M15" s="48">
        <f>AVERAGE('23.09 Buloba-Bukasa'!M15,'24.09 Buloba-Bukasa'!M15,'25.09 Buloba-Bukasa'!M15,'27.09 Buloba-Bukasa'!M15,'26.09 Buloba-Bukasa'!M15,'28.09 Buloba-Bukasa-24h'!M15,'29.09 Buloba-Bukasa'!M15)</f>
        <v>14.571428571428571</v>
      </c>
      <c r="N15" s="48">
        <f>AVERAGE('23.09 Buloba-Bukasa'!N15,'24.09 Buloba-Bukasa'!N15,'25.09 Buloba-Bukasa'!N15,'27.09 Buloba-Bukasa'!N15,'26.09 Buloba-Bukasa'!N15,'28.09 Buloba-Bukasa-24h'!N15,'29.09 Buloba-Bukasa'!N15)</f>
        <v>0</v>
      </c>
      <c r="O15" s="15">
        <f t="shared" si="0"/>
        <v>11.428571428571429</v>
      </c>
      <c r="P15" s="15">
        <f t="shared" si="1"/>
        <v>26</v>
      </c>
      <c r="R15" s="1" t="s">
        <v>11</v>
      </c>
      <c r="S15" s="17">
        <f t="shared" ref="S15:AF15" si="7">SUM(C30:C33)</f>
        <v>19.428571428571431</v>
      </c>
      <c r="T15" s="17">
        <f t="shared" si="7"/>
        <v>5</v>
      </c>
      <c r="U15" s="17">
        <f t="shared" si="7"/>
        <v>2.1428571428571428</v>
      </c>
      <c r="V15" s="17">
        <f t="shared" si="7"/>
        <v>2.5714285714285712</v>
      </c>
      <c r="W15" s="17">
        <f t="shared" si="7"/>
        <v>0.5714285714285714</v>
      </c>
      <c r="X15" s="17">
        <f t="shared" si="7"/>
        <v>0.14285714285714285</v>
      </c>
      <c r="Y15" s="17">
        <f t="shared" si="7"/>
        <v>9.2857142857142865</v>
      </c>
      <c r="Z15" s="17">
        <f t="shared" si="7"/>
        <v>4</v>
      </c>
      <c r="AA15" s="17">
        <f t="shared" si="7"/>
        <v>0.42857142857142855</v>
      </c>
      <c r="AB15" s="17">
        <f t="shared" si="7"/>
        <v>0.14285714285714285</v>
      </c>
      <c r="AC15" s="17">
        <f t="shared" si="7"/>
        <v>50</v>
      </c>
      <c r="AD15" s="17">
        <f t="shared" si="7"/>
        <v>0.2857142857142857</v>
      </c>
      <c r="AE15" s="30">
        <f t="shared" si="7"/>
        <v>44</v>
      </c>
      <c r="AF15" s="30">
        <f t="shared" si="7"/>
        <v>94</v>
      </c>
    </row>
    <row r="16" spans="2:32" ht="23.1" customHeight="1" x14ac:dyDescent="0.25">
      <c r="B16" s="22" t="s">
        <v>43</v>
      </c>
      <c r="C16" s="48">
        <f>AVERAGE('23.09 Buloba-Bukasa'!C16,'24.09 Buloba-Bukasa'!C16,'25.09 Buloba-Bukasa'!C16,'27.09 Buloba-Bukasa'!C16,'26.09 Buloba-Bukasa'!C16,'28.09 Buloba-Bukasa-24h'!C16,'29.09 Buloba-Bukasa'!C16)</f>
        <v>7.5714285714285712</v>
      </c>
      <c r="D16" s="48">
        <f>AVERAGE('23.09 Buloba-Bukasa'!D16,'24.09 Buloba-Bukasa'!D16,'25.09 Buloba-Bukasa'!D16,'27.09 Buloba-Bukasa'!D16,'26.09 Buloba-Bukasa'!D16,'28.09 Buloba-Bukasa-24h'!D16,'29.09 Buloba-Bukasa'!D16)</f>
        <v>1.8571428571428572</v>
      </c>
      <c r="E16" s="48">
        <f>AVERAGE('23.09 Buloba-Bukasa'!E16,'24.09 Buloba-Bukasa'!E16,'25.09 Buloba-Bukasa'!E16,'27.09 Buloba-Bukasa'!E16,'26.09 Buloba-Bukasa'!E16,'28.09 Buloba-Bukasa-24h'!E16,'29.09 Buloba-Bukasa'!E16)</f>
        <v>0.7142857142857143</v>
      </c>
      <c r="F16" s="48">
        <f>AVERAGE('23.09 Buloba-Bukasa'!F16,'24.09 Buloba-Bukasa'!F16,'25.09 Buloba-Bukasa'!F16,'27.09 Buloba-Bukasa'!F16,'26.09 Buloba-Bukasa'!F16,'28.09 Buloba-Bukasa-24h'!F16,'29.09 Buloba-Bukasa'!F16)</f>
        <v>0.5714285714285714</v>
      </c>
      <c r="G16" s="48">
        <f>AVERAGE('23.09 Buloba-Bukasa'!G16,'24.09 Buloba-Bukasa'!G16,'25.09 Buloba-Bukasa'!G16,'27.09 Buloba-Bukasa'!G16,'26.09 Buloba-Bukasa'!G16,'28.09 Buloba-Bukasa-24h'!G16,'29.09 Buloba-Bukasa'!G16)</f>
        <v>0</v>
      </c>
      <c r="H16" s="48">
        <f>AVERAGE('23.09 Buloba-Bukasa'!H16,'24.09 Buloba-Bukasa'!H16,'25.09 Buloba-Bukasa'!H16,'27.09 Buloba-Bukasa'!H16,'26.09 Buloba-Bukasa'!H16,'28.09 Buloba-Bukasa-24h'!H16,'29.09 Buloba-Bukasa'!H16)</f>
        <v>0</v>
      </c>
      <c r="I16" s="48">
        <f>AVERAGE('23.09 Buloba-Bukasa'!I16,'24.09 Buloba-Bukasa'!I16,'25.09 Buloba-Bukasa'!I16,'27.09 Buloba-Bukasa'!I16,'26.09 Buloba-Bukasa'!I16,'28.09 Buloba-Bukasa-24h'!I16,'29.09 Buloba-Bukasa'!I16)</f>
        <v>2.1428571428571428</v>
      </c>
      <c r="J16" s="48">
        <f>AVERAGE('23.09 Buloba-Bukasa'!J16,'24.09 Buloba-Bukasa'!J16,'25.09 Buloba-Bukasa'!J16,'27.09 Buloba-Bukasa'!J16,'26.09 Buloba-Bukasa'!J16,'28.09 Buloba-Bukasa-24h'!J16,'29.09 Buloba-Bukasa'!J16)</f>
        <v>1</v>
      </c>
      <c r="K16" s="48">
        <f>AVERAGE('23.09 Buloba-Bukasa'!K16,'24.09 Buloba-Bukasa'!K16,'25.09 Buloba-Bukasa'!K16,'27.09 Buloba-Bukasa'!K16,'26.09 Buloba-Bukasa'!K16,'28.09 Buloba-Bukasa-24h'!K16,'29.09 Buloba-Bukasa'!K16)</f>
        <v>0</v>
      </c>
      <c r="L16" s="48">
        <f>AVERAGE('23.09 Buloba-Bukasa'!L16,'24.09 Buloba-Bukasa'!L16,'25.09 Buloba-Bukasa'!L16,'27.09 Buloba-Bukasa'!L16,'26.09 Buloba-Bukasa'!L16,'28.09 Buloba-Bukasa-24h'!L16,'29.09 Buloba-Bukasa'!L16)</f>
        <v>0</v>
      </c>
      <c r="M16" s="48">
        <f>AVERAGE('23.09 Buloba-Bukasa'!M16,'24.09 Buloba-Bukasa'!M16,'25.09 Buloba-Bukasa'!M16,'27.09 Buloba-Bukasa'!M16,'26.09 Buloba-Bukasa'!M16,'28.09 Buloba-Bukasa-24h'!M16,'29.09 Buloba-Bukasa'!M16)</f>
        <v>14.285714285714286</v>
      </c>
      <c r="N16" s="48">
        <f>AVERAGE('23.09 Buloba-Bukasa'!N16,'24.09 Buloba-Bukasa'!N16,'25.09 Buloba-Bukasa'!N16,'27.09 Buloba-Bukasa'!N16,'26.09 Buloba-Bukasa'!N16,'28.09 Buloba-Bukasa-24h'!N16,'29.09 Buloba-Bukasa'!N16)</f>
        <v>0</v>
      </c>
      <c r="O16" s="15">
        <f t="shared" si="0"/>
        <v>13.857142857142856</v>
      </c>
      <c r="P16" s="15">
        <f t="shared" si="1"/>
        <v>28.142857142857142</v>
      </c>
      <c r="R16" s="1" t="s">
        <v>12</v>
      </c>
      <c r="S16" s="17">
        <f t="shared" ref="S16:AF16" si="8">SUM(C34:C37)</f>
        <v>19.714285714285715</v>
      </c>
      <c r="T16" s="17">
        <f t="shared" si="8"/>
        <v>5.1428571428571423</v>
      </c>
      <c r="U16" s="17">
        <f t="shared" si="8"/>
        <v>4</v>
      </c>
      <c r="V16" s="17">
        <f t="shared" si="8"/>
        <v>3.1428571428571432</v>
      </c>
      <c r="W16" s="17">
        <f t="shared" si="8"/>
        <v>0.14285714285714285</v>
      </c>
      <c r="X16" s="17">
        <f t="shared" si="8"/>
        <v>0</v>
      </c>
      <c r="Y16" s="17">
        <f t="shared" si="8"/>
        <v>7.2857142857142847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39.285714285714285</v>
      </c>
      <c r="AD16" s="17">
        <f t="shared" si="8"/>
        <v>0</v>
      </c>
      <c r="AE16" s="30">
        <f t="shared" si="8"/>
        <v>41.428571428571431</v>
      </c>
      <c r="AF16" s="30">
        <f t="shared" si="8"/>
        <v>80.714285714285722</v>
      </c>
    </row>
    <row r="17" spans="2:32" ht="23.1" customHeight="1" x14ac:dyDescent="0.25">
      <c r="B17" s="22" t="s">
        <v>44</v>
      </c>
      <c r="C17" s="48">
        <f>AVERAGE('23.09 Buloba-Bukasa'!C17,'24.09 Buloba-Bukasa'!C17,'25.09 Buloba-Bukasa'!C17,'27.09 Buloba-Bukasa'!C17,'26.09 Buloba-Bukasa'!C17,'28.09 Buloba-Bukasa-24h'!C17,'29.09 Buloba-Bukasa'!C17)</f>
        <v>4.2857142857142856</v>
      </c>
      <c r="D17" s="48">
        <f>AVERAGE('23.09 Buloba-Bukasa'!D17,'24.09 Buloba-Bukasa'!D17,'25.09 Buloba-Bukasa'!D17,'27.09 Buloba-Bukasa'!D17,'26.09 Buloba-Bukasa'!D17,'28.09 Buloba-Bukasa-24h'!D17,'29.09 Buloba-Bukasa'!D17)</f>
        <v>1.2857142857142858</v>
      </c>
      <c r="E17" s="48">
        <f>AVERAGE('23.09 Buloba-Bukasa'!E17,'24.09 Buloba-Bukasa'!E17,'25.09 Buloba-Bukasa'!E17,'27.09 Buloba-Bukasa'!E17,'26.09 Buloba-Bukasa'!E17,'28.09 Buloba-Bukasa-24h'!E17,'29.09 Buloba-Bukasa'!E17)</f>
        <v>1.2857142857142858</v>
      </c>
      <c r="F17" s="48">
        <f>AVERAGE('23.09 Buloba-Bukasa'!F17,'24.09 Buloba-Bukasa'!F17,'25.09 Buloba-Bukasa'!F17,'27.09 Buloba-Bukasa'!F17,'26.09 Buloba-Bukasa'!F17,'28.09 Buloba-Bukasa-24h'!F17,'29.09 Buloba-Bukasa'!F17)</f>
        <v>0.5714285714285714</v>
      </c>
      <c r="G17" s="48">
        <f>AVERAGE('23.09 Buloba-Bukasa'!G17,'24.09 Buloba-Bukasa'!G17,'25.09 Buloba-Bukasa'!G17,'27.09 Buloba-Bukasa'!G17,'26.09 Buloba-Bukasa'!G17,'28.09 Buloba-Bukasa-24h'!G17,'29.09 Buloba-Bukasa'!G17)</f>
        <v>0</v>
      </c>
      <c r="H17" s="48">
        <f>AVERAGE('23.09 Buloba-Bukasa'!H17,'24.09 Buloba-Bukasa'!H17,'25.09 Buloba-Bukasa'!H17,'27.09 Buloba-Bukasa'!H17,'26.09 Buloba-Bukasa'!H17,'28.09 Buloba-Bukasa-24h'!H17,'29.09 Buloba-Bukasa'!H17)</f>
        <v>0</v>
      </c>
      <c r="I17" s="48">
        <f>AVERAGE('23.09 Buloba-Bukasa'!I17,'24.09 Buloba-Bukasa'!I17,'25.09 Buloba-Bukasa'!I17,'27.09 Buloba-Bukasa'!I17,'26.09 Buloba-Bukasa'!I17,'28.09 Buloba-Bukasa-24h'!I17,'29.09 Buloba-Bukasa'!I17)</f>
        <v>1.5714285714285714</v>
      </c>
      <c r="J17" s="48">
        <f>AVERAGE('23.09 Buloba-Bukasa'!J17,'24.09 Buloba-Bukasa'!J17,'25.09 Buloba-Bukasa'!J17,'27.09 Buloba-Bukasa'!J17,'26.09 Buloba-Bukasa'!J17,'28.09 Buloba-Bukasa-24h'!J17,'29.09 Buloba-Bukasa'!J17)</f>
        <v>0.7142857142857143</v>
      </c>
      <c r="K17" s="48">
        <f>AVERAGE('23.09 Buloba-Bukasa'!K17,'24.09 Buloba-Bukasa'!K17,'25.09 Buloba-Bukasa'!K17,'27.09 Buloba-Bukasa'!K17,'26.09 Buloba-Bukasa'!K17,'28.09 Buloba-Bukasa-24h'!K17,'29.09 Buloba-Bukasa'!K17)</f>
        <v>0</v>
      </c>
      <c r="L17" s="48">
        <f>AVERAGE('23.09 Buloba-Bukasa'!L17,'24.09 Buloba-Bukasa'!L17,'25.09 Buloba-Bukasa'!L17,'27.09 Buloba-Bukasa'!L17,'26.09 Buloba-Bukasa'!L17,'28.09 Buloba-Bukasa-24h'!L17,'29.09 Buloba-Bukasa'!L17)</f>
        <v>0</v>
      </c>
      <c r="M17" s="48">
        <f>AVERAGE('23.09 Buloba-Bukasa'!M17,'24.09 Buloba-Bukasa'!M17,'25.09 Buloba-Bukasa'!M17,'27.09 Buloba-Bukasa'!M17,'26.09 Buloba-Bukasa'!M17,'28.09 Buloba-Bukasa-24h'!M17,'29.09 Buloba-Bukasa'!M17)</f>
        <v>12</v>
      </c>
      <c r="N17" s="48">
        <f>AVERAGE('23.09 Buloba-Bukasa'!N17,'24.09 Buloba-Bukasa'!N17,'25.09 Buloba-Bukasa'!N17,'27.09 Buloba-Bukasa'!N17,'26.09 Buloba-Bukasa'!N17,'28.09 Buloba-Bukasa-24h'!N17,'29.09 Buloba-Bukasa'!N17)</f>
        <v>0</v>
      </c>
      <c r="O17" s="15">
        <f t="shared" si="0"/>
        <v>9.7142857142857135</v>
      </c>
      <c r="P17" s="15">
        <f t="shared" si="1"/>
        <v>21.714285714285715</v>
      </c>
      <c r="R17" s="1" t="s">
        <v>13</v>
      </c>
      <c r="S17" s="17">
        <f t="shared" ref="S17:AF17" si="9">SUM(C38:C41)</f>
        <v>19</v>
      </c>
      <c r="T17" s="17">
        <f t="shared" si="9"/>
        <v>5.5714285714285712</v>
      </c>
      <c r="U17" s="17">
        <f t="shared" si="9"/>
        <v>5</v>
      </c>
      <c r="V17" s="17">
        <f t="shared" si="9"/>
        <v>2.8571428571428572</v>
      </c>
      <c r="W17" s="17">
        <f t="shared" si="9"/>
        <v>0.14285714285714285</v>
      </c>
      <c r="X17" s="17">
        <f t="shared" si="9"/>
        <v>0</v>
      </c>
      <c r="Y17" s="17">
        <f t="shared" si="9"/>
        <v>10.857142857142858</v>
      </c>
      <c r="Z17" s="17">
        <f t="shared" si="9"/>
        <v>2.7142857142857144</v>
      </c>
      <c r="AA17" s="17">
        <f t="shared" si="9"/>
        <v>0</v>
      </c>
      <c r="AB17" s="17">
        <f t="shared" si="9"/>
        <v>0</v>
      </c>
      <c r="AC17" s="17">
        <f t="shared" si="9"/>
        <v>47</v>
      </c>
      <c r="AD17" s="17">
        <f t="shared" si="9"/>
        <v>0</v>
      </c>
      <c r="AE17" s="30">
        <f t="shared" si="9"/>
        <v>46.142857142857146</v>
      </c>
      <c r="AF17" s="30">
        <f t="shared" si="9"/>
        <v>93.142857142857139</v>
      </c>
    </row>
    <row r="18" spans="2:32" ht="23.1" customHeight="1" x14ac:dyDescent="0.25">
      <c r="B18" s="22" t="s">
        <v>45</v>
      </c>
      <c r="C18" s="48">
        <f>AVERAGE('23.09 Buloba-Bukasa'!C18,'24.09 Buloba-Bukasa'!C18,'25.09 Buloba-Bukasa'!C18,'27.09 Buloba-Bukasa'!C18,'26.09 Buloba-Bukasa'!C18,'28.09 Buloba-Bukasa-24h'!C18,'29.09 Buloba-Bukasa'!C18)</f>
        <v>5.2857142857142856</v>
      </c>
      <c r="D18" s="48">
        <f>AVERAGE('23.09 Buloba-Bukasa'!D18,'24.09 Buloba-Bukasa'!D18,'25.09 Buloba-Bukasa'!D18,'27.09 Buloba-Bukasa'!D18,'26.09 Buloba-Bukasa'!D18,'28.09 Buloba-Bukasa-24h'!D18,'29.09 Buloba-Bukasa'!D18)</f>
        <v>1.4285714285714286</v>
      </c>
      <c r="E18" s="48">
        <f>AVERAGE('23.09 Buloba-Bukasa'!E18,'24.09 Buloba-Bukasa'!E18,'25.09 Buloba-Bukasa'!E18,'27.09 Buloba-Bukasa'!E18,'26.09 Buloba-Bukasa'!E18,'28.09 Buloba-Bukasa-24h'!E18,'29.09 Buloba-Bukasa'!E18)</f>
        <v>1.1428571428571428</v>
      </c>
      <c r="F18" s="48">
        <f>AVERAGE('23.09 Buloba-Bukasa'!F18,'24.09 Buloba-Bukasa'!F18,'25.09 Buloba-Bukasa'!F18,'27.09 Buloba-Bukasa'!F18,'26.09 Buloba-Bukasa'!F18,'28.09 Buloba-Bukasa-24h'!F18,'29.09 Buloba-Bukasa'!F18)</f>
        <v>0.2857142857142857</v>
      </c>
      <c r="G18" s="48">
        <f>AVERAGE('23.09 Buloba-Bukasa'!G18,'24.09 Buloba-Bukasa'!G18,'25.09 Buloba-Bukasa'!G18,'27.09 Buloba-Bukasa'!G18,'26.09 Buloba-Bukasa'!G18,'28.09 Buloba-Bukasa-24h'!G18,'29.09 Buloba-Bukasa'!G18)</f>
        <v>0</v>
      </c>
      <c r="H18" s="48">
        <f>AVERAGE('23.09 Buloba-Bukasa'!H18,'24.09 Buloba-Bukasa'!H18,'25.09 Buloba-Bukasa'!H18,'27.09 Buloba-Bukasa'!H18,'26.09 Buloba-Bukasa'!H18,'28.09 Buloba-Bukasa-24h'!H18,'29.09 Buloba-Bukasa'!H18)</f>
        <v>0</v>
      </c>
      <c r="I18" s="48">
        <f>AVERAGE('23.09 Buloba-Bukasa'!I18,'24.09 Buloba-Bukasa'!I18,'25.09 Buloba-Bukasa'!I18,'27.09 Buloba-Bukasa'!I18,'26.09 Buloba-Bukasa'!I18,'28.09 Buloba-Bukasa-24h'!I18,'29.09 Buloba-Bukasa'!I18)</f>
        <v>2.2857142857142856</v>
      </c>
      <c r="J18" s="48">
        <f>AVERAGE('23.09 Buloba-Bukasa'!J18,'24.09 Buloba-Bukasa'!J18,'25.09 Buloba-Bukasa'!J18,'27.09 Buloba-Bukasa'!J18,'26.09 Buloba-Bukasa'!J18,'28.09 Buloba-Bukasa-24h'!J18,'29.09 Buloba-Bukasa'!J18)</f>
        <v>0.42857142857142855</v>
      </c>
      <c r="K18" s="48">
        <f>AVERAGE('23.09 Buloba-Bukasa'!K18,'24.09 Buloba-Bukasa'!K18,'25.09 Buloba-Bukasa'!K18,'27.09 Buloba-Bukasa'!K18,'26.09 Buloba-Bukasa'!K18,'28.09 Buloba-Bukasa-24h'!K18,'29.09 Buloba-Bukasa'!K18)</f>
        <v>0</v>
      </c>
      <c r="L18" s="48">
        <f>AVERAGE('23.09 Buloba-Bukasa'!L18,'24.09 Buloba-Bukasa'!L18,'25.09 Buloba-Bukasa'!L18,'27.09 Buloba-Bukasa'!L18,'26.09 Buloba-Bukasa'!L18,'28.09 Buloba-Bukasa-24h'!L18,'29.09 Buloba-Bukasa'!L18)</f>
        <v>0</v>
      </c>
      <c r="M18" s="48">
        <f>AVERAGE('23.09 Buloba-Bukasa'!M18,'24.09 Buloba-Bukasa'!M18,'25.09 Buloba-Bukasa'!M18,'27.09 Buloba-Bukasa'!M18,'26.09 Buloba-Bukasa'!M18,'28.09 Buloba-Bukasa-24h'!M18,'29.09 Buloba-Bukasa'!M18)</f>
        <v>13.857142857142858</v>
      </c>
      <c r="N18" s="48">
        <f>AVERAGE('23.09 Buloba-Bukasa'!N18,'24.09 Buloba-Bukasa'!N18,'25.09 Buloba-Bukasa'!N18,'27.09 Buloba-Bukasa'!N18,'26.09 Buloba-Bukasa'!N18,'28.09 Buloba-Bukasa-24h'!N18,'29.09 Buloba-Bukasa'!N18)</f>
        <v>0</v>
      </c>
      <c r="O18" s="15">
        <f t="shared" si="0"/>
        <v>10.857142857142859</v>
      </c>
      <c r="P18" s="15">
        <f t="shared" si="1"/>
        <v>24.714285714285715</v>
      </c>
      <c r="R18" s="1" t="s">
        <v>14</v>
      </c>
      <c r="S18" s="17">
        <f t="shared" ref="S18:AF18" si="10">SUM(C42:C45)</f>
        <v>21.857142857142858</v>
      </c>
      <c r="T18" s="17">
        <f t="shared" si="10"/>
        <v>3.7142857142857144</v>
      </c>
      <c r="U18" s="17">
        <f t="shared" si="10"/>
        <v>5</v>
      </c>
      <c r="V18" s="17">
        <f t="shared" si="10"/>
        <v>2.1428571428571428</v>
      </c>
      <c r="W18" s="17">
        <f t="shared" si="10"/>
        <v>0.14285714285714285</v>
      </c>
      <c r="X18" s="17">
        <f t="shared" si="10"/>
        <v>0</v>
      </c>
      <c r="Y18" s="17">
        <f t="shared" si="10"/>
        <v>11</v>
      </c>
      <c r="Z18" s="17">
        <f t="shared" si="10"/>
        <v>2.1428571428571428</v>
      </c>
      <c r="AA18" s="17">
        <f t="shared" si="10"/>
        <v>0</v>
      </c>
      <c r="AB18" s="17">
        <f t="shared" si="10"/>
        <v>0</v>
      </c>
      <c r="AC18" s="17">
        <f t="shared" si="10"/>
        <v>45.857142857142861</v>
      </c>
      <c r="AD18" s="17">
        <f t="shared" si="10"/>
        <v>0</v>
      </c>
      <c r="AE18" s="30">
        <f t="shared" si="10"/>
        <v>46</v>
      </c>
      <c r="AF18" s="30">
        <f t="shared" si="10"/>
        <v>91.857142857142861</v>
      </c>
    </row>
    <row r="19" spans="2:32" ht="23.1" customHeight="1" x14ac:dyDescent="0.25">
      <c r="B19" s="22" t="s">
        <v>46</v>
      </c>
      <c r="C19" s="48">
        <f>AVERAGE('23.09 Buloba-Bukasa'!C19,'24.09 Buloba-Bukasa'!C19,'25.09 Buloba-Bukasa'!C19,'27.09 Buloba-Bukasa'!C19,'26.09 Buloba-Bukasa'!C19,'28.09 Buloba-Bukasa-24h'!C19,'29.09 Buloba-Bukasa'!C19)</f>
        <v>5.1428571428571432</v>
      </c>
      <c r="D19" s="48">
        <f>AVERAGE('23.09 Buloba-Bukasa'!D19,'24.09 Buloba-Bukasa'!D19,'25.09 Buloba-Bukasa'!D19,'27.09 Buloba-Bukasa'!D19,'26.09 Buloba-Bukasa'!D19,'28.09 Buloba-Bukasa-24h'!D19,'29.09 Buloba-Bukasa'!D19)</f>
        <v>1.5714285714285714</v>
      </c>
      <c r="E19" s="48">
        <f>AVERAGE('23.09 Buloba-Bukasa'!E19,'24.09 Buloba-Bukasa'!E19,'25.09 Buloba-Bukasa'!E19,'27.09 Buloba-Bukasa'!E19,'26.09 Buloba-Bukasa'!E19,'28.09 Buloba-Bukasa-24h'!E19,'29.09 Buloba-Bukasa'!E19)</f>
        <v>0.2857142857142857</v>
      </c>
      <c r="F19" s="48">
        <f>AVERAGE('23.09 Buloba-Bukasa'!F19,'24.09 Buloba-Bukasa'!F19,'25.09 Buloba-Bukasa'!F19,'27.09 Buloba-Bukasa'!F19,'26.09 Buloba-Bukasa'!F19,'28.09 Buloba-Bukasa-24h'!F19,'29.09 Buloba-Bukasa'!F19)</f>
        <v>0.5714285714285714</v>
      </c>
      <c r="G19" s="48">
        <f>AVERAGE('23.09 Buloba-Bukasa'!G19,'24.09 Buloba-Bukasa'!G19,'25.09 Buloba-Bukasa'!G19,'27.09 Buloba-Bukasa'!G19,'26.09 Buloba-Bukasa'!G19,'28.09 Buloba-Bukasa-24h'!G19,'29.09 Buloba-Bukasa'!G19)</f>
        <v>0</v>
      </c>
      <c r="H19" s="48">
        <f>AVERAGE('23.09 Buloba-Bukasa'!H19,'24.09 Buloba-Bukasa'!H19,'25.09 Buloba-Bukasa'!H19,'27.09 Buloba-Bukasa'!H19,'26.09 Buloba-Bukasa'!H19,'28.09 Buloba-Bukasa-24h'!H19,'29.09 Buloba-Bukasa'!H19)</f>
        <v>0</v>
      </c>
      <c r="I19" s="48">
        <f>AVERAGE('23.09 Buloba-Bukasa'!I19,'24.09 Buloba-Bukasa'!I19,'25.09 Buloba-Bukasa'!I19,'27.09 Buloba-Bukasa'!I19,'26.09 Buloba-Bukasa'!I19,'28.09 Buloba-Bukasa-24h'!I19,'29.09 Buloba-Bukasa'!I19)</f>
        <v>1.7142857142857142</v>
      </c>
      <c r="J19" s="48">
        <f>AVERAGE('23.09 Buloba-Bukasa'!J19,'24.09 Buloba-Bukasa'!J19,'25.09 Buloba-Bukasa'!J19,'27.09 Buloba-Bukasa'!J19,'26.09 Buloba-Bukasa'!J19,'28.09 Buloba-Bukasa-24h'!J19,'29.09 Buloba-Bukasa'!J19)</f>
        <v>0.5714285714285714</v>
      </c>
      <c r="K19" s="48">
        <f>AVERAGE('23.09 Buloba-Bukasa'!K19,'24.09 Buloba-Bukasa'!K19,'25.09 Buloba-Bukasa'!K19,'27.09 Buloba-Bukasa'!K19,'26.09 Buloba-Bukasa'!K19,'28.09 Buloba-Bukasa-24h'!K19,'29.09 Buloba-Bukasa'!K19)</f>
        <v>0</v>
      </c>
      <c r="L19" s="48">
        <f>AVERAGE('23.09 Buloba-Bukasa'!L19,'24.09 Buloba-Bukasa'!L19,'25.09 Buloba-Bukasa'!L19,'27.09 Buloba-Bukasa'!L19,'26.09 Buloba-Bukasa'!L19,'28.09 Buloba-Bukasa-24h'!L19,'29.09 Buloba-Bukasa'!L19)</f>
        <v>0</v>
      </c>
      <c r="M19" s="48">
        <f>AVERAGE('23.09 Buloba-Bukasa'!M19,'24.09 Buloba-Bukasa'!M19,'25.09 Buloba-Bukasa'!M19,'27.09 Buloba-Bukasa'!M19,'26.09 Buloba-Bukasa'!M19,'28.09 Buloba-Bukasa-24h'!M19,'29.09 Buloba-Bukasa'!M19)</f>
        <v>13.285714285714286</v>
      </c>
      <c r="N19" s="48">
        <f>AVERAGE('23.09 Buloba-Bukasa'!N19,'24.09 Buloba-Bukasa'!N19,'25.09 Buloba-Bukasa'!N19,'27.09 Buloba-Bukasa'!N19,'26.09 Buloba-Bukasa'!N19,'28.09 Buloba-Bukasa-24h'!N19,'29.09 Buloba-Bukasa'!N19)</f>
        <v>0</v>
      </c>
      <c r="O19" s="15">
        <f t="shared" si="0"/>
        <v>9.8571428571428559</v>
      </c>
      <c r="P19" s="15">
        <f t="shared" si="1"/>
        <v>23.142857142857142</v>
      </c>
      <c r="R19" s="1" t="s">
        <v>15</v>
      </c>
      <c r="S19" s="17">
        <f t="shared" ref="S19:AF19" si="11">SUM(C46:C49)</f>
        <v>21.714285714285715</v>
      </c>
      <c r="T19" s="17">
        <f t="shared" si="11"/>
        <v>5.4285714285714288</v>
      </c>
      <c r="U19" s="17">
        <f t="shared" si="11"/>
        <v>5.5714285714285721</v>
      </c>
      <c r="V19" s="17">
        <f t="shared" si="11"/>
        <v>5.4285714285714288</v>
      </c>
      <c r="W19" s="17">
        <f t="shared" si="11"/>
        <v>0.2857142857142857</v>
      </c>
      <c r="X19" s="17">
        <f t="shared" si="11"/>
        <v>0</v>
      </c>
      <c r="Y19" s="17">
        <f t="shared" si="11"/>
        <v>10.285714285714286</v>
      </c>
      <c r="Z19" s="17">
        <f t="shared" si="11"/>
        <v>2.5714285714285712</v>
      </c>
      <c r="AA19" s="17">
        <f t="shared" si="11"/>
        <v>0.42857142857142855</v>
      </c>
      <c r="AB19" s="17">
        <f t="shared" si="11"/>
        <v>0</v>
      </c>
      <c r="AC19" s="17">
        <f t="shared" si="11"/>
        <v>46.285714285714285</v>
      </c>
      <c r="AD19" s="17">
        <f t="shared" si="11"/>
        <v>0</v>
      </c>
      <c r="AE19" s="30">
        <f t="shared" si="11"/>
        <v>51.714285714285708</v>
      </c>
      <c r="AF19" s="30">
        <f t="shared" si="11"/>
        <v>98</v>
      </c>
    </row>
    <row r="20" spans="2:32" ht="23.1" customHeight="1" x14ac:dyDescent="0.25">
      <c r="B20" s="22" t="s">
        <v>47</v>
      </c>
      <c r="C20" s="48">
        <f>AVERAGE('23.09 Buloba-Bukasa'!C20,'24.09 Buloba-Bukasa'!C20,'25.09 Buloba-Bukasa'!C20,'27.09 Buloba-Bukasa'!C20,'26.09 Buloba-Bukasa'!C20,'28.09 Buloba-Bukasa-24h'!C20,'29.09 Buloba-Bukasa'!C20)</f>
        <v>5.5714285714285712</v>
      </c>
      <c r="D20" s="48">
        <f>AVERAGE('23.09 Buloba-Bukasa'!D20,'24.09 Buloba-Bukasa'!D20,'25.09 Buloba-Bukasa'!D20,'27.09 Buloba-Bukasa'!D20,'26.09 Buloba-Bukasa'!D20,'28.09 Buloba-Bukasa-24h'!D20,'29.09 Buloba-Bukasa'!D20)</f>
        <v>1.4285714285714286</v>
      </c>
      <c r="E20" s="48">
        <f>AVERAGE('23.09 Buloba-Bukasa'!E20,'24.09 Buloba-Bukasa'!E20,'25.09 Buloba-Bukasa'!E20,'27.09 Buloba-Bukasa'!E20,'26.09 Buloba-Bukasa'!E20,'28.09 Buloba-Bukasa-24h'!E20,'29.09 Buloba-Bukasa'!E20)</f>
        <v>1.1428571428571428</v>
      </c>
      <c r="F20" s="48">
        <f>AVERAGE('23.09 Buloba-Bukasa'!F20,'24.09 Buloba-Bukasa'!F20,'25.09 Buloba-Bukasa'!F20,'27.09 Buloba-Bukasa'!F20,'26.09 Buloba-Bukasa'!F20,'28.09 Buloba-Bukasa-24h'!F20,'29.09 Buloba-Bukasa'!F20)</f>
        <v>0.14285714285714285</v>
      </c>
      <c r="G20" s="48">
        <f>AVERAGE('23.09 Buloba-Bukasa'!G20,'24.09 Buloba-Bukasa'!G20,'25.09 Buloba-Bukasa'!G20,'27.09 Buloba-Bukasa'!G20,'26.09 Buloba-Bukasa'!G20,'28.09 Buloba-Bukasa-24h'!G20,'29.09 Buloba-Bukasa'!G20)</f>
        <v>0.14285714285714285</v>
      </c>
      <c r="H20" s="48">
        <f>AVERAGE('23.09 Buloba-Bukasa'!H20,'24.09 Buloba-Bukasa'!H20,'25.09 Buloba-Bukasa'!H20,'27.09 Buloba-Bukasa'!H20,'26.09 Buloba-Bukasa'!H20,'28.09 Buloba-Bukasa-24h'!H20,'29.09 Buloba-Bukasa'!H20)</f>
        <v>0</v>
      </c>
      <c r="I20" s="48">
        <f>AVERAGE('23.09 Buloba-Bukasa'!I20,'24.09 Buloba-Bukasa'!I20,'25.09 Buloba-Bukasa'!I20,'27.09 Buloba-Bukasa'!I20,'26.09 Buloba-Bukasa'!I20,'28.09 Buloba-Bukasa-24h'!I20,'29.09 Buloba-Bukasa'!I20)</f>
        <v>1.7142857142857142</v>
      </c>
      <c r="J20" s="48">
        <f>AVERAGE('23.09 Buloba-Bukasa'!J20,'24.09 Buloba-Bukasa'!J20,'25.09 Buloba-Bukasa'!J20,'27.09 Buloba-Bukasa'!J20,'26.09 Buloba-Bukasa'!J20,'28.09 Buloba-Bukasa-24h'!J20,'29.09 Buloba-Bukasa'!J20)</f>
        <v>0.8571428571428571</v>
      </c>
      <c r="K20" s="48">
        <f>AVERAGE('23.09 Buloba-Bukasa'!K20,'24.09 Buloba-Bukasa'!K20,'25.09 Buloba-Bukasa'!K20,'27.09 Buloba-Bukasa'!K20,'26.09 Buloba-Bukasa'!K20,'28.09 Buloba-Bukasa-24h'!K20,'29.09 Buloba-Bukasa'!K20)</f>
        <v>0</v>
      </c>
      <c r="L20" s="48">
        <f>AVERAGE('23.09 Buloba-Bukasa'!L20,'24.09 Buloba-Bukasa'!L20,'25.09 Buloba-Bukasa'!L20,'27.09 Buloba-Bukasa'!L20,'26.09 Buloba-Bukasa'!L20,'28.09 Buloba-Bukasa-24h'!L20,'29.09 Buloba-Bukasa'!L20)</f>
        <v>0</v>
      </c>
      <c r="M20" s="48">
        <f>AVERAGE('23.09 Buloba-Bukasa'!M20,'24.09 Buloba-Bukasa'!M20,'25.09 Buloba-Bukasa'!M20,'27.09 Buloba-Bukasa'!M20,'26.09 Buloba-Bukasa'!M20,'28.09 Buloba-Bukasa-24h'!M20,'29.09 Buloba-Bukasa'!M20)</f>
        <v>15</v>
      </c>
      <c r="N20" s="48">
        <f>AVERAGE('23.09 Buloba-Bukasa'!N20,'24.09 Buloba-Bukasa'!N20,'25.09 Buloba-Bukasa'!N20,'27.09 Buloba-Bukasa'!N20,'26.09 Buloba-Bukasa'!N20,'28.09 Buloba-Bukasa-24h'!N20,'29.09 Buloba-Bukasa'!N20)</f>
        <v>0</v>
      </c>
      <c r="O20" s="15">
        <f t="shared" si="0"/>
        <v>10.999999999999998</v>
      </c>
      <c r="P20" s="15">
        <f t="shared" si="1"/>
        <v>26</v>
      </c>
      <c r="R20" s="1" t="s">
        <v>16</v>
      </c>
      <c r="S20" s="17">
        <f t="shared" ref="S20:AF20" si="12">SUM(C50:C53)</f>
        <v>22.857142857142858</v>
      </c>
      <c r="T20" s="17">
        <f t="shared" si="12"/>
        <v>7.2857142857142856</v>
      </c>
      <c r="U20" s="17">
        <f t="shared" si="12"/>
        <v>6.7142857142857144</v>
      </c>
      <c r="V20" s="17">
        <f t="shared" si="12"/>
        <v>9.8571428571428577</v>
      </c>
      <c r="W20" s="17">
        <f t="shared" si="12"/>
        <v>1.7142857142857142</v>
      </c>
      <c r="X20" s="17">
        <f t="shared" si="12"/>
        <v>0.2857142857142857</v>
      </c>
      <c r="Y20" s="17">
        <f t="shared" si="12"/>
        <v>8.2857142857142847</v>
      </c>
      <c r="Z20" s="17">
        <f t="shared" si="12"/>
        <v>3.4285714285714288</v>
      </c>
      <c r="AA20" s="17">
        <f t="shared" si="12"/>
        <v>0</v>
      </c>
      <c r="AB20" s="17">
        <f t="shared" si="12"/>
        <v>0.14285714285714285</v>
      </c>
      <c r="AC20" s="17">
        <f t="shared" si="12"/>
        <v>56.571428571428577</v>
      </c>
      <c r="AD20" s="17">
        <f t="shared" si="12"/>
        <v>0</v>
      </c>
      <c r="AE20" s="30">
        <f t="shared" si="12"/>
        <v>60.571428571428569</v>
      </c>
      <c r="AF20" s="30">
        <f t="shared" si="12"/>
        <v>117.14285714285714</v>
      </c>
    </row>
    <row r="21" spans="2:32" ht="23.1" customHeight="1" x14ac:dyDescent="0.25">
      <c r="B21" s="22" t="s">
        <v>48</v>
      </c>
      <c r="C21" s="48">
        <f>AVERAGE('23.09 Buloba-Bukasa'!C21,'24.09 Buloba-Bukasa'!C21,'25.09 Buloba-Bukasa'!C21,'27.09 Buloba-Bukasa'!C21,'26.09 Buloba-Bukasa'!C21,'28.09 Buloba-Bukasa-24h'!C21,'29.09 Buloba-Bukasa'!C21)</f>
        <v>6.5714285714285712</v>
      </c>
      <c r="D21" s="48">
        <f>AVERAGE('23.09 Buloba-Bukasa'!D21,'24.09 Buloba-Bukasa'!D21,'25.09 Buloba-Bukasa'!D21,'27.09 Buloba-Bukasa'!D21,'26.09 Buloba-Bukasa'!D21,'28.09 Buloba-Bukasa-24h'!D21,'29.09 Buloba-Bukasa'!D21)</f>
        <v>1.1428571428571428</v>
      </c>
      <c r="E21" s="48">
        <f>AVERAGE('23.09 Buloba-Bukasa'!E21,'24.09 Buloba-Bukasa'!E21,'25.09 Buloba-Bukasa'!E21,'27.09 Buloba-Bukasa'!E21,'26.09 Buloba-Bukasa'!E21,'28.09 Buloba-Bukasa-24h'!E21,'29.09 Buloba-Bukasa'!E21)</f>
        <v>1.7142857142857142</v>
      </c>
      <c r="F21" s="48">
        <f>AVERAGE('23.09 Buloba-Bukasa'!F21,'24.09 Buloba-Bukasa'!F21,'25.09 Buloba-Bukasa'!F21,'27.09 Buloba-Bukasa'!F21,'26.09 Buloba-Bukasa'!F21,'28.09 Buloba-Bukasa-24h'!F21,'29.09 Buloba-Bukasa'!F21)</f>
        <v>0.5714285714285714</v>
      </c>
      <c r="G21" s="48">
        <f>AVERAGE('23.09 Buloba-Bukasa'!G21,'24.09 Buloba-Bukasa'!G21,'25.09 Buloba-Bukasa'!G21,'27.09 Buloba-Bukasa'!G21,'26.09 Buloba-Bukasa'!G21,'28.09 Buloba-Bukasa-24h'!G21,'29.09 Buloba-Bukasa'!G21)</f>
        <v>0</v>
      </c>
      <c r="H21" s="48">
        <f>AVERAGE('23.09 Buloba-Bukasa'!H21,'24.09 Buloba-Bukasa'!H21,'25.09 Buloba-Bukasa'!H21,'27.09 Buloba-Bukasa'!H21,'26.09 Buloba-Bukasa'!H21,'28.09 Buloba-Bukasa-24h'!H21,'29.09 Buloba-Bukasa'!H21)</f>
        <v>0</v>
      </c>
      <c r="I21" s="48">
        <f>AVERAGE('23.09 Buloba-Bukasa'!I21,'24.09 Buloba-Bukasa'!I21,'25.09 Buloba-Bukasa'!I21,'27.09 Buloba-Bukasa'!I21,'26.09 Buloba-Bukasa'!I21,'28.09 Buloba-Bukasa-24h'!I21,'29.09 Buloba-Bukasa'!I21)</f>
        <v>2.4285714285714284</v>
      </c>
      <c r="J21" s="48">
        <f>AVERAGE('23.09 Buloba-Bukasa'!J21,'24.09 Buloba-Bukasa'!J21,'25.09 Buloba-Bukasa'!J21,'27.09 Buloba-Bukasa'!J21,'26.09 Buloba-Bukasa'!J21,'28.09 Buloba-Bukasa-24h'!J21,'29.09 Buloba-Bukasa'!J21)</f>
        <v>0.8571428571428571</v>
      </c>
      <c r="K21" s="48">
        <f>AVERAGE('23.09 Buloba-Bukasa'!K21,'24.09 Buloba-Bukasa'!K21,'25.09 Buloba-Bukasa'!K21,'27.09 Buloba-Bukasa'!K21,'26.09 Buloba-Bukasa'!K21,'28.09 Buloba-Bukasa-24h'!K21,'29.09 Buloba-Bukasa'!K21)</f>
        <v>0</v>
      </c>
      <c r="L21" s="48">
        <f>AVERAGE('23.09 Buloba-Bukasa'!L21,'24.09 Buloba-Bukasa'!L21,'25.09 Buloba-Bukasa'!L21,'27.09 Buloba-Bukasa'!L21,'26.09 Buloba-Bukasa'!L21,'28.09 Buloba-Bukasa-24h'!L21,'29.09 Buloba-Bukasa'!L21)</f>
        <v>0</v>
      </c>
      <c r="M21" s="48">
        <f>AVERAGE('23.09 Buloba-Bukasa'!M21,'24.09 Buloba-Bukasa'!M21,'25.09 Buloba-Bukasa'!M21,'27.09 Buloba-Bukasa'!M21,'26.09 Buloba-Bukasa'!M21,'28.09 Buloba-Bukasa-24h'!M21,'29.09 Buloba-Bukasa'!M21)</f>
        <v>16.428571428571427</v>
      </c>
      <c r="N21" s="48">
        <f>AVERAGE('23.09 Buloba-Bukasa'!N21,'24.09 Buloba-Bukasa'!N21,'25.09 Buloba-Bukasa'!N21,'27.09 Buloba-Bukasa'!N21,'26.09 Buloba-Bukasa'!N21,'28.09 Buloba-Bukasa-24h'!N21,'29.09 Buloba-Bukasa'!N21)</f>
        <v>0</v>
      </c>
      <c r="O21" s="15">
        <f t="shared" si="0"/>
        <v>13.285714285714285</v>
      </c>
      <c r="P21" s="15">
        <f t="shared" si="1"/>
        <v>29.714285714285712</v>
      </c>
      <c r="R21" s="35" t="s">
        <v>20</v>
      </c>
      <c r="S21" s="33">
        <f t="shared" ref="S21:AF33" si="13">SUM(C54:C57)</f>
        <v>31.857142857142861</v>
      </c>
      <c r="T21" s="17">
        <f>SUM(D54:D57)</f>
        <v>8.7142857142857135</v>
      </c>
      <c r="U21" s="17">
        <f t="shared" si="13"/>
        <v>6.7142857142857144</v>
      </c>
      <c r="V21" s="17">
        <f t="shared" si="13"/>
        <v>7.1428571428571423</v>
      </c>
      <c r="W21" s="17">
        <f t="shared" si="13"/>
        <v>1</v>
      </c>
      <c r="X21" s="17">
        <f t="shared" si="13"/>
        <v>0</v>
      </c>
      <c r="Y21" s="17">
        <f t="shared" si="13"/>
        <v>9.4285714285714288</v>
      </c>
      <c r="Z21" s="17">
        <f t="shared" si="13"/>
        <v>3.4285714285714284</v>
      </c>
      <c r="AA21" s="17">
        <f t="shared" si="13"/>
        <v>0</v>
      </c>
      <c r="AB21" s="17">
        <f t="shared" si="13"/>
        <v>0.14285714285714285</v>
      </c>
      <c r="AC21" s="17">
        <f t="shared" si="13"/>
        <v>64.142857142857139</v>
      </c>
      <c r="AD21" s="17">
        <f t="shared" si="13"/>
        <v>0</v>
      </c>
      <c r="AE21" s="30">
        <f t="shared" si="13"/>
        <v>68.428571428571416</v>
      </c>
      <c r="AF21" s="30">
        <f t="shared" si="13"/>
        <v>132.57142857142856</v>
      </c>
    </row>
    <row r="22" spans="2:32" ht="23.1" customHeight="1" x14ac:dyDescent="0.25">
      <c r="B22" s="22" t="s">
        <v>49</v>
      </c>
      <c r="C22" s="48">
        <f>AVERAGE('23.09 Buloba-Bukasa'!C22,'24.09 Buloba-Bukasa'!C22,'25.09 Buloba-Bukasa'!C22,'27.09 Buloba-Bukasa'!C22,'26.09 Buloba-Bukasa'!C22,'28.09 Buloba-Bukasa-24h'!C22,'29.09 Buloba-Bukasa'!C22)</f>
        <v>4.4285714285714288</v>
      </c>
      <c r="D22" s="48">
        <f>AVERAGE('23.09 Buloba-Bukasa'!D22,'24.09 Buloba-Bukasa'!D22,'25.09 Buloba-Bukasa'!D22,'27.09 Buloba-Bukasa'!D22,'26.09 Buloba-Bukasa'!D22,'28.09 Buloba-Bukasa-24h'!D22,'29.09 Buloba-Bukasa'!D22)</f>
        <v>1</v>
      </c>
      <c r="E22" s="48">
        <f>AVERAGE('23.09 Buloba-Bukasa'!E22,'24.09 Buloba-Bukasa'!E22,'25.09 Buloba-Bukasa'!E22,'27.09 Buloba-Bukasa'!E22,'26.09 Buloba-Bukasa'!E22,'28.09 Buloba-Bukasa-24h'!E22,'29.09 Buloba-Bukasa'!E22)</f>
        <v>1.1428571428571428</v>
      </c>
      <c r="F22" s="48">
        <f>AVERAGE('23.09 Buloba-Bukasa'!F22,'24.09 Buloba-Bukasa'!F22,'25.09 Buloba-Bukasa'!F22,'27.09 Buloba-Bukasa'!F22,'26.09 Buloba-Bukasa'!F22,'28.09 Buloba-Bukasa-24h'!F22,'29.09 Buloba-Bukasa'!F22)</f>
        <v>0.14285714285714285</v>
      </c>
      <c r="G22" s="48">
        <f>AVERAGE('23.09 Buloba-Bukasa'!G22,'24.09 Buloba-Bukasa'!G22,'25.09 Buloba-Bukasa'!G22,'27.09 Buloba-Bukasa'!G22,'26.09 Buloba-Bukasa'!G22,'28.09 Buloba-Bukasa-24h'!G22,'29.09 Buloba-Bukasa'!G22)</f>
        <v>0</v>
      </c>
      <c r="H22" s="48">
        <f>AVERAGE('23.09 Buloba-Bukasa'!H22,'24.09 Buloba-Bukasa'!H22,'25.09 Buloba-Bukasa'!H22,'27.09 Buloba-Bukasa'!H22,'26.09 Buloba-Bukasa'!H22,'28.09 Buloba-Bukasa-24h'!H22,'29.09 Buloba-Bukasa'!H22)</f>
        <v>0</v>
      </c>
      <c r="I22" s="48">
        <f>AVERAGE('23.09 Buloba-Bukasa'!I22,'24.09 Buloba-Bukasa'!I22,'25.09 Buloba-Bukasa'!I22,'27.09 Buloba-Bukasa'!I22,'26.09 Buloba-Bukasa'!I22,'28.09 Buloba-Bukasa-24h'!I22,'29.09 Buloba-Bukasa'!I22)</f>
        <v>1.8571428571428572</v>
      </c>
      <c r="J22" s="48">
        <f>AVERAGE('23.09 Buloba-Bukasa'!J22,'24.09 Buloba-Bukasa'!J22,'25.09 Buloba-Bukasa'!J22,'27.09 Buloba-Bukasa'!J22,'26.09 Buloba-Bukasa'!J22,'28.09 Buloba-Bukasa-24h'!J22,'29.09 Buloba-Bukasa'!J22)</f>
        <v>1</v>
      </c>
      <c r="K22" s="48">
        <f>AVERAGE('23.09 Buloba-Bukasa'!K22,'24.09 Buloba-Bukasa'!K22,'25.09 Buloba-Bukasa'!K22,'27.09 Buloba-Bukasa'!K22,'26.09 Buloba-Bukasa'!K22,'28.09 Buloba-Bukasa-24h'!K22,'29.09 Buloba-Bukasa'!K22)</f>
        <v>0</v>
      </c>
      <c r="L22" s="48">
        <f>AVERAGE('23.09 Buloba-Bukasa'!L22,'24.09 Buloba-Bukasa'!L22,'25.09 Buloba-Bukasa'!L22,'27.09 Buloba-Bukasa'!L22,'26.09 Buloba-Bukasa'!L22,'28.09 Buloba-Bukasa-24h'!L22,'29.09 Buloba-Bukasa'!L22)</f>
        <v>0</v>
      </c>
      <c r="M22" s="48">
        <f>AVERAGE('23.09 Buloba-Bukasa'!M22,'24.09 Buloba-Bukasa'!M22,'25.09 Buloba-Bukasa'!M22,'27.09 Buloba-Bukasa'!M22,'26.09 Buloba-Bukasa'!M22,'28.09 Buloba-Bukasa-24h'!M22,'29.09 Buloba-Bukasa'!M22)</f>
        <v>15</v>
      </c>
      <c r="N22" s="48">
        <f>AVERAGE('23.09 Buloba-Bukasa'!N22,'24.09 Buloba-Bukasa'!N22,'25.09 Buloba-Bukasa'!N22,'27.09 Buloba-Bukasa'!N22,'26.09 Buloba-Bukasa'!N22,'28.09 Buloba-Bukasa-24h'!N22,'29.09 Buloba-Bukasa'!N22)</f>
        <v>0</v>
      </c>
      <c r="O22" s="15">
        <f t="shared" si="0"/>
        <v>9.5714285714285712</v>
      </c>
      <c r="P22" s="15">
        <f t="shared" si="1"/>
        <v>24.571428571428569</v>
      </c>
      <c r="R22" s="35" t="s">
        <v>146</v>
      </c>
      <c r="S22" s="33">
        <f t="shared" si="13"/>
        <v>32.428571428571431</v>
      </c>
      <c r="T22" s="33">
        <f t="shared" si="13"/>
        <v>6.9285714285714288</v>
      </c>
      <c r="U22" s="33">
        <f t="shared" si="13"/>
        <v>7.2142857142857144</v>
      </c>
      <c r="V22" s="33">
        <f t="shared" si="13"/>
        <v>8</v>
      </c>
      <c r="W22" s="33">
        <f t="shared" si="13"/>
        <v>0.71428571428571419</v>
      </c>
      <c r="X22" s="33">
        <f t="shared" si="13"/>
        <v>0</v>
      </c>
      <c r="Y22" s="33">
        <f t="shared" si="13"/>
        <v>11.214285714285715</v>
      </c>
      <c r="Z22" s="33">
        <f t="shared" si="13"/>
        <v>2.9285714285714284</v>
      </c>
      <c r="AA22" s="33">
        <f t="shared" si="13"/>
        <v>0</v>
      </c>
      <c r="AB22" s="33">
        <f t="shared" si="13"/>
        <v>0</v>
      </c>
      <c r="AC22" s="33">
        <f t="shared" si="13"/>
        <v>65.857142857142861</v>
      </c>
      <c r="AD22" s="33">
        <f t="shared" si="13"/>
        <v>0</v>
      </c>
      <c r="AE22" s="30">
        <f t="shared" si="13"/>
        <v>69.428571428571416</v>
      </c>
      <c r="AF22" s="30">
        <f t="shared" si="13"/>
        <v>135.28571428571428</v>
      </c>
    </row>
    <row r="23" spans="2:32" ht="23.1" customHeight="1" x14ac:dyDescent="0.25">
      <c r="B23" s="22" t="s">
        <v>50</v>
      </c>
      <c r="C23" s="48">
        <f>AVERAGE('23.09 Buloba-Bukasa'!C23,'24.09 Buloba-Bukasa'!C23,'25.09 Buloba-Bukasa'!C23,'27.09 Buloba-Bukasa'!C23,'26.09 Buloba-Bukasa'!C23,'28.09 Buloba-Bukasa-24h'!C23,'29.09 Buloba-Bukasa'!C23)</f>
        <v>6.1428571428571432</v>
      </c>
      <c r="D23" s="48">
        <f>AVERAGE('23.09 Buloba-Bukasa'!D23,'24.09 Buloba-Bukasa'!D23,'25.09 Buloba-Bukasa'!D23,'27.09 Buloba-Bukasa'!D23,'26.09 Buloba-Bukasa'!D23,'28.09 Buloba-Bukasa-24h'!D23,'29.09 Buloba-Bukasa'!D23)</f>
        <v>1.2857142857142858</v>
      </c>
      <c r="E23" s="48">
        <f>AVERAGE('23.09 Buloba-Bukasa'!E23,'24.09 Buloba-Bukasa'!E23,'25.09 Buloba-Bukasa'!E23,'27.09 Buloba-Bukasa'!E23,'26.09 Buloba-Bukasa'!E23,'28.09 Buloba-Bukasa-24h'!E23,'29.09 Buloba-Bukasa'!E23)</f>
        <v>1.8571428571428572</v>
      </c>
      <c r="F23" s="48">
        <f>AVERAGE('23.09 Buloba-Bukasa'!F23,'24.09 Buloba-Bukasa'!F23,'25.09 Buloba-Bukasa'!F23,'27.09 Buloba-Bukasa'!F23,'26.09 Buloba-Bukasa'!F23,'28.09 Buloba-Bukasa-24h'!F23,'29.09 Buloba-Bukasa'!F23)</f>
        <v>0.14285714285714285</v>
      </c>
      <c r="G23" s="48">
        <f>AVERAGE('23.09 Buloba-Bukasa'!G23,'24.09 Buloba-Bukasa'!G23,'25.09 Buloba-Bukasa'!G23,'27.09 Buloba-Bukasa'!G23,'26.09 Buloba-Bukasa'!G23,'28.09 Buloba-Bukasa-24h'!G23,'29.09 Buloba-Bukasa'!G23)</f>
        <v>0</v>
      </c>
      <c r="H23" s="48">
        <f>AVERAGE('23.09 Buloba-Bukasa'!H23,'24.09 Buloba-Bukasa'!H23,'25.09 Buloba-Bukasa'!H23,'27.09 Buloba-Bukasa'!H23,'26.09 Buloba-Bukasa'!H23,'28.09 Buloba-Bukasa-24h'!H23,'29.09 Buloba-Bukasa'!H23)</f>
        <v>0</v>
      </c>
      <c r="I23" s="48">
        <f>AVERAGE('23.09 Buloba-Bukasa'!I23,'24.09 Buloba-Bukasa'!I23,'25.09 Buloba-Bukasa'!I23,'27.09 Buloba-Bukasa'!I23,'26.09 Buloba-Bukasa'!I23,'28.09 Buloba-Bukasa-24h'!I23,'29.09 Buloba-Bukasa'!I23)</f>
        <v>2.2857142857142856</v>
      </c>
      <c r="J23" s="48">
        <f>AVERAGE('23.09 Buloba-Bukasa'!J23,'24.09 Buloba-Bukasa'!J23,'25.09 Buloba-Bukasa'!J23,'27.09 Buloba-Bukasa'!J23,'26.09 Buloba-Bukasa'!J23,'28.09 Buloba-Bukasa-24h'!J23,'29.09 Buloba-Bukasa'!J23)</f>
        <v>1.2857142857142858</v>
      </c>
      <c r="K23" s="48">
        <f>AVERAGE('23.09 Buloba-Bukasa'!K23,'24.09 Buloba-Bukasa'!K23,'25.09 Buloba-Bukasa'!K23,'27.09 Buloba-Bukasa'!K23,'26.09 Buloba-Bukasa'!K23,'28.09 Buloba-Bukasa-24h'!K23,'29.09 Buloba-Bukasa'!K23)</f>
        <v>0</v>
      </c>
      <c r="L23" s="48">
        <f>AVERAGE('23.09 Buloba-Bukasa'!L23,'24.09 Buloba-Bukasa'!L23,'25.09 Buloba-Bukasa'!L23,'27.09 Buloba-Bukasa'!L23,'26.09 Buloba-Bukasa'!L23,'28.09 Buloba-Bukasa-24h'!L23,'29.09 Buloba-Bukasa'!L23)</f>
        <v>0</v>
      </c>
      <c r="M23" s="48">
        <f>AVERAGE('23.09 Buloba-Bukasa'!M23,'24.09 Buloba-Bukasa'!M23,'25.09 Buloba-Bukasa'!M23,'27.09 Buloba-Bukasa'!M23,'26.09 Buloba-Bukasa'!M23,'28.09 Buloba-Bukasa-24h'!M23,'29.09 Buloba-Bukasa'!M23)</f>
        <v>12.857142857142858</v>
      </c>
      <c r="N23" s="48">
        <f>AVERAGE('23.09 Buloba-Bukasa'!N23,'24.09 Buloba-Bukasa'!N23,'25.09 Buloba-Bukasa'!N23,'27.09 Buloba-Bukasa'!N23,'26.09 Buloba-Bukasa'!N23,'28.09 Buloba-Bukasa-24h'!N23,'29.09 Buloba-Bukasa'!N23)</f>
        <v>0.14285714285714285</v>
      </c>
      <c r="O23" s="15">
        <f t="shared" si="0"/>
        <v>13.142857142857144</v>
      </c>
      <c r="P23" s="15">
        <f t="shared" si="1"/>
        <v>26.000000000000004</v>
      </c>
      <c r="R23" s="35" t="s">
        <v>147</v>
      </c>
      <c r="S23" s="33">
        <f t="shared" si="13"/>
        <v>34.642857142857139</v>
      </c>
      <c r="T23" s="33">
        <f t="shared" si="13"/>
        <v>5.2142857142857144</v>
      </c>
      <c r="U23" s="33">
        <f t="shared" si="13"/>
        <v>5.4285714285714288</v>
      </c>
      <c r="V23" s="33">
        <f t="shared" si="13"/>
        <v>7.6428571428571423</v>
      </c>
      <c r="W23" s="33">
        <f t="shared" si="13"/>
        <v>1.1428571428571428</v>
      </c>
      <c r="X23" s="33">
        <f t="shared" si="13"/>
        <v>0</v>
      </c>
      <c r="Y23" s="33">
        <f t="shared" si="13"/>
        <v>10.5</v>
      </c>
      <c r="Z23" s="33">
        <f t="shared" si="13"/>
        <v>2.2857142857142856</v>
      </c>
      <c r="AA23" s="33">
        <f t="shared" si="13"/>
        <v>0</v>
      </c>
      <c r="AB23" s="33">
        <f t="shared" si="13"/>
        <v>0</v>
      </c>
      <c r="AC23" s="33">
        <f t="shared" si="13"/>
        <v>72.785714285714292</v>
      </c>
      <c r="AD23" s="33">
        <f t="shared" si="13"/>
        <v>0</v>
      </c>
      <c r="AE23" s="30">
        <f t="shared" si="13"/>
        <v>66.857142857142861</v>
      </c>
      <c r="AF23" s="30">
        <f t="shared" si="13"/>
        <v>139.64285714285714</v>
      </c>
    </row>
    <row r="24" spans="2:32" ht="23.1" customHeight="1" x14ac:dyDescent="0.25">
      <c r="B24" s="22" t="s">
        <v>51</v>
      </c>
      <c r="C24" s="48">
        <f>AVERAGE('23.09 Buloba-Bukasa'!C24,'24.09 Buloba-Bukasa'!C24,'25.09 Buloba-Bukasa'!C24,'27.09 Buloba-Bukasa'!C24,'26.09 Buloba-Bukasa'!C24,'28.09 Buloba-Bukasa-24h'!C24,'29.09 Buloba-Bukasa'!C24)</f>
        <v>6</v>
      </c>
      <c r="D24" s="48">
        <f>AVERAGE('23.09 Buloba-Bukasa'!D24,'24.09 Buloba-Bukasa'!D24,'25.09 Buloba-Bukasa'!D24,'27.09 Buloba-Bukasa'!D24,'26.09 Buloba-Bukasa'!D24,'28.09 Buloba-Bukasa-24h'!D24,'29.09 Buloba-Bukasa'!D24)</f>
        <v>2</v>
      </c>
      <c r="E24" s="48">
        <f>AVERAGE('23.09 Buloba-Bukasa'!E24,'24.09 Buloba-Bukasa'!E24,'25.09 Buloba-Bukasa'!E24,'27.09 Buloba-Bukasa'!E24,'26.09 Buloba-Bukasa'!E24,'28.09 Buloba-Bukasa-24h'!E24,'29.09 Buloba-Bukasa'!E24)</f>
        <v>1.8571428571428572</v>
      </c>
      <c r="F24" s="48">
        <f>AVERAGE('23.09 Buloba-Bukasa'!F24,'24.09 Buloba-Bukasa'!F24,'25.09 Buloba-Bukasa'!F24,'27.09 Buloba-Bukasa'!F24,'26.09 Buloba-Bukasa'!F24,'28.09 Buloba-Bukasa-24h'!F24,'29.09 Buloba-Bukasa'!F24)</f>
        <v>0.14285714285714285</v>
      </c>
      <c r="G24" s="48">
        <f>AVERAGE('23.09 Buloba-Bukasa'!G24,'24.09 Buloba-Bukasa'!G24,'25.09 Buloba-Bukasa'!G24,'27.09 Buloba-Bukasa'!G24,'26.09 Buloba-Bukasa'!G24,'28.09 Buloba-Bukasa-24h'!G24,'29.09 Buloba-Bukasa'!G24)</f>
        <v>0</v>
      </c>
      <c r="H24" s="48">
        <f>AVERAGE('23.09 Buloba-Bukasa'!H24,'24.09 Buloba-Bukasa'!H24,'25.09 Buloba-Bukasa'!H24,'27.09 Buloba-Bukasa'!H24,'26.09 Buloba-Bukasa'!H24,'28.09 Buloba-Bukasa-24h'!H24,'29.09 Buloba-Bukasa'!H24)</f>
        <v>0</v>
      </c>
      <c r="I24" s="48">
        <f>AVERAGE('23.09 Buloba-Bukasa'!I24,'24.09 Buloba-Bukasa'!I24,'25.09 Buloba-Bukasa'!I24,'27.09 Buloba-Bukasa'!I24,'26.09 Buloba-Bukasa'!I24,'28.09 Buloba-Bukasa-24h'!I24,'29.09 Buloba-Bukasa'!I24)</f>
        <v>3</v>
      </c>
      <c r="J24" s="48">
        <f>AVERAGE('23.09 Buloba-Bukasa'!J24,'24.09 Buloba-Bukasa'!J24,'25.09 Buloba-Bukasa'!J24,'27.09 Buloba-Bukasa'!J24,'26.09 Buloba-Bukasa'!J24,'28.09 Buloba-Bukasa-24h'!J24,'29.09 Buloba-Bukasa'!J24)</f>
        <v>0.7142857142857143</v>
      </c>
      <c r="K24" s="48">
        <f>AVERAGE('23.09 Buloba-Bukasa'!K24,'24.09 Buloba-Bukasa'!K24,'25.09 Buloba-Bukasa'!K24,'27.09 Buloba-Bukasa'!K24,'26.09 Buloba-Bukasa'!K24,'28.09 Buloba-Bukasa-24h'!K24,'29.09 Buloba-Bukasa'!K24)</f>
        <v>0</v>
      </c>
      <c r="L24" s="48">
        <f>AVERAGE('23.09 Buloba-Bukasa'!L24,'24.09 Buloba-Bukasa'!L24,'25.09 Buloba-Bukasa'!L24,'27.09 Buloba-Bukasa'!L24,'26.09 Buloba-Bukasa'!L24,'28.09 Buloba-Bukasa-24h'!L24,'29.09 Buloba-Bukasa'!L24)</f>
        <v>0</v>
      </c>
      <c r="M24" s="48">
        <f>AVERAGE('23.09 Buloba-Bukasa'!M24,'24.09 Buloba-Bukasa'!M24,'25.09 Buloba-Bukasa'!M24,'27.09 Buloba-Bukasa'!M24,'26.09 Buloba-Bukasa'!M24,'28.09 Buloba-Bukasa-24h'!M24,'29.09 Buloba-Bukasa'!M24)</f>
        <v>16</v>
      </c>
      <c r="N24" s="48">
        <f>AVERAGE('23.09 Buloba-Bukasa'!N24,'24.09 Buloba-Bukasa'!N24,'25.09 Buloba-Bukasa'!N24,'27.09 Buloba-Bukasa'!N24,'26.09 Buloba-Bukasa'!N24,'28.09 Buloba-Bukasa-24h'!N24,'29.09 Buloba-Bukasa'!N24)</f>
        <v>0</v>
      </c>
      <c r="O24" s="15">
        <f t="shared" si="0"/>
        <v>13.714285714285714</v>
      </c>
      <c r="P24" s="15">
        <f t="shared" si="1"/>
        <v>29.714285714285715</v>
      </c>
      <c r="R24" s="35" t="s">
        <v>148</v>
      </c>
      <c r="S24" s="33">
        <f t="shared" si="13"/>
        <v>31.714285714285715</v>
      </c>
      <c r="T24" s="33">
        <f t="shared" si="13"/>
        <v>4.5714285714285712</v>
      </c>
      <c r="U24" s="33">
        <f t="shared" si="13"/>
        <v>3.9285714285714288</v>
      </c>
      <c r="V24" s="33">
        <f t="shared" si="13"/>
        <v>7</v>
      </c>
      <c r="W24" s="33">
        <f t="shared" si="13"/>
        <v>1.6428571428571428</v>
      </c>
      <c r="X24" s="33">
        <f t="shared" si="13"/>
        <v>0</v>
      </c>
      <c r="Y24" s="33">
        <f t="shared" si="13"/>
        <v>9</v>
      </c>
      <c r="Z24" s="33">
        <f t="shared" si="13"/>
        <v>2.3571428571428572</v>
      </c>
      <c r="AA24" s="33">
        <f t="shared" si="13"/>
        <v>0</v>
      </c>
      <c r="AB24" s="33">
        <f t="shared" si="13"/>
        <v>0</v>
      </c>
      <c r="AC24" s="33">
        <f t="shared" si="13"/>
        <v>64.714285714285722</v>
      </c>
      <c r="AD24" s="33">
        <f t="shared" si="13"/>
        <v>0</v>
      </c>
      <c r="AE24" s="30">
        <f t="shared" si="13"/>
        <v>60.214285714285708</v>
      </c>
      <c r="AF24" s="30">
        <f t="shared" si="13"/>
        <v>124.92857142857143</v>
      </c>
    </row>
    <row r="25" spans="2:32" ht="23.1" customHeight="1" x14ac:dyDescent="0.25">
      <c r="B25" s="22" t="s">
        <v>52</v>
      </c>
      <c r="C25" s="48">
        <f>AVERAGE('23.09 Buloba-Bukasa'!C25,'24.09 Buloba-Bukasa'!C25,'25.09 Buloba-Bukasa'!C25,'27.09 Buloba-Bukasa'!C25,'26.09 Buloba-Bukasa'!C25,'28.09 Buloba-Bukasa-24h'!C25,'29.09 Buloba-Bukasa'!C25)</f>
        <v>6.5714285714285712</v>
      </c>
      <c r="D25" s="48">
        <f>AVERAGE('23.09 Buloba-Bukasa'!D25,'24.09 Buloba-Bukasa'!D25,'25.09 Buloba-Bukasa'!D25,'27.09 Buloba-Bukasa'!D25,'26.09 Buloba-Bukasa'!D25,'28.09 Buloba-Bukasa-24h'!D25,'29.09 Buloba-Bukasa'!D25)</f>
        <v>2.7142857142857144</v>
      </c>
      <c r="E25" s="48">
        <f>AVERAGE('23.09 Buloba-Bukasa'!E25,'24.09 Buloba-Bukasa'!E25,'25.09 Buloba-Bukasa'!E25,'27.09 Buloba-Bukasa'!E25,'26.09 Buloba-Bukasa'!E25,'28.09 Buloba-Bukasa-24h'!E25,'29.09 Buloba-Bukasa'!E25)</f>
        <v>1.2857142857142858</v>
      </c>
      <c r="F25" s="48">
        <f>AVERAGE('23.09 Buloba-Bukasa'!F25,'24.09 Buloba-Bukasa'!F25,'25.09 Buloba-Bukasa'!F25,'27.09 Buloba-Bukasa'!F25,'26.09 Buloba-Bukasa'!F25,'28.09 Buloba-Bukasa-24h'!F25,'29.09 Buloba-Bukasa'!F25)</f>
        <v>0.42857142857142855</v>
      </c>
      <c r="G25" s="48">
        <f>AVERAGE('23.09 Buloba-Bukasa'!G25,'24.09 Buloba-Bukasa'!G25,'25.09 Buloba-Bukasa'!G25,'27.09 Buloba-Bukasa'!G25,'26.09 Buloba-Bukasa'!G25,'28.09 Buloba-Bukasa-24h'!G25,'29.09 Buloba-Bukasa'!G25)</f>
        <v>0</v>
      </c>
      <c r="H25" s="48">
        <f>AVERAGE('23.09 Buloba-Bukasa'!H25,'24.09 Buloba-Bukasa'!H25,'25.09 Buloba-Bukasa'!H25,'27.09 Buloba-Bukasa'!H25,'26.09 Buloba-Bukasa'!H25,'28.09 Buloba-Bukasa-24h'!H25,'29.09 Buloba-Bukasa'!H25)</f>
        <v>0</v>
      </c>
      <c r="I25" s="48">
        <f>AVERAGE('23.09 Buloba-Bukasa'!I25,'24.09 Buloba-Bukasa'!I25,'25.09 Buloba-Bukasa'!I25,'27.09 Buloba-Bukasa'!I25,'26.09 Buloba-Bukasa'!I25,'28.09 Buloba-Bukasa-24h'!I25,'29.09 Buloba-Bukasa'!I25)</f>
        <v>2.8571428571428572</v>
      </c>
      <c r="J25" s="48">
        <f>AVERAGE('23.09 Buloba-Bukasa'!J25,'24.09 Buloba-Bukasa'!J25,'25.09 Buloba-Bukasa'!J25,'27.09 Buloba-Bukasa'!J25,'26.09 Buloba-Bukasa'!J25,'28.09 Buloba-Bukasa-24h'!J25,'29.09 Buloba-Bukasa'!J25)</f>
        <v>0.7142857142857143</v>
      </c>
      <c r="K25" s="48">
        <f>AVERAGE('23.09 Buloba-Bukasa'!K25,'24.09 Buloba-Bukasa'!K25,'25.09 Buloba-Bukasa'!K25,'27.09 Buloba-Bukasa'!K25,'26.09 Buloba-Bukasa'!K25,'28.09 Buloba-Bukasa-24h'!K25,'29.09 Buloba-Bukasa'!K25)</f>
        <v>0</v>
      </c>
      <c r="L25" s="48">
        <f>AVERAGE('23.09 Buloba-Bukasa'!L25,'24.09 Buloba-Bukasa'!L25,'25.09 Buloba-Bukasa'!L25,'27.09 Buloba-Bukasa'!L25,'26.09 Buloba-Bukasa'!L25,'28.09 Buloba-Bukasa-24h'!L25,'29.09 Buloba-Bukasa'!L25)</f>
        <v>0</v>
      </c>
      <c r="M25" s="48">
        <f>AVERAGE('23.09 Buloba-Bukasa'!M25,'24.09 Buloba-Bukasa'!M25,'25.09 Buloba-Bukasa'!M25,'27.09 Buloba-Bukasa'!M25,'26.09 Buloba-Bukasa'!M25,'28.09 Buloba-Bukasa-24h'!M25,'29.09 Buloba-Bukasa'!M25)</f>
        <v>11.714285714285714</v>
      </c>
      <c r="N25" s="48">
        <f>AVERAGE('23.09 Buloba-Bukasa'!N25,'24.09 Buloba-Bukasa'!N25,'25.09 Buloba-Bukasa'!N25,'27.09 Buloba-Bukasa'!N25,'26.09 Buloba-Bukasa'!N25,'28.09 Buloba-Bukasa-24h'!N25,'29.09 Buloba-Bukasa'!N25)</f>
        <v>0</v>
      </c>
      <c r="O25" s="15">
        <f t="shared" si="0"/>
        <v>14.571428571428571</v>
      </c>
      <c r="P25" s="15">
        <f t="shared" si="1"/>
        <v>26.285714285714285</v>
      </c>
      <c r="R25" s="35" t="s">
        <v>149</v>
      </c>
      <c r="S25" s="33">
        <f t="shared" si="13"/>
        <v>29</v>
      </c>
      <c r="T25" s="33">
        <f t="shared" si="13"/>
        <v>1.5</v>
      </c>
      <c r="U25" s="33">
        <f t="shared" si="13"/>
        <v>2.5</v>
      </c>
      <c r="V25" s="33">
        <f t="shared" si="13"/>
        <v>6.5</v>
      </c>
      <c r="W25" s="33">
        <f t="shared" si="13"/>
        <v>1.5</v>
      </c>
      <c r="X25" s="33">
        <f t="shared" si="13"/>
        <v>0</v>
      </c>
      <c r="Y25" s="33">
        <f t="shared" si="13"/>
        <v>8.5</v>
      </c>
      <c r="Z25" s="33">
        <f t="shared" si="13"/>
        <v>1.5</v>
      </c>
      <c r="AA25" s="33">
        <f t="shared" si="13"/>
        <v>0</v>
      </c>
      <c r="AB25" s="33">
        <f t="shared" si="13"/>
        <v>0</v>
      </c>
      <c r="AC25" s="33">
        <f t="shared" si="13"/>
        <v>57</v>
      </c>
      <c r="AD25" s="33">
        <f t="shared" si="13"/>
        <v>0</v>
      </c>
      <c r="AE25" s="30">
        <f t="shared" si="13"/>
        <v>51</v>
      </c>
      <c r="AF25" s="30">
        <f t="shared" si="13"/>
        <v>108</v>
      </c>
    </row>
    <row r="26" spans="2:32" ht="23.1" customHeight="1" x14ac:dyDescent="0.25">
      <c r="B26" s="22" t="s">
        <v>53</v>
      </c>
      <c r="C26" s="48">
        <f>AVERAGE('23.09 Buloba-Bukasa'!C26,'24.09 Buloba-Bukasa'!C26,'25.09 Buloba-Bukasa'!C26,'27.09 Buloba-Bukasa'!C26,'26.09 Buloba-Bukasa'!C26,'28.09 Buloba-Bukasa-24h'!C26,'29.09 Buloba-Bukasa'!C26)</f>
        <v>5.1428571428571432</v>
      </c>
      <c r="D26" s="48">
        <f>AVERAGE('23.09 Buloba-Bukasa'!D26,'24.09 Buloba-Bukasa'!D26,'25.09 Buloba-Bukasa'!D26,'27.09 Buloba-Bukasa'!D26,'26.09 Buloba-Bukasa'!D26,'28.09 Buloba-Bukasa-24h'!D26,'29.09 Buloba-Bukasa'!D26)</f>
        <v>1.5714285714285714</v>
      </c>
      <c r="E26" s="48">
        <f>AVERAGE('23.09 Buloba-Bukasa'!E26,'24.09 Buloba-Bukasa'!E26,'25.09 Buloba-Bukasa'!E26,'27.09 Buloba-Bukasa'!E26,'26.09 Buloba-Bukasa'!E26,'28.09 Buloba-Bukasa-24h'!E26,'29.09 Buloba-Bukasa'!E26)</f>
        <v>1.1428571428571428</v>
      </c>
      <c r="F26" s="48">
        <f>AVERAGE('23.09 Buloba-Bukasa'!F26,'24.09 Buloba-Bukasa'!F26,'25.09 Buloba-Bukasa'!F26,'27.09 Buloba-Bukasa'!F26,'26.09 Buloba-Bukasa'!F26,'28.09 Buloba-Bukasa-24h'!F26,'29.09 Buloba-Bukasa'!F26)</f>
        <v>0.42857142857142855</v>
      </c>
      <c r="G26" s="48">
        <f>AVERAGE('23.09 Buloba-Bukasa'!G26,'24.09 Buloba-Bukasa'!G26,'25.09 Buloba-Bukasa'!G26,'27.09 Buloba-Bukasa'!G26,'26.09 Buloba-Bukasa'!G26,'28.09 Buloba-Bukasa-24h'!G26,'29.09 Buloba-Bukasa'!G26)</f>
        <v>0</v>
      </c>
      <c r="H26" s="48">
        <f>AVERAGE('23.09 Buloba-Bukasa'!H26,'24.09 Buloba-Bukasa'!H26,'25.09 Buloba-Bukasa'!H26,'27.09 Buloba-Bukasa'!H26,'26.09 Buloba-Bukasa'!H26,'28.09 Buloba-Bukasa-24h'!H26,'29.09 Buloba-Bukasa'!H26)</f>
        <v>0</v>
      </c>
      <c r="I26" s="48">
        <f>AVERAGE('23.09 Buloba-Bukasa'!I26,'24.09 Buloba-Bukasa'!I26,'25.09 Buloba-Bukasa'!I26,'27.09 Buloba-Bukasa'!I26,'26.09 Buloba-Bukasa'!I26,'28.09 Buloba-Bukasa-24h'!I26,'29.09 Buloba-Bukasa'!I26)</f>
        <v>2.4285714285714284</v>
      </c>
      <c r="J26" s="48">
        <f>AVERAGE('23.09 Buloba-Bukasa'!J26,'24.09 Buloba-Bukasa'!J26,'25.09 Buloba-Bukasa'!J26,'27.09 Buloba-Bukasa'!J26,'26.09 Buloba-Bukasa'!J26,'28.09 Buloba-Bukasa-24h'!J26,'29.09 Buloba-Bukasa'!J26)</f>
        <v>0.5714285714285714</v>
      </c>
      <c r="K26" s="48">
        <f>AVERAGE('23.09 Buloba-Bukasa'!K26,'24.09 Buloba-Bukasa'!K26,'25.09 Buloba-Bukasa'!K26,'27.09 Buloba-Bukasa'!K26,'26.09 Buloba-Bukasa'!K26,'28.09 Buloba-Bukasa-24h'!K26,'29.09 Buloba-Bukasa'!K26)</f>
        <v>0</v>
      </c>
      <c r="L26" s="48">
        <f>AVERAGE('23.09 Buloba-Bukasa'!L26,'24.09 Buloba-Bukasa'!L26,'25.09 Buloba-Bukasa'!L26,'27.09 Buloba-Bukasa'!L26,'26.09 Buloba-Bukasa'!L26,'28.09 Buloba-Bukasa-24h'!L26,'29.09 Buloba-Bukasa'!L26)</f>
        <v>0</v>
      </c>
      <c r="M26" s="48">
        <f>AVERAGE('23.09 Buloba-Bukasa'!M26,'24.09 Buloba-Bukasa'!M26,'25.09 Buloba-Bukasa'!M26,'27.09 Buloba-Bukasa'!M26,'26.09 Buloba-Bukasa'!M26,'28.09 Buloba-Bukasa-24h'!M26,'29.09 Buloba-Bukasa'!M26)</f>
        <v>13.285714285714286</v>
      </c>
      <c r="N26" s="48">
        <f>AVERAGE('23.09 Buloba-Bukasa'!N26,'24.09 Buloba-Bukasa'!N26,'25.09 Buloba-Bukasa'!N26,'27.09 Buloba-Bukasa'!N26,'26.09 Buloba-Bukasa'!N26,'28.09 Buloba-Bukasa-24h'!N26,'29.09 Buloba-Bukasa'!N26)</f>
        <v>0</v>
      </c>
      <c r="O26" s="15">
        <f t="shared" si="0"/>
        <v>11.285714285714286</v>
      </c>
      <c r="P26" s="15">
        <f t="shared" si="1"/>
        <v>24.571428571428573</v>
      </c>
      <c r="R26" s="35" t="s">
        <v>150</v>
      </c>
      <c r="S26" s="33">
        <f t="shared" si="13"/>
        <v>29</v>
      </c>
      <c r="T26" s="33">
        <f t="shared" si="13"/>
        <v>2</v>
      </c>
      <c r="U26" s="33">
        <f t="shared" si="13"/>
        <v>2.5</v>
      </c>
      <c r="V26" s="33">
        <f t="shared" si="13"/>
        <v>8</v>
      </c>
      <c r="W26" s="33">
        <f t="shared" si="13"/>
        <v>1.5</v>
      </c>
      <c r="X26" s="33">
        <f t="shared" si="13"/>
        <v>0</v>
      </c>
      <c r="Y26" s="33">
        <f t="shared" si="13"/>
        <v>9.5</v>
      </c>
      <c r="Z26" s="33">
        <f t="shared" si="13"/>
        <v>1.5</v>
      </c>
      <c r="AA26" s="33">
        <f t="shared" si="13"/>
        <v>0</v>
      </c>
      <c r="AB26" s="33">
        <f t="shared" si="13"/>
        <v>0</v>
      </c>
      <c r="AC26" s="33">
        <f t="shared" si="13"/>
        <v>56.5</v>
      </c>
      <c r="AD26" s="33">
        <f t="shared" si="13"/>
        <v>0</v>
      </c>
      <c r="AE26" s="30">
        <f t="shared" si="13"/>
        <v>54</v>
      </c>
      <c r="AF26" s="30">
        <f t="shared" si="13"/>
        <v>110.5</v>
      </c>
    </row>
    <row r="27" spans="2:32" ht="23.1" customHeight="1" x14ac:dyDescent="0.25">
      <c r="B27" s="22" t="s">
        <v>54</v>
      </c>
      <c r="C27" s="48">
        <f>AVERAGE('23.09 Buloba-Bukasa'!C27,'24.09 Buloba-Bukasa'!C27,'25.09 Buloba-Bukasa'!C27,'27.09 Buloba-Bukasa'!C27,'26.09 Buloba-Bukasa'!C27,'28.09 Buloba-Bukasa-24h'!C27,'29.09 Buloba-Bukasa'!C27)</f>
        <v>5.7142857142857144</v>
      </c>
      <c r="D27" s="48">
        <f>AVERAGE('23.09 Buloba-Bukasa'!D27,'24.09 Buloba-Bukasa'!D27,'25.09 Buloba-Bukasa'!D27,'27.09 Buloba-Bukasa'!D27,'26.09 Buloba-Bukasa'!D27,'28.09 Buloba-Bukasa-24h'!D27,'29.09 Buloba-Bukasa'!D27)</f>
        <v>0.8571428571428571</v>
      </c>
      <c r="E27" s="48">
        <f>AVERAGE('23.09 Buloba-Bukasa'!E27,'24.09 Buloba-Bukasa'!E27,'25.09 Buloba-Bukasa'!E27,'27.09 Buloba-Bukasa'!E27,'26.09 Buloba-Bukasa'!E27,'28.09 Buloba-Bukasa-24h'!E27,'29.09 Buloba-Bukasa'!E27)</f>
        <v>1.1428571428571428</v>
      </c>
      <c r="F27" s="48">
        <f>AVERAGE('23.09 Buloba-Bukasa'!F27,'24.09 Buloba-Bukasa'!F27,'25.09 Buloba-Bukasa'!F27,'27.09 Buloba-Bukasa'!F27,'26.09 Buloba-Bukasa'!F27,'28.09 Buloba-Bukasa-24h'!F27,'29.09 Buloba-Bukasa'!F27)</f>
        <v>0.8571428571428571</v>
      </c>
      <c r="G27" s="48">
        <f>AVERAGE('23.09 Buloba-Bukasa'!G27,'24.09 Buloba-Bukasa'!G27,'25.09 Buloba-Bukasa'!G27,'27.09 Buloba-Bukasa'!G27,'26.09 Buloba-Bukasa'!G27,'28.09 Buloba-Bukasa-24h'!G27,'29.09 Buloba-Bukasa'!G27)</f>
        <v>0</v>
      </c>
      <c r="H27" s="48">
        <f>AVERAGE('23.09 Buloba-Bukasa'!H27,'24.09 Buloba-Bukasa'!H27,'25.09 Buloba-Bukasa'!H27,'27.09 Buloba-Bukasa'!H27,'26.09 Buloba-Bukasa'!H27,'28.09 Buloba-Bukasa-24h'!H27,'29.09 Buloba-Bukasa'!H27)</f>
        <v>0</v>
      </c>
      <c r="I27" s="48">
        <f>AVERAGE('23.09 Buloba-Bukasa'!I27,'24.09 Buloba-Bukasa'!I27,'25.09 Buloba-Bukasa'!I27,'27.09 Buloba-Bukasa'!I27,'26.09 Buloba-Bukasa'!I27,'28.09 Buloba-Bukasa-24h'!I27,'29.09 Buloba-Bukasa'!I27)</f>
        <v>1.7142857142857142</v>
      </c>
      <c r="J27" s="48">
        <f>AVERAGE('23.09 Buloba-Bukasa'!J27,'24.09 Buloba-Bukasa'!J27,'25.09 Buloba-Bukasa'!J27,'27.09 Buloba-Bukasa'!J27,'26.09 Buloba-Bukasa'!J27,'28.09 Buloba-Bukasa-24h'!J27,'29.09 Buloba-Bukasa'!J27)</f>
        <v>0.42857142857142855</v>
      </c>
      <c r="K27" s="48">
        <f>AVERAGE('23.09 Buloba-Bukasa'!K27,'24.09 Buloba-Bukasa'!K27,'25.09 Buloba-Bukasa'!K27,'27.09 Buloba-Bukasa'!K27,'26.09 Buloba-Bukasa'!K27,'28.09 Buloba-Bukasa-24h'!K27,'29.09 Buloba-Bukasa'!K27)</f>
        <v>0</v>
      </c>
      <c r="L27" s="48">
        <f>AVERAGE('23.09 Buloba-Bukasa'!L27,'24.09 Buloba-Bukasa'!L27,'25.09 Buloba-Bukasa'!L27,'27.09 Buloba-Bukasa'!L27,'26.09 Buloba-Bukasa'!L27,'28.09 Buloba-Bukasa-24h'!L27,'29.09 Buloba-Bukasa'!L27)</f>
        <v>0</v>
      </c>
      <c r="M27" s="48">
        <f>AVERAGE('23.09 Buloba-Bukasa'!M27,'24.09 Buloba-Bukasa'!M27,'25.09 Buloba-Bukasa'!M27,'27.09 Buloba-Bukasa'!M27,'26.09 Buloba-Bukasa'!M27,'28.09 Buloba-Bukasa-24h'!M27,'29.09 Buloba-Bukasa'!M27)</f>
        <v>11</v>
      </c>
      <c r="N27" s="48">
        <f>AVERAGE('23.09 Buloba-Bukasa'!N27,'24.09 Buloba-Bukasa'!N27,'25.09 Buloba-Bukasa'!N27,'27.09 Buloba-Bukasa'!N27,'26.09 Buloba-Bukasa'!N27,'28.09 Buloba-Bukasa-24h'!N27,'29.09 Buloba-Bukasa'!N27)</f>
        <v>0</v>
      </c>
      <c r="O27" s="15">
        <f t="shared" si="0"/>
        <v>10.714285714285714</v>
      </c>
      <c r="P27" s="15">
        <f t="shared" si="1"/>
        <v>21.714285714285715</v>
      </c>
      <c r="R27" s="35" t="s">
        <v>151</v>
      </c>
      <c r="S27" s="33">
        <f t="shared" si="13"/>
        <v>28</v>
      </c>
      <c r="T27" s="33">
        <f t="shared" si="13"/>
        <v>3.5</v>
      </c>
      <c r="U27" s="33">
        <f t="shared" si="13"/>
        <v>5.5</v>
      </c>
      <c r="V27" s="33">
        <f t="shared" si="13"/>
        <v>9</v>
      </c>
      <c r="W27" s="33">
        <f t="shared" si="13"/>
        <v>0.5</v>
      </c>
      <c r="X27" s="33">
        <f t="shared" si="13"/>
        <v>0.5</v>
      </c>
      <c r="Y27" s="33">
        <f t="shared" si="13"/>
        <v>8.5</v>
      </c>
      <c r="Z27" s="33">
        <f t="shared" si="13"/>
        <v>2</v>
      </c>
      <c r="AA27" s="33">
        <f t="shared" si="13"/>
        <v>0</v>
      </c>
      <c r="AB27" s="33">
        <f t="shared" si="13"/>
        <v>0</v>
      </c>
      <c r="AC27" s="33">
        <f t="shared" si="13"/>
        <v>45.5</v>
      </c>
      <c r="AD27" s="33">
        <f t="shared" si="13"/>
        <v>0</v>
      </c>
      <c r="AE27" s="30">
        <f t="shared" si="13"/>
        <v>57.5</v>
      </c>
      <c r="AF27" s="30">
        <f t="shared" si="13"/>
        <v>103</v>
      </c>
    </row>
    <row r="28" spans="2:32" ht="23.1" customHeight="1" x14ac:dyDescent="0.25">
      <c r="B28" s="22" t="s">
        <v>55</v>
      </c>
      <c r="C28" s="48">
        <f>AVERAGE('23.09 Buloba-Bukasa'!C28,'24.09 Buloba-Bukasa'!C28,'25.09 Buloba-Bukasa'!C28,'27.09 Buloba-Bukasa'!C28,'26.09 Buloba-Bukasa'!C28,'28.09 Buloba-Bukasa-24h'!C28,'29.09 Buloba-Bukasa'!C28)</f>
        <v>6.1428571428571432</v>
      </c>
      <c r="D28" s="48">
        <f>AVERAGE('23.09 Buloba-Bukasa'!D28,'24.09 Buloba-Bukasa'!D28,'25.09 Buloba-Bukasa'!D28,'27.09 Buloba-Bukasa'!D28,'26.09 Buloba-Bukasa'!D28,'28.09 Buloba-Bukasa-24h'!D28,'29.09 Buloba-Bukasa'!D28)</f>
        <v>2.1428571428571428</v>
      </c>
      <c r="E28" s="48">
        <f>AVERAGE('23.09 Buloba-Bukasa'!E28,'24.09 Buloba-Bukasa'!E28,'25.09 Buloba-Bukasa'!E28,'27.09 Buloba-Bukasa'!E28,'26.09 Buloba-Bukasa'!E28,'28.09 Buloba-Bukasa-24h'!E28,'29.09 Buloba-Bukasa'!E28)</f>
        <v>0.7142857142857143</v>
      </c>
      <c r="F28" s="48">
        <f>AVERAGE('23.09 Buloba-Bukasa'!F28,'24.09 Buloba-Bukasa'!F28,'25.09 Buloba-Bukasa'!F28,'27.09 Buloba-Bukasa'!F28,'26.09 Buloba-Bukasa'!F28,'28.09 Buloba-Bukasa-24h'!F28,'29.09 Buloba-Bukasa'!F28)</f>
        <v>0.42857142857142855</v>
      </c>
      <c r="G28" s="48">
        <f>AVERAGE('23.09 Buloba-Bukasa'!G28,'24.09 Buloba-Bukasa'!G28,'25.09 Buloba-Bukasa'!G28,'27.09 Buloba-Bukasa'!G28,'26.09 Buloba-Bukasa'!G28,'28.09 Buloba-Bukasa-24h'!G28,'29.09 Buloba-Bukasa'!G28)</f>
        <v>0.14285714285714285</v>
      </c>
      <c r="H28" s="48">
        <f>AVERAGE('23.09 Buloba-Bukasa'!H28,'24.09 Buloba-Bukasa'!H28,'25.09 Buloba-Bukasa'!H28,'27.09 Buloba-Bukasa'!H28,'26.09 Buloba-Bukasa'!H28,'28.09 Buloba-Bukasa-24h'!H28,'29.09 Buloba-Bukasa'!H28)</f>
        <v>0</v>
      </c>
      <c r="I28" s="48">
        <f>AVERAGE('23.09 Buloba-Bukasa'!I28,'24.09 Buloba-Bukasa'!I28,'25.09 Buloba-Bukasa'!I28,'27.09 Buloba-Bukasa'!I28,'26.09 Buloba-Bukasa'!I28,'28.09 Buloba-Bukasa-24h'!I28,'29.09 Buloba-Bukasa'!I28)</f>
        <v>2.2857142857142856</v>
      </c>
      <c r="J28" s="48">
        <f>AVERAGE('23.09 Buloba-Bukasa'!J28,'24.09 Buloba-Bukasa'!J28,'25.09 Buloba-Bukasa'!J28,'27.09 Buloba-Bukasa'!J28,'26.09 Buloba-Bukasa'!J28,'28.09 Buloba-Bukasa-24h'!J28,'29.09 Buloba-Bukasa'!J28)</f>
        <v>0.42857142857142855</v>
      </c>
      <c r="K28" s="48">
        <f>AVERAGE('23.09 Buloba-Bukasa'!K28,'24.09 Buloba-Bukasa'!K28,'25.09 Buloba-Bukasa'!K28,'27.09 Buloba-Bukasa'!K28,'26.09 Buloba-Bukasa'!K28,'28.09 Buloba-Bukasa-24h'!K28,'29.09 Buloba-Bukasa'!K28)</f>
        <v>0</v>
      </c>
      <c r="L28" s="48">
        <f>AVERAGE('23.09 Buloba-Bukasa'!L28,'24.09 Buloba-Bukasa'!L28,'25.09 Buloba-Bukasa'!L28,'27.09 Buloba-Bukasa'!L28,'26.09 Buloba-Bukasa'!L28,'28.09 Buloba-Bukasa-24h'!L28,'29.09 Buloba-Bukasa'!L28)</f>
        <v>0</v>
      </c>
      <c r="M28" s="48">
        <f>AVERAGE('23.09 Buloba-Bukasa'!M28,'24.09 Buloba-Bukasa'!M28,'25.09 Buloba-Bukasa'!M28,'27.09 Buloba-Bukasa'!M28,'26.09 Buloba-Bukasa'!M28,'28.09 Buloba-Bukasa-24h'!M28,'29.09 Buloba-Bukasa'!M28)</f>
        <v>13.285714285714286</v>
      </c>
      <c r="N28" s="48">
        <f>AVERAGE('23.09 Buloba-Bukasa'!N28,'24.09 Buloba-Bukasa'!N28,'25.09 Buloba-Bukasa'!N28,'27.09 Buloba-Bukasa'!N28,'26.09 Buloba-Bukasa'!N28,'28.09 Buloba-Bukasa-24h'!N28,'29.09 Buloba-Bukasa'!N28)</f>
        <v>0</v>
      </c>
      <c r="O28" s="15">
        <f t="shared" si="0"/>
        <v>12.285714285714286</v>
      </c>
      <c r="P28" s="15">
        <f t="shared" si="1"/>
        <v>25.571428571428573</v>
      </c>
      <c r="R28" s="35" t="s">
        <v>152</v>
      </c>
      <c r="S28" s="33">
        <f t="shared" si="13"/>
        <v>29.5</v>
      </c>
      <c r="T28" s="33">
        <f t="shared" si="13"/>
        <v>4</v>
      </c>
      <c r="U28" s="33">
        <f t="shared" si="13"/>
        <v>7.5</v>
      </c>
      <c r="V28" s="33">
        <f t="shared" si="13"/>
        <v>7.5</v>
      </c>
      <c r="W28" s="33">
        <f t="shared" si="13"/>
        <v>0</v>
      </c>
      <c r="X28" s="33">
        <f t="shared" si="13"/>
        <v>0.5</v>
      </c>
      <c r="Y28" s="33">
        <f t="shared" si="13"/>
        <v>9</v>
      </c>
      <c r="Z28" s="33">
        <f t="shared" si="13"/>
        <v>2</v>
      </c>
      <c r="AA28" s="33">
        <f t="shared" si="13"/>
        <v>0</v>
      </c>
      <c r="AB28" s="33">
        <f t="shared" si="13"/>
        <v>0</v>
      </c>
      <c r="AC28" s="33">
        <f t="shared" si="13"/>
        <v>44</v>
      </c>
      <c r="AD28" s="33">
        <f t="shared" si="13"/>
        <v>0</v>
      </c>
      <c r="AE28" s="30">
        <f t="shared" si="13"/>
        <v>60</v>
      </c>
      <c r="AF28" s="30">
        <f t="shared" si="13"/>
        <v>104</v>
      </c>
    </row>
    <row r="29" spans="2:32" ht="23.1" customHeight="1" x14ac:dyDescent="0.25">
      <c r="B29" s="22" t="s">
        <v>56</v>
      </c>
      <c r="C29" s="48">
        <f>AVERAGE('23.09 Buloba-Bukasa'!C29,'24.09 Buloba-Bukasa'!C29,'25.09 Buloba-Bukasa'!C29,'27.09 Buloba-Bukasa'!C29,'26.09 Buloba-Bukasa'!C29,'28.09 Buloba-Bukasa-24h'!C29,'29.09 Buloba-Bukasa'!C29)</f>
        <v>6.8571428571428568</v>
      </c>
      <c r="D29" s="48">
        <f>AVERAGE('23.09 Buloba-Bukasa'!D29,'24.09 Buloba-Bukasa'!D29,'25.09 Buloba-Bukasa'!D29,'27.09 Buloba-Bukasa'!D29,'26.09 Buloba-Bukasa'!D29,'28.09 Buloba-Bukasa-24h'!D29,'29.09 Buloba-Bukasa'!D29)</f>
        <v>1.4285714285714286</v>
      </c>
      <c r="E29" s="48">
        <f>AVERAGE('23.09 Buloba-Bukasa'!E29,'24.09 Buloba-Bukasa'!E29,'25.09 Buloba-Bukasa'!E29,'27.09 Buloba-Bukasa'!E29,'26.09 Buloba-Bukasa'!E29,'28.09 Buloba-Bukasa-24h'!E29,'29.09 Buloba-Bukasa'!E29)</f>
        <v>1.1428571428571428</v>
      </c>
      <c r="F29" s="48">
        <f>AVERAGE('23.09 Buloba-Bukasa'!F29,'24.09 Buloba-Bukasa'!F29,'25.09 Buloba-Bukasa'!F29,'27.09 Buloba-Bukasa'!F29,'26.09 Buloba-Bukasa'!F29,'28.09 Buloba-Bukasa-24h'!F29,'29.09 Buloba-Bukasa'!F29)</f>
        <v>0.5714285714285714</v>
      </c>
      <c r="G29" s="48">
        <f>AVERAGE('23.09 Buloba-Bukasa'!G29,'24.09 Buloba-Bukasa'!G29,'25.09 Buloba-Bukasa'!G29,'27.09 Buloba-Bukasa'!G29,'26.09 Buloba-Bukasa'!G29,'28.09 Buloba-Bukasa-24h'!G29,'29.09 Buloba-Bukasa'!G29)</f>
        <v>0</v>
      </c>
      <c r="H29" s="48">
        <f>AVERAGE('23.09 Buloba-Bukasa'!H29,'24.09 Buloba-Bukasa'!H29,'25.09 Buloba-Bukasa'!H29,'27.09 Buloba-Bukasa'!H29,'26.09 Buloba-Bukasa'!H29,'28.09 Buloba-Bukasa-24h'!H29,'29.09 Buloba-Bukasa'!H29)</f>
        <v>0</v>
      </c>
      <c r="I29" s="48">
        <f>AVERAGE('23.09 Buloba-Bukasa'!I29,'24.09 Buloba-Bukasa'!I29,'25.09 Buloba-Bukasa'!I29,'27.09 Buloba-Bukasa'!I29,'26.09 Buloba-Bukasa'!I29,'28.09 Buloba-Bukasa-24h'!I29,'29.09 Buloba-Bukasa'!I29)</f>
        <v>2.5714285714285716</v>
      </c>
      <c r="J29" s="48">
        <f>AVERAGE('23.09 Buloba-Bukasa'!J29,'24.09 Buloba-Bukasa'!J29,'25.09 Buloba-Bukasa'!J29,'27.09 Buloba-Bukasa'!J29,'26.09 Buloba-Bukasa'!J29,'28.09 Buloba-Bukasa-24h'!J29,'29.09 Buloba-Bukasa'!J29)</f>
        <v>0.2857142857142857</v>
      </c>
      <c r="K29" s="48">
        <f>AVERAGE('23.09 Buloba-Bukasa'!K29,'24.09 Buloba-Bukasa'!K29,'25.09 Buloba-Bukasa'!K29,'27.09 Buloba-Bukasa'!K29,'26.09 Buloba-Bukasa'!K29,'28.09 Buloba-Bukasa-24h'!K29,'29.09 Buloba-Bukasa'!K29)</f>
        <v>0.14285714285714285</v>
      </c>
      <c r="L29" s="48">
        <f>AVERAGE('23.09 Buloba-Bukasa'!L29,'24.09 Buloba-Bukasa'!L29,'25.09 Buloba-Bukasa'!L29,'27.09 Buloba-Bukasa'!L29,'26.09 Buloba-Bukasa'!L29,'28.09 Buloba-Bukasa-24h'!L29,'29.09 Buloba-Bukasa'!L29)</f>
        <v>0</v>
      </c>
      <c r="M29" s="48">
        <f>AVERAGE('23.09 Buloba-Bukasa'!M29,'24.09 Buloba-Bukasa'!M29,'25.09 Buloba-Bukasa'!M29,'27.09 Buloba-Bukasa'!M29,'26.09 Buloba-Bukasa'!M29,'28.09 Buloba-Bukasa-24h'!M29,'29.09 Buloba-Bukasa'!M29)</f>
        <v>11.714285714285714</v>
      </c>
      <c r="N29" s="48">
        <f>AVERAGE('23.09 Buloba-Bukasa'!N29,'24.09 Buloba-Bukasa'!N29,'25.09 Buloba-Bukasa'!N29,'27.09 Buloba-Bukasa'!N29,'26.09 Buloba-Bukasa'!N29,'28.09 Buloba-Bukasa-24h'!N29,'29.09 Buloba-Bukasa'!N29)</f>
        <v>0</v>
      </c>
      <c r="O29" s="15">
        <f t="shared" si="0"/>
        <v>12.999999999999998</v>
      </c>
      <c r="P29" s="15">
        <f t="shared" si="1"/>
        <v>24.714285714285712</v>
      </c>
      <c r="R29" s="35" t="s">
        <v>153</v>
      </c>
      <c r="S29" s="33">
        <f t="shared" si="13"/>
        <v>31</v>
      </c>
      <c r="T29" s="33">
        <f t="shared" si="13"/>
        <v>3.5</v>
      </c>
      <c r="U29" s="33">
        <f t="shared" si="13"/>
        <v>11</v>
      </c>
      <c r="V29" s="33">
        <f t="shared" si="13"/>
        <v>8.5</v>
      </c>
      <c r="W29" s="33">
        <f t="shared" si="13"/>
        <v>0</v>
      </c>
      <c r="X29" s="33">
        <f t="shared" si="13"/>
        <v>0.5</v>
      </c>
      <c r="Y29" s="33">
        <f t="shared" si="13"/>
        <v>7.5</v>
      </c>
      <c r="Z29" s="33">
        <f t="shared" si="13"/>
        <v>2</v>
      </c>
      <c r="AA29" s="33">
        <f t="shared" si="13"/>
        <v>0</v>
      </c>
      <c r="AB29" s="33">
        <f t="shared" si="13"/>
        <v>0</v>
      </c>
      <c r="AC29" s="33">
        <f t="shared" si="13"/>
        <v>43.5</v>
      </c>
      <c r="AD29" s="33">
        <f t="shared" si="13"/>
        <v>0</v>
      </c>
      <c r="AE29" s="30">
        <f t="shared" si="13"/>
        <v>64</v>
      </c>
      <c r="AF29" s="30">
        <f t="shared" si="13"/>
        <v>107.5</v>
      </c>
    </row>
    <row r="30" spans="2:32" ht="23.1" customHeight="1" x14ac:dyDescent="0.25">
      <c r="B30" s="22" t="s">
        <v>57</v>
      </c>
      <c r="C30" s="48">
        <f>AVERAGE('23.09 Buloba-Bukasa'!C30,'24.09 Buloba-Bukasa'!C30,'25.09 Buloba-Bukasa'!C30,'27.09 Buloba-Bukasa'!C30,'26.09 Buloba-Bukasa'!C30,'28.09 Buloba-Bukasa-24h'!C30,'29.09 Buloba-Bukasa'!C30)</f>
        <v>5.1428571428571432</v>
      </c>
      <c r="D30" s="48">
        <f>AVERAGE('23.09 Buloba-Bukasa'!D30,'24.09 Buloba-Bukasa'!D30,'25.09 Buloba-Bukasa'!D30,'27.09 Buloba-Bukasa'!D30,'26.09 Buloba-Bukasa'!D30,'28.09 Buloba-Bukasa-24h'!D30,'29.09 Buloba-Bukasa'!D30)</f>
        <v>1.4285714285714286</v>
      </c>
      <c r="E30" s="48">
        <f>AVERAGE('23.09 Buloba-Bukasa'!E30,'24.09 Buloba-Bukasa'!E30,'25.09 Buloba-Bukasa'!E30,'27.09 Buloba-Bukasa'!E30,'26.09 Buloba-Bukasa'!E30,'28.09 Buloba-Bukasa-24h'!E30,'29.09 Buloba-Bukasa'!E30)</f>
        <v>0.2857142857142857</v>
      </c>
      <c r="F30" s="48">
        <f>AVERAGE('23.09 Buloba-Bukasa'!F30,'24.09 Buloba-Bukasa'!F30,'25.09 Buloba-Bukasa'!F30,'27.09 Buloba-Bukasa'!F30,'26.09 Buloba-Bukasa'!F30,'28.09 Buloba-Bukasa-24h'!F30,'29.09 Buloba-Bukasa'!F30)</f>
        <v>0.8571428571428571</v>
      </c>
      <c r="G30" s="48">
        <f>AVERAGE('23.09 Buloba-Bukasa'!G30,'24.09 Buloba-Bukasa'!G30,'25.09 Buloba-Bukasa'!G30,'27.09 Buloba-Bukasa'!G30,'26.09 Buloba-Bukasa'!G30,'28.09 Buloba-Bukasa-24h'!G30,'29.09 Buloba-Bukasa'!G30)</f>
        <v>0.2857142857142857</v>
      </c>
      <c r="H30" s="48">
        <f>AVERAGE('23.09 Buloba-Bukasa'!H30,'24.09 Buloba-Bukasa'!H30,'25.09 Buloba-Bukasa'!H30,'27.09 Buloba-Bukasa'!H30,'26.09 Buloba-Bukasa'!H30,'28.09 Buloba-Bukasa-24h'!H30,'29.09 Buloba-Bukasa'!H30)</f>
        <v>0</v>
      </c>
      <c r="I30" s="48">
        <f>AVERAGE('23.09 Buloba-Bukasa'!I30,'24.09 Buloba-Bukasa'!I30,'25.09 Buloba-Bukasa'!I30,'27.09 Buloba-Bukasa'!I30,'26.09 Buloba-Bukasa'!I30,'28.09 Buloba-Bukasa-24h'!I30,'29.09 Buloba-Bukasa'!I30)</f>
        <v>2.5714285714285716</v>
      </c>
      <c r="J30" s="48">
        <f>AVERAGE('23.09 Buloba-Bukasa'!J30,'24.09 Buloba-Bukasa'!J30,'25.09 Buloba-Bukasa'!J30,'27.09 Buloba-Bukasa'!J30,'26.09 Buloba-Bukasa'!J30,'28.09 Buloba-Bukasa-24h'!J30,'29.09 Buloba-Bukasa'!J30)</f>
        <v>1.1428571428571428</v>
      </c>
      <c r="K30" s="48">
        <f>AVERAGE('23.09 Buloba-Bukasa'!K30,'24.09 Buloba-Bukasa'!K30,'25.09 Buloba-Bukasa'!K30,'27.09 Buloba-Bukasa'!K30,'26.09 Buloba-Bukasa'!K30,'28.09 Buloba-Bukasa-24h'!K30,'29.09 Buloba-Bukasa'!K30)</f>
        <v>0</v>
      </c>
      <c r="L30" s="48">
        <f>AVERAGE('23.09 Buloba-Bukasa'!L30,'24.09 Buloba-Bukasa'!L30,'25.09 Buloba-Bukasa'!L30,'27.09 Buloba-Bukasa'!L30,'26.09 Buloba-Bukasa'!L30,'28.09 Buloba-Bukasa-24h'!L30,'29.09 Buloba-Bukasa'!L30)</f>
        <v>0</v>
      </c>
      <c r="M30" s="48">
        <f>AVERAGE('23.09 Buloba-Bukasa'!M30,'24.09 Buloba-Bukasa'!M30,'25.09 Buloba-Bukasa'!M30,'27.09 Buloba-Bukasa'!M30,'26.09 Buloba-Bukasa'!M30,'28.09 Buloba-Bukasa-24h'!M30,'29.09 Buloba-Bukasa'!M30)</f>
        <v>13.571428571428571</v>
      </c>
      <c r="N30" s="48">
        <f>AVERAGE('23.09 Buloba-Bukasa'!N30,'24.09 Buloba-Bukasa'!N30,'25.09 Buloba-Bukasa'!N30,'27.09 Buloba-Bukasa'!N30,'26.09 Buloba-Bukasa'!N30,'28.09 Buloba-Bukasa-24h'!N30,'29.09 Buloba-Bukasa'!N30)</f>
        <v>0</v>
      </c>
      <c r="O30" s="15">
        <f t="shared" si="0"/>
        <v>11.714285714285714</v>
      </c>
      <c r="P30" s="15">
        <f t="shared" si="1"/>
        <v>25.285714285714285</v>
      </c>
      <c r="R30" s="35" t="s">
        <v>154</v>
      </c>
      <c r="S30" s="33">
        <f t="shared" si="13"/>
        <v>29.5</v>
      </c>
      <c r="T30" s="33">
        <f t="shared" si="13"/>
        <v>3</v>
      </c>
      <c r="U30" s="33">
        <f t="shared" si="13"/>
        <v>12.5</v>
      </c>
      <c r="V30" s="33">
        <f t="shared" si="13"/>
        <v>5</v>
      </c>
      <c r="W30" s="33">
        <f t="shared" si="13"/>
        <v>0</v>
      </c>
      <c r="X30" s="33">
        <f t="shared" si="13"/>
        <v>0.5</v>
      </c>
      <c r="Y30" s="33">
        <f t="shared" si="13"/>
        <v>3</v>
      </c>
      <c r="Z30" s="33">
        <f t="shared" si="13"/>
        <v>1.5</v>
      </c>
      <c r="AA30" s="33">
        <f t="shared" si="13"/>
        <v>0</v>
      </c>
      <c r="AB30" s="33">
        <f t="shared" si="13"/>
        <v>0</v>
      </c>
      <c r="AC30" s="33">
        <f t="shared" si="13"/>
        <v>38.5</v>
      </c>
      <c r="AD30" s="33">
        <f t="shared" si="13"/>
        <v>0</v>
      </c>
      <c r="AE30" s="30">
        <f t="shared" si="13"/>
        <v>55</v>
      </c>
      <c r="AF30" s="30">
        <f t="shared" si="13"/>
        <v>93.5</v>
      </c>
    </row>
    <row r="31" spans="2:32" ht="23.1" customHeight="1" x14ac:dyDescent="0.25">
      <c r="B31" s="23" t="s">
        <v>58</v>
      </c>
      <c r="C31" s="48">
        <f>AVERAGE('23.09 Buloba-Bukasa'!C31,'24.09 Buloba-Bukasa'!C31,'25.09 Buloba-Bukasa'!C31,'27.09 Buloba-Bukasa'!C31,'26.09 Buloba-Bukasa'!C31,'28.09 Buloba-Bukasa-24h'!C31,'29.09 Buloba-Bukasa'!C31)</f>
        <v>3.5714285714285716</v>
      </c>
      <c r="D31" s="48">
        <f>AVERAGE('23.09 Buloba-Bukasa'!D31,'24.09 Buloba-Bukasa'!D31,'25.09 Buloba-Bukasa'!D31,'27.09 Buloba-Bukasa'!D31,'26.09 Buloba-Bukasa'!D31,'28.09 Buloba-Bukasa-24h'!D31,'29.09 Buloba-Bukasa'!D31)</f>
        <v>1</v>
      </c>
      <c r="E31" s="48">
        <f>AVERAGE('23.09 Buloba-Bukasa'!E31,'24.09 Buloba-Bukasa'!E31,'25.09 Buloba-Bukasa'!E31,'27.09 Buloba-Bukasa'!E31,'26.09 Buloba-Bukasa'!E31,'28.09 Buloba-Bukasa-24h'!E31,'29.09 Buloba-Bukasa'!E31)</f>
        <v>0.2857142857142857</v>
      </c>
      <c r="F31" s="48">
        <f>AVERAGE('23.09 Buloba-Bukasa'!F31,'24.09 Buloba-Bukasa'!F31,'25.09 Buloba-Bukasa'!F31,'27.09 Buloba-Bukasa'!F31,'26.09 Buloba-Bukasa'!F31,'28.09 Buloba-Bukasa-24h'!F31,'29.09 Buloba-Bukasa'!F31)</f>
        <v>0.2857142857142857</v>
      </c>
      <c r="G31" s="48">
        <f>AVERAGE('23.09 Buloba-Bukasa'!G31,'24.09 Buloba-Bukasa'!G31,'25.09 Buloba-Bukasa'!G31,'27.09 Buloba-Bukasa'!G31,'26.09 Buloba-Bukasa'!G31,'28.09 Buloba-Bukasa-24h'!G31,'29.09 Buloba-Bukasa'!G31)</f>
        <v>0.14285714285714285</v>
      </c>
      <c r="H31" s="48">
        <f>AVERAGE('23.09 Buloba-Bukasa'!H31,'24.09 Buloba-Bukasa'!H31,'25.09 Buloba-Bukasa'!H31,'27.09 Buloba-Bukasa'!H31,'26.09 Buloba-Bukasa'!H31,'28.09 Buloba-Bukasa-24h'!H31,'29.09 Buloba-Bukasa'!H31)</f>
        <v>0.14285714285714285</v>
      </c>
      <c r="I31" s="48">
        <f>AVERAGE('23.09 Buloba-Bukasa'!I31,'24.09 Buloba-Bukasa'!I31,'25.09 Buloba-Bukasa'!I31,'27.09 Buloba-Bukasa'!I31,'26.09 Buloba-Bukasa'!I31,'28.09 Buloba-Bukasa-24h'!I31,'29.09 Buloba-Bukasa'!I31)</f>
        <v>1.8571428571428572</v>
      </c>
      <c r="J31" s="48">
        <f>AVERAGE('23.09 Buloba-Bukasa'!J31,'24.09 Buloba-Bukasa'!J31,'25.09 Buloba-Bukasa'!J31,'27.09 Buloba-Bukasa'!J31,'26.09 Buloba-Bukasa'!J31,'28.09 Buloba-Bukasa-24h'!J31,'29.09 Buloba-Bukasa'!J31)</f>
        <v>0.42857142857142855</v>
      </c>
      <c r="K31" s="48">
        <f>AVERAGE('23.09 Buloba-Bukasa'!K31,'24.09 Buloba-Bukasa'!K31,'25.09 Buloba-Bukasa'!K31,'27.09 Buloba-Bukasa'!K31,'26.09 Buloba-Bukasa'!K31,'28.09 Buloba-Bukasa-24h'!K31,'29.09 Buloba-Bukasa'!K31)</f>
        <v>0.14285714285714285</v>
      </c>
      <c r="L31" s="48">
        <f>AVERAGE('23.09 Buloba-Bukasa'!L31,'24.09 Buloba-Bukasa'!L31,'25.09 Buloba-Bukasa'!L31,'27.09 Buloba-Bukasa'!L31,'26.09 Buloba-Bukasa'!L31,'28.09 Buloba-Bukasa-24h'!L31,'29.09 Buloba-Bukasa'!L31)</f>
        <v>0.14285714285714285</v>
      </c>
      <c r="M31" s="48">
        <f>AVERAGE('23.09 Buloba-Bukasa'!M31,'24.09 Buloba-Bukasa'!M31,'25.09 Buloba-Bukasa'!M31,'27.09 Buloba-Bukasa'!M31,'26.09 Buloba-Bukasa'!M31,'28.09 Buloba-Bukasa-24h'!M31,'29.09 Buloba-Bukasa'!M31)</f>
        <v>12.142857142857142</v>
      </c>
      <c r="N31" s="48">
        <f>AVERAGE('23.09 Buloba-Bukasa'!N31,'24.09 Buloba-Bukasa'!N31,'25.09 Buloba-Bukasa'!N31,'27.09 Buloba-Bukasa'!N31,'26.09 Buloba-Bukasa'!N31,'28.09 Buloba-Bukasa-24h'!N31,'29.09 Buloba-Bukasa'!N31)</f>
        <v>0.14285714285714285</v>
      </c>
      <c r="O31" s="15">
        <f t="shared" si="0"/>
        <v>8.1428571428571441</v>
      </c>
      <c r="P31" s="15">
        <f t="shared" si="1"/>
        <v>20.285714285714288</v>
      </c>
      <c r="R31" s="35" t="s">
        <v>155</v>
      </c>
      <c r="S31" s="33">
        <f t="shared" si="13"/>
        <v>28</v>
      </c>
      <c r="T31" s="33">
        <f t="shared" si="13"/>
        <v>2</v>
      </c>
      <c r="U31" s="33">
        <f t="shared" si="13"/>
        <v>9.5</v>
      </c>
      <c r="V31" s="33">
        <f t="shared" si="13"/>
        <v>3.5</v>
      </c>
      <c r="W31" s="33">
        <f t="shared" si="13"/>
        <v>0</v>
      </c>
      <c r="X31" s="33">
        <f t="shared" si="13"/>
        <v>0</v>
      </c>
      <c r="Y31" s="33">
        <f t="shared" si="13"/>
        <v>2.5</v>
      </c>
      <c r="Z31" s="33">
        <f t="shared" si="13"/>
        <v>0.5</v>
      </c>
      <c r="AA31" s="33">
        <f t="shared" si="13"/>
        <v>0</v>
      </c>
      <c r="AB31" s="33">
        <f t="shared" si="13"/>
        <v>0</v>
      </c>
      <c r="AC31" s="33">
        <f t="shared" si="13"/>
        <v>36.5</v>
      </c>
      <c r="AD31" s="33">
        <f t="shared" si="13"/>
        <v>0</v>
      </c>
      <c r="AE31" s="30">
        <f t="shared" si="13"/>
        <v>46</v>
      </c>
      <c r="AF31" s="30">
        <f t="shared" si="13"/>
        <v>82.5</v>
      </c>
    </row>
    <row r="32" spans="2:32" ht="23.1" customHeight="1" x14ac:dyDescent="0.25">
      <c r="B32" s="23" t="s">
        <v>59</v>
      </c>
      <c r="C32" s="48">
        <f>AVERAGE('23.09 Buloba-Bukasa'!C32,'24.09 Buloba-Bukasa'!C32,'25.09 Buloba-Bukasa'!C32,'27.09 Buloba-Bukasa'!C32,'26.09 Buloba-Bukasa'!C32,'28.09 Buloba-Bukasa-24h'!C32,'29.09 Buloba-Bukasa'!C32)</f>
        <v>5.8571428571428568</v>
      </c>
      <c r="D32" s="48">
        <f>AVERAGE('23.09 Buloba-Bukasa'!D32,'24.09 Buloba-Bukasa'!D32,'25.09 Buloba-Bukasa'!D32,'27.09 Buloba-Bukasa'!D32,'26.09 Buloba-Bukasa'!D32,'28.09 Buloba-Bukasa-24h'!D32,'29.09 Buloba-Bukasa'!D32)</f>
        <v>2</v>
      </c>
      <c r="E32" s="48">
        <f>AVERAGE('23.09 Buloba-Bukasa'!E32,'24.09 Buloba-Bukasa'!E32,'25.09 Buloba-Bukasa'!E32,'27.09 Buloba-Bukasa'!E32,'26.09 Buloba-Bukasa'!E32,'28.09 Buloba-Bukasa-24h'!E32,'29.09 Buloba-Bukasa'!E32)</f>
        <v>0.7142857142857143</v>
      </c>
      <c r="F32" s="48">
        <f>AVERAGE('23.09 Buloba-Bukasa'!F32,'24.09 Buloba-Bukasa'!F32,'25.09 Buloba-Bukasa'!F32,'27.09 Buloba-Bukasa'!F32,'26.09 Buloba-Bukasa'!F32,'28.09 Buloba-Bukasa-24h'!F32,'29.09 Buloba-Bukasa'!F32)</f>
        <v>0.2857142857142857</v>
      </c>
      <c r="G32" s="48">
        <f>AVERAGE('23.09 Buloba-Bukasa'!G32,'24.09 Buloba-Bukasa'!G32,'25.09 Buloba-Bukasa'!G32,'27.09 Buloba-Bukasa'!G32,'26.09 Buloba-Bukasa'!G32,'28.09 Buloba-Bukasa-24h'!G32,'29.09 Buloba-Bukasa'!G32)</f>
        <v>0.14285714285714285</v>
      </c>
      <c r="H32" s="48">
        <f>AVERAGE('23.09 Buloba-Bukasa'!H32,'24.09 Buloba-Bukasa'!H32,'25.09 Buloba-Bukasa'!H32,'27.09 Buloba-Bukasa'!H32,'26.09 Buloba-Bukasa'!H32,'28.09 Buloba-Bukasa-24h'!H32,'29.09 Buloba-Bukasa'!H32)</f>
        <v>0</v>
      </c>
      <c r="I32" s="48">
        <f>AVERAGE('23.09 Buloba-Bukasa'!I32,'24.09 Buloba-Bukasa'!I32,'25.09 Buloba-Bukasa'!I32,'27.09 Buloba-Bukasa'!I32,'26.09 Buloba-Bukasa'!I32,'28.09 Buloba-Bukasa-24h'!I32,'29.09 Buloba-Bukasa'!I32)</f>
        <v>2.8571428571428572</v>
      </c>
      <c r="J32" s="48">
        <f>AVERAGE('23.09 Buloba-Bukasa'!J32,'24.09 Buloba-Bukasa'!J32,'25.09 Buloba-Bukasa'!J32,'27.09 Buloba-Bukasa'!J32,'26.09 Buloba-Bukasa'!J32,'28.09 Buloba-Bukasa-24h'!J32,'29.09 Buloba-Bukasa'!J32)</f>
        <v>1.1428571428571428</v>
      </c>
      <c r="K32" s="48">
        <f>AVERAGE('23.09 Buloba-Bukasa'!K32,'24.09 Buloba-Bukasa'!K32,'25.09 Buloba-Bukasa'!K32,'27.09 Buloba-Bukasa'!K32,'26.09 Buloba-Bukasa'!K32,'28.09 Buloba-Bukasa-24h'!K32,'29.09 Buloba-Bukasa'!K32)</f>
        <v>0.2857142857142857</v>
      </c>
      <c r="L32" s="48">
        <f>AVERAGE('23.09 Buloba-Bukasa'!L32,'24.09 Buloba-Bukasa'!L32,'25.09 Buloba-Bukasa'!L32,'27.09 Buloba-Bukasa'!L32,'26.09 Buloba-Bukasa'!L32,'28.09 Buloba-Bukasa-24h'!L32,'29.09 Buloba-Bukasa'!L32)</f>
        <v>0</v>
      </c>
      <c r="M32" s="48">
        <f>AVERAGE('23.09 Buloba-Bukasa'!M32,'24.09 Buloba-Bukasa'!M32,'25.09 Buloba-Bukasa'!M32,'27.09 Buloba-Bukasa'!M32,'26.09 Buloba-Bukasa'!M32,'28.09 Buloba-Bukasa-24h'!M32,'29.09 Buloba-Bukasa'!M32)</f>
        <v>13.428571428571429</v>
      </c>
      <c r="N32" s="48">
        <f>AVERAGE('23.09 Buloba-Bukasa'!N32,'24.09 Buloba-Bukasa'!N32,'25.09 Buloba-Bukasa'!N32,'27.09 Buloba-Bukasa'!N32,'26.09 Buloba-Bukasa'!N32,'28.09 Buloba-Bukasa-24h'!N32,'29.09 Buloba-Bukasa'!N32)</f>
        <v>0.14285714285714285</v>
      </c>
      <c r="O32" s="15">
        <f t="shared" si="0"/>
        <v>13.428571428571429</v>
      </c>
      <c r="P32" s="15">
        <f t="shared" si="1"/>
        <v>26.857142857142858</v>
      </c>
      <c r="R32" s="1" t="s">
        <v>156</v>
      </c>
      <c r="S32" s="33">
        <f t="shared" si="13"/>
        <v>29.5</v>
      </c>
      <c r="T32" s="33">
        <f t="shared" si="13"/>
        <v>1</v>
      </c>
      <c r="U32" s="33">
        <f t="shared" si="13"/>
        <v>7.5</v>
      </c>
      <c r="V32" s="33">
        <f t="shared" si="13"/>
        <v>4</v>
      </c>
      <c r="W32" s="33">
        <f t="shared" si="13"/>
        <v>0</v>
      </c>
      <c r="X32" s="33">
        <f t="shared" si="13"/>
        <v>0</v>
      </c>
      <c r="Y32" s="33">
        <f t="shared" si="13"/>
        <v>0.5</v>
      </c>
      <c r="Z32" s="33">
        <f t="shared" si="13"/>
        <v>0.5</v>
      </c>
      <c r="AA32" s="33">
        <f t="shared" si="13"/>
        <v>0</v>
      </c>
      <c r="AB32" s="33">
        <f t="shared" si="13"/>
        <v>0</v>
      </c>
      <c r="AC32" s="33">
        <f t="shared" si="13"/>
        <v>30.5</v>
      </c>
      <c r="AD32" s="33">
        <f t="shared" si="13"/>
        <v>0</v>
      </c>
      <c r="AE32" s="30">
        <f t="shared" si="13"/>
        <v>43</v>
      </c>
      <c r="AF32" s="30">
        <f t="shared" si="13"/>
        <v>73.5</v>
      </c>
    </row>
    <row r="33" spans="2:32" ht="23.1" customHeight="1" x14ac:dyDescent="0.25">
      <c r="B33" s="22" t="s">
        <v>60</v>
      </c>
      <c r="C33" s="48">
        <f>AVERAGE('23.09 Buloba-Bukasa'!C33,'24.09 Buloba-Bukasa'!C33,'25.09 Buloba-Bukasa'!C33,'27.09 Buloba-Bukasa'!C33,'26.09 Buloba-Bukasa'!C33,'28.09 Buloba-Bukasa-24h'!C33,'29.09 Buloba-Bukasa'!C33)</f>
        <v>4.8571428571428568</v>
      </c>
      <c r="D33" s="48">
        <f>AVERAGE('23.09 Buloba-Bukasa'!D33,'24.09 Buloba-Bukasa'!D33,'25.09 Buloba-Bukasa'!D33,'27.09 Buloba-Bukasa'!D33,'26.09 Buloba-Bukasa'!D33,'28.09 Buloba-Bukasa-24h'!D33,'29.09 Buloba-Bukasa'!D33)</f>
        <v>0.5714285714285714</v>
      </c>
      <c r="E33" s="48">
        <f>AVERAGE('23.09 Buloba-Bukasa'!E33,'24.09 Buloba-Bukasa'!E33,'25.09 Buloba-Bukasa'!E33,'27.09 Buloba-Bukasa'!E33,'26.09 Buloba-Bukasa'!E33,'28.09 Buloba-Bukasa-24h'!E33,'29.09 Buloba-Bukasa'!E33)</f>
        <v>0.8571428571428571</v>
      </c>
      <c r="F33" s="48">
        <f>AVERAGE('23.09 Buloba-Bukasa'!F33,'24.09 Buloba-Bukasa'!F33,'25.09 Buloba-Bukasa'!F33,'27.09 Buloba-Bukasa'!F33,'26.09 Buloba-Bukasa'!F33,'28.09 Buloba-Bukasa-24h'!F33,'29.09 Buloba-Bukasa'!F33)</f>
        <v>1.1428571428571428</v>
      </c>
      <c r="G33" s="48">
        <f>AVERAGE('23.09 Buloba-Bukasa'!G33,'24.09 Buloba-Bukasa'!G33,'25.09 Buloba-Bukasa'!G33,'27.09 Buloba-Bukasa'!G33,'26.09 Buloba-Bukasa'!G33,'28.09 Buloba-Bukasa-24h'!G33,'29.09 Buloba-Bukasa'!G33)</f>
        <v>0</v>
      </c>
      <c r="H33" s="48">
        <f>AVERAGE('23.09 Buloba-Bukasa'!H33,'24.09 Buloba-Bukasa'!H33,'25.09 Buloba-Bukasa'!H33,'27.09 Buloba-Bukasa'!H33,'26.09 Buloba-Bukasa'!H33,'28.09 Buloba-Bukasa-24h'!H33,'29.09 Buloba-Bukasa'!H33)</f>
        <v>0</v>
      </c>
      <c r="I33" s="48">
        <f>AVERAGE('23.09 Buloba-Bukasa'!I33,'24.09 Buloba-Bukasa'!I33,'25.09 Buloba-Bukasa'!I33,'27.09 Buloba-Bukasa'!I33,'26.09 Buloba-Bukasa'!I33,'28.09 Buloba-Bukasa-24h'!I33,'29.09 Buloba-Bukasa'!I33)</f>
        <v>2</v>
      </c>
      <c r="J33" s="48">
        <f>AVERAGE('23.09 Buloba-Bukasa'!J33,'24.09 Buloba-Bukasa'!J33,'25.09 Buloba-Bukasa'!J33,'27.09 Buloba-Bukasa'!J33,'26.09 Buloba-Bukasa'!J33,'28.09 Buloba-Bukasa-24h'!J33,'29.09 Buloba-Bukasa'!J33)</f>
        <v>1.2857142857142858</v>
      </c>
      <c r="K33" s="48">
        <f>AVERAGE('23.09 Buloba-Bukasa'!K33,'24.09 Buloba-Bukasa'!K33,'25.09 Buloba-Bukasa'!K33,'27.09 Buloba-Bukasa'!K33,'26.09 Buloba-Bukasa'!K33,'28.09 Buloba-Bukasa-24h'!K33,'29.09 Buloba-Bukasa'!K33)</f>
        <v>0</v>
      </c>
      <c r="L33" s="48">
        <f>AVERAGE('23.09 Buloba-Bukasa'!L33,'24.09 Buloba-Bukasa'!L33,'25.09 Buloba-Bukasa'!L33,'27.09 Buloba-Bukasa'!L33,'26.09 Buloba-Bukasa'!L33,'28.09 Buloba-Bukasa-24h'!L33,'29.09 Buloba-Bukasa'!L33)</f>
        <v>0</v>
      </c>
      <c r="M33" s="48">
        <f>AVERAGE('23.09 Buloba-Bukasa'!M33,'24.09 Buloba-Bukasa'!M33,'25.09 Buloba-Bukasa'!M33,'27.09 Buloba-Bukasa'!M33,'26.09 Buloba-Bukasa'!M33,'28.09 Buloba-Bukasa-24h'!M33,'29.09 Buloba-Bukasa'!M33)</f>
        <v>10.857142857142858</v>
      </c>
      <c r="N33" s="48">
        <f>AVERAGE('23.09 Buloba-Bukasa'!N33,'24.09 Buloba-Bukasa'!N33,'25.09 Buloba-Bukasa'!N33,'27.09 Buloba-Bukasa'!N33,'26.09 Buloba-Bukasa'!N33,'28.09 Buloba-Bukasa-24h'!N33,'29.09 Buloba-Bukasa'!N33)</f>
        <v>0</v>
      </c>
      <c r="O33" s="15">
        <f t="shared" si="0"/>
        <v>10.714285714285714</v>
      </c>
      <c r="P33" s="15">
        <f t="shared" si="1"/>
        <v>21.571428571428569</v>
      </c>
      <c r="R33" s="1" t="s">
        <v>157</v>
      </c>
      <c r="S33" s="33">
        <f t="shared" si="13"/>
        <v>24.5</v>
      </c>
      <c r="T33" s="33">
        <f t="shared" si="13"/>
        <v>1.5</v>
      </c>
      <c r="U33" s="33">
        <f t="shared" si="13"/>
        <v>4.5</v>
      </c>
      <c r="V33" s="33">
        <f t="shared" si="13"/>
        <v>3</v>
      </c>
      <c r="W33" s="33">
        <f t="shared" si="13"/>
        <v>0</v>
      </c>
      <c r="X33" s="33">
        <f t="shared" si="13"/>
        <v>0</v>
      </c>
      <c r="Y33" s="33">
        <f t="shared" si="13"/>
        <v>1</v>
      </c>
      <c r="Z33" s="33">
        <f t="shared" si="13"/>
        <v>0.5</v>
      </c>
      <c r="AA33" s="33">
        <f t="shared" si="13"/>
        <v>0</v>
      </c>
      <c r="AB33" s="33">
        <f t="shared" si="13"/>
        <v>0</v>
      </c>
      <c r="AC33" s="33">
        <f t="shared" si="13"/>
        <v>29.5</v>
      </c>
      <c r="AD33" s="33">
        <f t="shared" si="13"/>
        <v>0</v>
      </c>
      <c r="AE33" s="30">
        <f t="shared" si="13"/>
        <v>35</v>
      </c>
      <c r="AF33" s="30">
        <f t="shared" si="13"/>
        <v>64.5</v>
      </c>
    </row>
    <row r="34" spans="2:32" ht="23.1" customHeight="1" x14ac:dyDescent="0.25">
      <c r="B34" s="23" t="s">
        <v>61</v>
      </c>
      <c r="C34" s="48">
        <f>AVERAGE('23.09 Buloba-Bukasa'!C34,'24.09 Buloba-Bukasa'!C34,'25.09 Buloba-Bukasa'!C34,'27.09 Buloba-Bukasa'!C34,'26.09 Buloba-Bukasa'!C34,'28.09 Buloba-Bukasa-24h'!C34,'29.09 Buloba-Bukasa'!C34)</f>
        <v>4.8571428571428568</v>
      </c>
      <c r="D34" s="48">
        <f>AVERAGE('23.09 Buloba-Bukasa'!D34,'24.09 Buloba-Bukasa'!D34,'25.09 Buloba-Bukasa'!D34,'27.09 Buloba-Bukasa'!D34,'26.09 Buloba-Bukasa'!D34,'28.09 Buloba-Bukasa-24h'!D34,'29.09 Buloba-Bukasa'!D34)</f>
        <v>1.1428571428571428</v>
      </c>
      <c r="E34" s="48">
        <f>AVERAGE('23.09 Buloba-Bukasa'!E34,'24.09 Buloba-Bukasa'!E34,'25.09 Buloba-Bukasa'!E34,'27.09 Buloba-Bukasa'!E34,'26.09 Buloba-Bukasa'!E34,'28.09 Buloba-Bukasa-24h'!E34,'29.09 Buloba-Bukasa'!E34)</f>
        <v>1</v>
      </c>
      <c r="F34" s="48">
        <f>AVERAGE('23.09 Buloba-Bukasa'!F34,'24.09 Buloba-Bukasa'!F34,'25.09 Buloba-Bukasa'!F34,'27.09 Buloba-Bukasa'!F34,'26.09 Buloba-Bukasa'!F34,'28.09 Buloba-Bukasa-24h'!F34,'29.09 Buloba-Bukasa'!F34)</f>
        <v>0.7142857142857143</v>
      </c>
      <c r="G34" s="48">
        <f>AVERAGE('23.09 Buloba-Bukasa'!G34,'24.09 Buloba-Bukasa'!G34,'25.09 Buloba-Bukasa'!G34,'27.09 Buloba-Bukasa'!G34,'26.09 Buloba-Bukasa'!G34,'28.09 Buloba-Bukasa-24h'!G34,'29.09 Buloba-Bukasa'!G34)</f>
        <v>0</v>
      </c>
      <c r="H34" s="48">
        <f>AVERAGE('23.09 Buloba-Bukasa'!H34,'24.09 Buloba-Bukasa'!H34,'25.09 Buloba-Bukasa'!H34,'27.09 Buloba-Bukasa'!H34,'26.09 Buloba-Bukasa'!H34,'28.09 Buloba-Bukasa-24h'!H34,'29.09 Buloba-Bukasa'!H34)</f>
        <v>0</v>
      </c>
      <c r="I34" s="48">
        <f>AVERAGE('23.09 Buloba-Bukasa'!I34,'24.09 Buloba-Bukasa'!I34,'25.09 Buloba-Bukasa'!I34,'27.09 Buloba-Bukasa'!I34,'26.09 Buloba-Bukasa'!I34,'28.09 Buloba-Bukasa-24h'!I34,'29.09 Buloba-Bukasa'!I34)</f>
        <v>2.1428571428571428</v>
      </c>
      <c r="J34" s="48">
        <f>AVERAGE('23.09 Buloba-Bukasa'!J34,'24.09 Buloba-Bukasa'!J34,'25.09 Buloba-Bukasa'!J34,'27.09 Buloba-Bukasa'!J34,'26.09 Buloba-Bukasa'!J34,'28.09 Buloba-Bukasa-24h'!J34,'29.09 Buloba-Bukasa'!J34)</f>
        <v>0.42857142857142855</v>
      </c>
      <c r="K34" s="48">
        <f>AVERAGE('23.09 Buloba-Bukasa'!K34,'24.09 Buloba-Bukasa'!K34,'25.09 Buloba-Bukasa'!K34,'27.09 Buloba-Bukasa'!K34,'26.09 Buloba-Bukasa'!K34,'28.09 Buloba-Bukasa-24h'!K34,'29.09 Buloba-Bukasa'!K34)</f>
        <v>0</v>
      </c>
      <c r="L34" s="48">
        <f>AVERAGE('23.09 Buloba-Bukasa'!L34,'24.09 Buloba-Bukasa'!L34,'25.09 Buloba-Bukasa'!L34,'27.09 Buloba-Bukasa'!L34,'26.09 Buloba-Bukasa'!L34,'28.09 Buloba-Bukasa-24h'!L34,'29.09 Buloba-Bukasa'!L34)</f>
        <v>0</v>
      </c>
      <c r="M34" s="48">
        <f>AVERAGE('23.09 Buloba-Bukasa'!M34,'24.09 Buloba-Bukasa'!M34,'25.09 Buloba-Bukasa'!M34,'27.09 Buloba-Bukasa'!M34,'26.09 Buloba-Bukasa'!M34,'28.09 Buloba-Bukasa-24h'!M34,'29.09 Buloba-Bukasa'!M34)</f>
        <v>8.4285714285714288</v>
      </c>
      <c r="N34" s="48">
        <f>AVERAGE('23.09 Buloba-Bukasa'!N34,'24.09 Buloba-Bukasa'!N34,'25.09 Buloba-Bukasa'!N34,'27.09 Buloba-Bukasa'!N34,'26.09 Buloba-Bukasa'!N34,'28.09 Buloba-Bukasa-24h'!N34,'29.09 Buloba-Bukasa'!N34)</f>
        <v>0</v>
      </c>
      <c r="O34" s="15">
        <f t="shared" si="0"/>
        <v>10.285714285714286</v>
      </c>
      <c r="P34" s="15">
        <f t="shared" si="1"/>
        <v>18.714285714285715</v>
      </c>
      <c r="R34" s="37" t="s">
        <v>90</v>
      </c>
      <c r="S34" s="38">
        <f t="shared" ref="S34:AF34" si="14">MAX(S10:S12)</f>
        <v>25.714285714285715</v>
      </c>
      <c r="T34" s="38">
        <f t="shared" si="14"/>
        <v>6.2857142857142856</v>
      </c>
      <c r="U34" s="38">
        <f t="shared" si="14"/>
        <v>5.4285714285714288</v>
      </c>
      <c r="V34" s="38">
        <f t="shared" si="14"/>
        <v>4.7142857142857135</v>
      </c>
      <c r="W34" s="38">
        <f t="shared" si="14"/>
        <v>1.1428571428571428</v>
      </c>
      <c r="X34" s="38">
        <f t="shared" si="14"/>
        <v>0.14285714285714285</v>
      </c>
      <c r="Y34" s="38">
        <f t="shared" si="14"/>
        <v>8.1428571428571423</v>
      </c>
      <c r="Z34" s="38">
        <f t="shared" si="14"/>
        <v>4</v>
      </c>
      <c r="AA34" s="38">
        <f t="shared" si="14"/>
        <v>0.14285714285714285</v>
      </c>
      <c r="AB34" s="38">
        <f t="shared" si="14"/>
        <v>0</v>
      </c>
      <c r="AC34" s="38">
        <f t="shared" si="14"/>
        <v>58.571428571428569</v>
      </c>
      <c r="AD34" s="38">
        <f t="shared" si="14"/>
        <v>0</v>
      </c>
      <c r="AE34" s="39">
        <f t="shared" si="14"/>
        <v>51.571428571428569</v>
      </c>
      <c r="AF34" s="39">
        <f t="shared" si="14"/>
        <v>104.57142857142856</v>
      </c>
    </row>
    <row r="35" spans="2:32" ht="23.1" customHeight="1" x14ac:dyDescent="0.25">
      <c r="B35" s="23" t="s">
        <v>62</v>
      </c>
      <c r="C35" s="48">
        <f>AVERAGE('23.09 Buloba-Bukasa'!C35,'24.09 Buloba-Bukasa'!C35,'25.09 Buloba-Bukasa'!C35,'27.09 Buloba-Bukasa'!C35,'26.09 Buloba-Bukasa'!C35,'28.09 Buloba-Bukasa-24h'!C35,'29.09 Buloba-Bukasa'!C35)</f>
        <v>5.4285714285714288</v>
      </c>
      <c r="D35" s="48">
        <f>AVERAGE('23.09 Buloba-Bukasa'!D35,'24.09 Buloba-Bukasa'!D35,'25.09 Buloba-Bukasa'!D35,'27.09 Buloba-Bukasa'!D35,'26.09 Buloba-Bukasa'!D35,'28.09 Buloba-Bukasa-24h'!D35,'29.09 Buloba-Bukasa'!D35)</f>
        <v>1.4285714285714286</v>
      </c>
      <c r="E35" s="48">
        <f>AVERAGE('23.09 Buloba-Bukasa'!E35,'24.09 Buloba-Bukasa'!E35,'25.09 Buloba-Bukasa'!E35,'27.09 Buloba-Bukasa'!E35,'26.09 Buloba-Bukasa'!E35,'28.09 Buloba-Bukasa-24h'!E35,'29.09 Buloba-Bukasa'!E35)</f>
        <v>1.2857142857142858</v>
      </c>
      <c r="F35" s="48">
        <f>AVERAGE('23.09 Buloba-Bukasa'!F35,'24.09 Buloba-Bukasa'!F35,'25.09 Buloba-Bukasa'!F35,'27.09 Buloba-Bukasa'!F35,'26.09 Buloba-Bukasa'!F35,'28.09 Buloba-Bukasa-24h'!F35,'29.09 Buloba-Bukasa'!F35)</f>
        <v>0.2857142857142857</v>
      </c>
      <c r="G35" s="48">
        <f>AVERAGE('23.09 Buloba-Bukasa'!G35,'24.09 Buloba-Bukasa'!G35,'25.09 Buloba-Bukasa'!G35,'27.09 Buloba-Bukasa'!G35,'26.09 Buloba-Bukasa'!G35,'28.09 Buloba-Bukasa-24h'!G35,'29.09 Buloba-Bukasa'!G35)</f>
        <v>0</v>
      </c>
      <c r="H35" s="48">
        <f>AVERAGE('23.09 Buloba-Bukasa'!H35,'24.09 Buloba-Bukasa'!H35,'25.09 Buloba-Bukasa'!H35,'27.09 Buloba-Bukasa'!H35,'26.09 Buloba-Bukasa'!H35,'28.09 Buloba-Bukasa-24h'!H35,'29.09 Buloba-Bukasa'!H35)</f>
        <v>0</v>
      </c>
      <c r="I35" s="48">
        <f>AVERAGE('23.09 Buloba-Bukasa'!I35,'24.09 Buloba-Bukasa'!I35,'25.09 Buloba-Bukasa'!I35,'27.09 Buloba-Bukasa'!I35,'26.09 Buloba-Bukasa'!I35,'28.09 Buloba-Bukasa-24h'!I35,'29.09 Buloba-Bukasa'!I35)</f>
        <v>2</v>
      </c>
      <c r="J35" s="48">
        <f>AVERAGE('23.09 Buloba-Bukasa'!J35,'24.09 Buloba-Bukasa'!J35,'25.09 Buloba-Bukasa'!J35,'27.09 Buloba-Bukasa'!J35,'26.09 Buloba-Bukasa'!J35,'28.09 Buloba-Bukasa-24h'!J35,'29.09 Buloba-Bukasa'!J35)</f>
        <v>0.7142857142857143</v>
      </c>
      <c r="K35" s="48">
        <f>AVERAGE('23.09 Buloba-Bukasa'!K35,'24.09 Buloba-Bukasa'!K35,'25.09 Buloba-Bukasa'!K35,'27.09 Buloba-Bukasa'!K35,'26.09 Buloba-Bukasa'!K35,'28.09 Buloba-Bukasa-24h'!K35,'29.09 Buloba-Bukasa'!K35)</f>
        <v>0</v>
      </c>
      <c r="L35" s="48">
        <f>AVERAGE('23.09 Buloba-Bukasa'!L35,'24.09 Buloba-Bukasa'!L35,'25.09 Buloba-Bukasa'!L35,'27.09 Buloba-Bukasa'!L35,'26.09 Buloba-Bukasa'!L35,'28.09 Buloba-Bukasa-24h'!L35,'29.09 Buloba-Bukasa'!L35)</f>
        <v>0</v>
      </c>
      <c r="M35" s="48">
        <f>AVERAGE('23.09 Buloba-Bukasa'!M35,'24.09 Buloba-Bukasa'!M35,'25.09 Buloba-Bukasa'!M35,'27.09 Buloba-Bukasa'!M35,'26.09 Buloba-Bukasa'!M35,'28.09 Buloba-Bukasa-24h'!M35,'29.09 Buloba-Bukasa'!M35)</f>
        <v>10.714285714285714</v>
      </c>
      <c r="N35" s="48">
        <f>AVERAGE('23.09 Buloba-Bukasa'!N35,'24.09 Buloba-Bukasa'!N35,'25.09 Buloba-Bukasa'!N35,'27.09 Buloba-Bukasa'!N35,'26.09 Buloba-Bukasa'!N35,'28.09 Buloba-Bukasa-24h'!N35,'29.09 Buloba-Bukasa'!N35)</f>
        <v>0</v>
      </c>
      <c r="O35" s="15">
        <f t="shared" si="0"/>
        <v>11.142857142857144</v>
      </c>
      <c r="P35" s="15">
        <f t="shared" si="1"/>
        <v>21.857142857142858</v>
      </c>
      <c r="R35" s="37" t="s">
        <v>91</v>
      </c>
      <c r="S35" s="38">
        <f t="shared" ref="S35:AF35" si="15">MAX(S13:S18)</f>
        <v>23.857142857142858</v>
      </c>
      <c r="T35" s="38">
        <f t="shared" si="15"/>
        <v>7</v>
      </c>
      <c r="U35" s="38">
        <f t="shared" si="15"/>
        <v>6.1428571428571432</v>
      </c>
      <c r="V35" s="38">
        <f t="shared" si="15"/>
        <v>3.1428571428571432</v>
      </c>
      <c r="W35" s="38">
        <f t="shared" si="15"/>
        <v>0.5714285714285714</v>
      </c>
      <c r="X35" s="38">
        <f t="shared" si="15"/>
        <v>0.14285714285714285</v>
      </c>
      <c r="Y35" s="38">
        <f t="shared" si="15"/>
        <v>11</v>
      </c>
      <c r="Z35" s="38">
        <f t="shared" si="15"/>
        <v>4</v>
      </c>
      <c r="AA35" s="38">
        <f t="shared" si="15"/>
        <v>0.42857142857142855</v>
      </c>
      <c r="AB35" s="38">
        <f t="shared" si="15"/>
        <v>0.14285714285714285</v>
      </c>
      <c r="AC35" s="38">
        <f t="shared" si="15"/>
        <v>55.571428571428577</v>
      </c>
      <c r="AD35" s="38">
        <f t="shared" si="15"/>
        <v>0.2857142857142857</v>
      </c>
      <c r="AE35" s="39">
        <f t="shared" si="15"/>
        <v>51</v>
      </c>
      <c r="AF35" s="39">
        <f t="shared" si="15"/>
        <v>106.57142857142856</v>
      </c>
    </row>
    <row r="36" spans="2:32" ht="23.1" customHeight="1" x14ac:dyDescent="0.25">
      <c r="B36" s="23" t="s">
        <v>63</v>
      </c>
      <c r="C36" s="48">
        <f>AVERAGE('23.09 Buloba-Bukasa'!C36,'24.09 Buloba-Bukasa'!C36,'25.09 Buloba-Bukasa'!C36,'27.09 Buloba-Bukasa'!C36,'26.09 Buloba-Bukasa'!C36,'28.09 Buloba-Bukasa-24h'!C36,'29.09 Buloba-Bukasa'!C36)</f>
        <v>5.4285714285714288</v>
      </c>
      <c r="D36" s="48">
        <f>AVERAGE('23.09 Buloba-Bukasa'!D36,'24.09 Buloba-Bukasa'!D36,'25.09 Buloba-Bukasa'!D36,'27.09 Buloba-Bukasa'!D36,'26.09 Buloba-Bukasa'!D36,'28.09 Buloba-Bukasa-24h'!D36,'29.09 Buloba-Bukasa'!D36)</f>
        <v>1.1428571428571428</v>
      </c>
      <c r="E36" s="48">
        <f>AVERAGE('23.09 Buloba-Bukasa'!E36,'24.09 Buloba-Bukasa'!E36,'25.09 Buloba-Bukasa'!E36,'27.09 Buloba-Bukasa'!E36,'26.09 Buloba-Bukasa'!E36,'28.09 Buloba-Bukasa-24h'!E36,'29.09 Buloba-Bukasa'!E36)</f>
        <v>0.8571428571428571</v>
      </c>
      <c r="F36" s="48">
        <f>AVERAGE('23.09 Buloba-Bukasa'!F36,'24.09 Buloba-Bukasa'!F36,'25.09 Buloba-Bukasa'!F36,'27.09 Buloba-Bukasa'!F36,'26.09 Buloba-Bukasa'!F36,'28.09 Buloba-Bukasa-24h'!F36,'29.09 Buloba-Bukasa'!F36)</f>
        <v>1.4285714285714286</v>
      </c>
      <c r="G36" s="48">
        <f>AVERAGE('23.09 Buloba-Bukasa'!G36,'24.09 Buloba-Bukasa'!G36,'25.09 Buloba-Bukasa'!G36,'27.09 Buloba-Bukasa'!G36,'26.09 Buloba-Bukasa'!G36,'28.09 Buloba-Bukasa-24h'!G36,'29.09 Buloba-Bukasa'!G36)</f>
        <v>0.14285714285714285</v>
      </c>
      <c r="H36" s="48">
        <f>AVERAGE('23.09 Buloba-Bukasa'!H36,'24.09 Buloba-Bukasa'!H36,'25.09 Buloba-Bukasa'!H36,'27.09 Buloba-Bukasa'!H36,'26.09 Buloba-Bukasa'!H36,'28.09 Buloba-Bukasa-24h'!H36,'29.09 Buloba-Bukasa'!H36)</f>
        <v>0</v>
      </c>
      <c r="I36" s="48">
        <f>AVERAGE('23.09 Buloba-Bukasa'!I36,'24.09 Buloba-Bukasa'!I36,'25.09 Buloba-Bukasa'!I36,'27.09 Buloba-Bukasa'!I36,'26.09 Buloba-Bukasa'!I36,'28.09 Buloba-Bukasa-24h'!I36,'29.09 Buloba-Bukasa'!I36)</f>
        <v>1.1428571428571428</v>
      </c>
      <c r="J36" s="48">
        <f>AVERAGE('23.09 Buloba-Bukasa'!J36,'24.09 Buloba-Bukasa'!J36,'25.09 Buloba-Bukasa'!J36,'27.09 Buloba-Bukasa'!J36,'26.09 Buloba-Bukasa'!J36,'28.09 Buloba-Bukasa-24h'!J36,'29.09 Buloba-Bukasa'!J36)</f>
        <v>0.42857142857142855</v>
      </c>
      <c r="K36" s="48">
        <f>AVERAGE('23.09 Buloba-Bukasa'!K36,'24.09 Buloba-Bukasa'!K36,'25.09 Buloba-Bukasa'!K36,'27.09 Buloba-Bukasa'!K36,'26.09 Buloba-Bukasa'!K36,'28.09 Buloba-Bukasa-24h'!K36,'29.09 Buloba-Bukasa'!K36)</f>
        <v>0</v>
      </c>
      <c r="L36" s="48">
        <f>AVERAGE('23.09 Buloba-Bukasa'!L36,'24.09 Buloba-Bukasa'!L36,'25.09 Buloba-Bukasa'!L36,'27.09 Buloba-Bukasa'!L36,'26.09 Buloba-Bukasa'!L36,'28.09 Buloba-Bukasa-24h'!L36,'29.09 Buloba-Bukasa'!L36)</f>
        <v>0</v>
      </c>
      <c r="M36" s="48">
        <f>AVERAGE('23.09 Buloba-Bukasa'!M36,'24.09 Buloba-Bukasa'!M36,'25.09 Buloba-Bukasa'!M36,'27.09 Buloba-Bukasa'!M36,'26.09 Buloba-Bukasa'!M36,'28.09 Buloba-Bukasa-24h'!M36,'29.09 Buloba-Bukasa'!M36)</f>
        <v>8.8571428571428577</v>
      </c>
      <c r="N36" s="48">
        <f>AVERAGE('23.09 Buloba-Bukasa'!N36,'24.09 Buloba-Bukasa'!N36,'25.09 Buloba-Bukasa'!N36,'27.09 Buloba-Bukasa'!N36,'26.09 Buloba-Bukasa'!N36,'28.09 Buloba-Bukasa-24h'!N36,'29.09 Buloba-Bukasa'!N36)</f>
        <v>0</v>
      </c>
      <c r="O36" s="15">
        <f t="shared" si="0"/>
        <v>10.571428571428569</v>
      </c>
      <c r="P36" s="15">
        <f t="shared" si="1"/>
        <v>19.428571428571427</v>
      </c>
      <c r="R36" s="37" t="s">
        <v>92</v>
      </c>
      <c r="S36" s="38">
        <f t="shared" ref="S36:AF36" si="16">MAX(S19:S21)</f>
        <v>31.857142857142861</v>
      </c>
      <c r="T36" s="38">
        <f t="shared" si="16"/>
        <v>8.7142857142857135</v>
      </c>
      <c r="U36" s="38">
        <f t="shared" si="16"/>
        <v>6.7142857142857144</v>
      </c>
      <c r="V36" s="38">
        <f t="shared" si="16"/>
        <v>9.8571428571428577</v>
      </c>
      <c r="W36" s="38">
        <f t="shared" si="16"/>
        <v>1.7142857142857142</v>
      </c>
      <c r="X36" s="38">
        <f t="shared" si="16"/>
        <v>0.2857142857142857</v>
      </c>
      <c r="Y36" s="38">
        <f t="shared" si="16"/>
        <v>10.285714285714286</v>
      </c>
      <c r="Z36" s="38">
        <f t="shared" si="16"/>
        <v>3.4285714285714288</v>
      </c>
      <c r="AA36" s="38">
        <f t="shared" si="16"/>
        <v>0.42857142857142855</v>
      </c>
      <c r="AB36" s="38">
        <f t="shared" si="16"/>
        <v>0.14285714285714285</v>
      </c>
      <c r="AC36" s="38">
        <f t="shared" si="16"/>
        <v>64.142857142857139</v>
      </c>
      <c r="AD36" s="38">
        <f t="shared" si="16"/>
        <v>0</v>
      </c>
      <c r="AE36" s="39">
        <f t="shared" si="16"/>
        <v>68.428571428571416</v>
      </c>
      <c r="AF36" s="39">
        <f t="shared" si="16"/>
        <v>132.57142857142856</v>
      </c>
    </row>
    <row r="37" spans="2:32" ht="23.1" customHeight="1" x14ac:dyDescent="0.25">
      <c r="B37" s="22" t="s">
        <v>64</v>
      </c>
      <c r="C37" s="48">
        <f>AVERAGE('23.09 Buloba-Bukasa'!C37,'24.09 Buloba-Bukasa'!C37,'25.09 Buloba-Bukasa'!C37,'27.09 Buloba-Bukasa'!C37,'26.09 Buloba-Bukasa'!C37,'28.09 Buloba-Bukasa-24h'!C37,'29.09 Buloba-Bukasa'!C37)</f>
        <v>4</v>
      </c>
      <c r="D37" s="48">
        <f>AVERAGE('23.09 Buloba-Bukasa'!D37,'24.09 Buloba-Bukasa'!D37,'25.09 Buloba-Bukasa'!D37,'27.09 Buloba-Bukasa'!D37,'26.09 Buloba-Bukasa'!D37,'28.09 Buloba-Bukasa-24h'!D37,'29.09 Buloba-Bukasa'!D37)</f>
        <v>1.4285714285714286</v>
      </c>
      <c r="E37" s="48">
        <f>AVERAGE('23.09 Buloba-Bukasa'!E37,'24.09 Buloba-Bukasa'!E37,'25.09 Buloba-Bukasa'!E37,'27.09 Buloba-Bukasa'!E37,'26.09 Buloba-Bukasa'!E37,'28.09 Buloba-Bukasa-24h'!E37,'29.09 Buloba-Bukasa'!E37)</f>
        <v>0.8571428571428571</v>
      </c>
      <c r="F37" s="48">
        <f>AVERAGE('23.09 Buloba-Bukasa'!F37,'24.09 Buloba-Bukasa'!F37,'25.09 Buloba-Bukasa'!F37,'27.09 Buloba-Bukasa'!F37,'26.09 Buloba-Bukasa'!F37,'28.09 Buloba-Bukasa-24h'!F37,'29.09 Buloba-Bukasa'!F37)</f>
        <v>0.7142857142857143</v>
      </c>
      <c r="G37" s="48">
        <f>AVERAGE('23.09 Buloba-Bukasa'!G37,'24.09 Buloba-Bukasa'!G37,'25.09 Buloba-Bukasa'!G37,'27.09 Buloba-Bukasa'!G37,'26.09 Buloba-Bukasa'!G37,'28.09 Buloba-Bukasa-24h'!G37,'29.09 Buloba-Bukasa'!G37)</f>
        <v>0</v>
      </c>
      <c r="H37" s="48">
        <f>AVERAGE('23.09 Buloba-Bukasa'!H37,'24.09 Buloba-Bukasa'!H37,'25.09 Buloba-Bukasa'!H37,'27.09 Buloba-Bukasa'!H37,'26.09 Buloba-Bukasa'!H37,'28.09 Buloba-Bukasa-24h'!H37,'29.09 Buloba-Bukasa'!H37)</f>
        <v>0</v>
      </c>
      <c r="I37" s="48">
        <f>AVERAGE('23.09 Buloba-Bukasa'!I37,'24.09 Buloba-Bukasa'!I37,'25.09 Buloba-Bukasa'!I37,'27.09 Buloba-Bukasa'!I37,'26.09 Buloba-Bukasa'!I37,'28.09 Buloba-Bukasa-24h'!I37,'29.09 Buloba-Bukasa'!I37)</f>
        <v>2</v>
      </c>
      <c r="J37" s="48">
        <f>AVERAGE('23.09 Buloba-Bukasa'!J37,'24.09 Buloba-Bukasa'!J37,'25.09 Buloba-Bukasa'!J37,'27.09 Buloba-Bukasa'!J37,'26.09 Buloba-Bukasa'!J37,'28.09 Buloba-Bukasa-24h'!J37,'29.09 Buloba-Bukasa'!J37)</f>
        <v>0.42857142857142855</v>
      </c>
      <c r="K37" s="48">
        <f>AVERAGE('23.09 Buloba-Bukasa'!K37,'24.09 Buloba-Bukasa'!K37,'25.09 Buloba-Bukasa'!K37,'27.09 Buloba-Bukasa'!K37,'26.09 Buloba-Bukasa'!K37,'28.09 Buloba-Bukasa-24h'!K37,'29.09 Buloba-Bukasa'!K37)</f>
        <v>0</v>
      </c>
      <c r="L37" s="48">
        <f>AVERAGE('23.09 Buloba-Bukasa'!L37,'24.09 Buloba-Bukasa'!L37,'25.09 Buloba-Bukasa'!L37,'27.09 Buloba-Bukasa'!L37,'26.09 Buloba-Bukasa'!L37,'28.09 Buloba-Bukasa-24h'!L37,'29.09 Buloba-Bukasa'!L37)</f>
        <v>0</v>
      </c>
      <c r="M37" s="48">
        <f>AVERAGE('23.09 Buloba-Bukasa'!M37,'24.09 Buloba-Bukasa'!M37,'25.09 Buloba-Bukasa'!M37,'27.09 Buloba-Bukasa'!M37,'26.09 Buloba-Bukasa'!M37,'28.09 Buloba-Bukasa-24h'!M37,'29.09 Buloba-Bukasa'!M37)</f>
        <v>11.285714285714286</v>
      </c>
      <c r="N37" s="48">
        <f>AVERAGE('23.09 Buloba-Bukasa'!N37,'24.09 Buloba-Bukasa'!N37,'25.09 Buloba-Bukasa'!N37,'27.09 Buloba-Bukasa'!N37,'26.09 Buloba-Bukasa'!N37,'28.09 Buloba-Bukasa-24h'!N37,'29.09 Buloba-Bukasa'!N37)</f>
        <v>0</v>
      </c>
      <c r="O37" s="15">
        <f t="shared" si="0"/>
        <v>9.4285714285714288</v>
      </c>
      <c r="P37" s="15">
        <f t="shared" si="1"/>
        <v>20.714285714285715</v>
      </c>
      <c r="R37" s="36" t="s">
        <v>85</v>
      </c>
      <c r="S37" s="67">
        <f t="shared" ref="S37:AF37" si="17">SUM(S10:S12)</f>
        <v>73.285714285714278</v>
      </c>
      <c r="T37" s="68">
        <f t="shared" si="17"/>
        <v>15.857142857142856</v>
      </c>
      <c r="U37" s="68">
        <f t="shared" si="17"/>
        <v>14.428571428571427</v>
      </c>
      <c r="V37" s="68">
        <f t="shared" si="17"/>
        <v>8.2857142857142847</v>
      </c>
      <c r="W37" s="68">
        <f t="shared" si="17"/>
        <v>1.2857142857142856</v>
      </c>
      <c r="X37" s="68">
        <f t="shared" si="17"/>
        <v>0.14285714285714285</v>
      </c>
      <c r="Y37" s="68">
        <f t="shared" si="17"/>
        <v>21.285714285714285</v>
      </c>
      <c r="Z37" s="68">
        <f>SUM(Z10:Z12)</f>
        <v>9.8571428571428577</v>
      </c>
      <c r="AA37" s="68">
        <f>SUM(AA10:AA12)</f>
        <v>0.14285714285714285</v>
      </c>
      <c r="AB37" s="68">
        <f>SUM(AB10:AB12)</f>
        <v>0</v>
      </c>
      <c r="AC37" s="68">
        <f t="shared" si="17"/>
        <v>167.42857142857144</v>
      </c>
      <c r="AD37" s="68">
        <f t="shared" si="17"/>
        <v>0</v>
      </c>
      <c r="AE37" s="69">
        <f t="shared" si="17"/>
        <v>144.57142857142856</v>
      </c>
      <c r="AF37" s="69">
        <f t="shared" si="17"/>
        <v>312</v>
      </c>
    </row>
    <row r="38" spans="2:32" ht="23.1" customHeight="1" x14ac:dyDescent="0.25">
      <c r="B38" s="23" t="s">
        <v>65</v>
      </c>
      <c r="C38" s="48">
        <f>AVERAGE('23.09 Buloba-Bukasa'!C38,'24.09 Buloba-Bukasa'!C38,'25.09 Buloba-Bukasa'!C38,'27.09 Buloba-Bukasa'!C38,'26.09 Buloba-Bukasa'!C38,'28.09 Buloba-Bukasa-24h'!C38,'29.09 Buloba-Bukasa'!C38)</f>
        <v>4.7142857142857144</v>
      </c>
      <c r="D38" s="48">
        <f>AVERAGE('23.09 Buloba-Bukasa'!D38,'24.09 Buloba-Bukasa'!D38,'25.09 Buloba-Bukasa'!D38,'27.09 Buloba-Bukasa'!D38,'26.09 Buloba-Bukasa'!D38,'28.09 Buloba-Bukasa-24h'!D38,'29.09 Buloba-Bukasa'!D38)</f>
        <v>1.1428571428571428</v>
      </c>
      <c r="E38" s="48">
        <f>AVERAGE('23.09 Buloba-Bukasa'!E38,'24.09 Buloba-Bukasa'!E38,'25.09 Buloba-Bukasa'!E38,'27.09 Buloba-Bukasa'!E38,'26.09 Buloba-Bukasa'!E38,'28.09 Buloba-Bukasa-24h'!E38,'29.09 Buloba-Bukasa'!E38)</f>
        <v>0.8571428571428571</v>
      </c>
      <c r="F38" s="48">
        <f>AVERAGE('23.09 Buloba-Bukasa'!F38,'24.09 Buloba-Bukasa'!F38,'25.09 Buloba-Bukasa'!F38,'27.09 Buloba-Bukasa'!F38,'26.09 Buloba-Bukasa'!F38,'28.09 Buloba-Bukasa-24h'!F38,'29.09 Buloba-Bukasa'!F38)</f>
        <v>0.2857142857142857</v>
      </c>
      <c r="G38" s="48">
        <f>AVERAGE('23.09 Buloba-Bukasa'!G38,'24.09 Buloba-Bukasa'!G38,'25.09 Buloba-Bukasa'!G38,'27.09 Buloba-Bukasa'!G38,'26.09 Buloba-Bukasa'!G38,'28.09 Buloba-Bukasa-24h'!G38,'29.09 Buloba-Bukasa'!G38)</f>
        <v>0.14285714285714285</v>
      </c>
      <c r="H38" s="48">
        <f>AVERAGE('23.09 Buloba-Bukasa'!H38,'24.09 Buloba-Bukasa'!H38,'25.09 Buloba-Bukasa'!H38,'27.09 Buloba-Bukasa'!H38,'26.09 Buloba-Bukasa'!H38,'28.09 Buloba-Bukasa-24h'!H38,'29.09 Buloba-Bukasa'!H38)</f>
        <v>0</v>
      </c>
      <c r="I38" s="48">
        <f>AVERAGE('23.09 Buloba-Bukasa'!I38,'24.09 Buloba-Bukasa'!I38,'25.09 Buloba-Bukasa'!I38,'27.09 Buloba-Bukasa'!I38,'26.09 Buloba-Bukasa'!I38,'28.09 Buloba-Bukasa-24h'!I38,'29.09 Buloba-Bukasa'!I38)</f>
        <v>1.5714285714285714</v>
      </c>
      <c r="J38" s="48">
        <f>AVERAGE('23.09 Buloba-Bukasa'!J38,'24.09 Buloba-Bukasa'!J38,'25.09 Buloba-Bukasa'!J38,'27.09 Buloba-Bukasa'!J38,'26.09 Buloba-Bukasa'!J38,'28.09 Buloba-Bukasa-24h'!J38,'29.09 Buloba-Bukasa'!J38)</f>
        <v>0.42857142857142855</v>
      </c>
      <c r="K38" s="48">
        <f>AVERAGE('23.09 Buloba-Bukasa'!K38,'24.09 Buloba-Bukasa'!K38,'25.09 Buloba-Bukasa'!K38,'27.09 Buloba-Bukasa'!K38,'26.09 Buloba-Bukasa'!K38,'28.09 Buloba-Bukasa-24h'!K38,'29.09 Buloba-Bukasa'!K38)</f>
        <v>0</v>
      </c>
      <c r="L38" s="48">
        <f>AVERAGE('23.09 Buloba-Bukasa'!L38,'24.09 Buloba-Bukasa'!L38,'25.09 Buloba-Bukasa'!L38,'27.09 Buloba-Bukasa'!L38,'26.09 Buloba-Bukasa'!L38,'28.09 Buloba-Bukasa-24h'!L38,'29.09 Buloba-Bukasa'!L38)</f>
        <v>0</v>
      </c>
      <c r="M38" s="48">
        <f>AVERAGE('23.09 Buloba-Bukasa'!M38,'24.09 Buloba-Bukasa'!M38,'25.09 Buloba-Bukasa'!M38,'27.09 Buloba-Bukasa'!M38,'26.09 Buloba-Bukasa'!M38,'28.09 Buloba-Bukasa-24h'!M38,'29.09 Buloba-Bukasa'!M38)</f>
        <v>11.571428571428571</v>
      </c>
      <c r="N38" s="48">
        <f>AVERAGE('23.09 Buloba-Bukasa'!N38,'24.09 Buloba-Bukasa'!N38,'25.09 Buloba-Bukasa'!N38,'27.09 Buloba-Bukasa'!N38,'26.09 Buloba-Bukasa'!N38,'28.09 Buloba-Bukasa-24h'!N38,'29.09 Buloba-Bukasa'!N38)</f>
        <v>0</v>
      </c>
      <c r="O38" s="15">
        <f t="shared" si="0"/>
        <v>9.1428571428571441</v>
      </c>
      <c r="P38" s="15">
        <f t="shared" si="1"/>
        <v>20.714285714285715</v>
      </c>
      <c r="R38" s="27" t="s">
        <v>86</v>
      </c>
      <c r="S38" s="68">
        <f t="shared" ref="S38:AF38" si="18">SUM(S13:S18)</f>
        <v>127</v>
      </c>
      <c r="T38" s="68">
        <f t="shared" si="18"/>
        <v>32.428571428571431</v>
      </c>
      <c r="U38" s="68">
        <f t="shared" si="18"/>
        <v>26.428571428571427</v>
      </c>
      <c r="V38" s="68">
        <f t="shared" si="18"/>
        <v>13.857142857142858</v>
      </c>
      <c r="W38" s="68">
        <f t="shared" si="18"/>
        <v>1.1428571428571426</v>
      </c>
      <c r="X38" s="68">
        <f t="shared" si="18"/>
        <v>0.14285714285714285</v>
      </c>
      <c r="Y38" s="68">
        <f t="shared" si="18"/>
        <v>57.428571428571431</v>
      </c>
      <c r="Z38" s="68">
        <f t="shared" si="18"/>
        <v>16.285714285714285</v>
      </c>
      <c r="AA38" s="68">
        <f t="shared" si="18"/>
        <v>0.5714285714285714</v>
      </c>
      <c r="AB38" s="68">
        <f t="shared" si="18"/>
        <v>0.14285714285714285</v>
      </c>
      <c r="AC38" s="68">
        <f t="shared" si="18"/>
        <v>287</v>
      </c>
      <c r="AD38" s="68">
        <f t="shared" si="18"/>
        <v>0.42857142857142855</v>
      </c>
      <c r="AE38" s="69">
        <f t="shared" si="18"/>
        <v>275.85714285714289</v>
      </c>
      <c r="AF38" s="69">
        <f t="shared" si="18"/>
        <v>562.85714285714289</v>
      </c>
    </row>
    <row r="39" spans="2:32" ht="23.1" customHeight="1" x14ac:dyDescent="0.25">
      <c r="B39" s="23" t="s">
        <v>66</v>
      </c>
      <c r="C39" s="48">
        <f>AVERAGE('23.09 Buloba-Bukasa'!C39,'24.09 Buloba-Bukasa'!C39,'25.09 Buloba-Bukasa'!C39,'27.09 Buloba-Bukasa'!C39,'26.09 Buloba-Bukasa'!C39,'28.09 Buloba-Bukasa-24h'!C39,'29.09 Buloba-Bukasa'!C39)</f>
        <v>4.8571428571428568</v>
      </c>
      <c r="D39" s="48">
        <f>AVERAGE('23.09 Buloba-Bukasa'!D39,'24.09 Buloba-Bukasa'!D39,'25.09 Buloba-Bukasa'!D39,'27.09 Buloba-Bukasa'!D39,'26.09 Buloba-Bukasa'!D39,'28.09 Buloba-Bukasa-24h'!D39,'29.09 Buloba-Bukasa'!D39)</f>
        <v>1.4285714285714286</v>
      </c>
      <c r="E39" s="48">
        <f>AVERAGE('23.09 Buloba-Bukasa'!E39,'24.09 Buloba-Bukasa'!E39,'25.09 Buloba-Bukasa'!E39,'27.09 Buloba-Bukasa'!E39,'26.09 Buloba-Bukasa'!E39,'28.09 Buloba-Bukasa-24h'!E39,'29.09 Buloba-Bukasa'!E39)</f>
        <v>1.2857142857142858</v>
      </c>
      <c r="F39" s="48">
        <f>AVERAGE('23.09 Buloba-Bukasa'!F39,'24.09 Buloba-Bukasa'!F39,'25.09 Buloba-Bukasa'!F39,'27.09 Buloba-Bukasa'!F39,'26.09 Buloba-Bukasa'!F39,'28.09 Buloba-Bukasa-24h'!F39,'29.09 Buloba-Bukasa'!F39)</f>
        <v>0.8571428571428571</v>
      </c>
      <c r="G39" s="48">
        <f>AVERAGE('23.09 Buloba-Bukasa'!G39,'24.09 Buloba-Bukasa'!G39,'25.09 Buloba-Bukasa'!G39,'27.09 Buloba-Bukasa'!G39,'26.09 Buloba-Bukasa'!G39,'28.09 Buloba-Bukasa-24h'!G39,'29.09 Buloba-Bukasa'!G39)</f>
        <v>0</v>
      </c>
      <c r="H39" s="48">
        <f>AVERAGE('23.09 Buloba-Bukasa'!H39,'24.09 Buloba-Bukasa'!H39,'25.09 Buloba-Bukasa'!H39,'27.09 Buloba-Bukasa'!H39,'26.09 Buloba-Bukasa'!H39,'28.09 Buloba-Bukasa-24h'!H39,'29.09 Buloba-Bukasa'!H39)</f>
        <v>0</v>
      </c>
      <c r="I39" s="48">
        <f>AVERAGE('23.09 Buloba-Bukasa'!I39,'24.09 Buloba-Bukasa'!I39,'25.09 Buloba-Bukasa'!I39,'27.09 Buloba-Bukasa'!I39,'26.09 Buloba-Bukasa'!I39,'28.09 Buloba-Bukasa-24h'!I39,'29.09 Buloba-Bukasa'!I39)</f>
        <v>4.1428571428571432</v>
      </c>
      <c r="J39" s="48">
        <f>AVERAGE('23.09 Buloba-Bukasa'!J39,'24.09 Buloba-Bukasa'!J39,'25.09 Buloba-Bukasa'!J39,'27.09 Buloba-Bukasa'!J39,'26.09 Buloba-Bukasa'!J39,'28.09 Buloba-Bukasa-24h'!J39,'29.09 Buloba-Bukasa'!J39)</f>
        <v>1</v>
      </c>
      <c r="K39" s="48">
        <f>AVERAGE('23.09 Buloba-Bukasa'!K39,'24.09 Buloba-Bukasa'!K39,'25.09 Buloba-Bukasa'!K39,'27.09 Buloba-Bukasa'!K39,'26.09 Buloba-Bukasa'!K39,'28.09 Buloba-Bukasa-24h'!K39,'29.09 Buloba-Bukasa'!K39)</f>
        <v>0</v>
      </c>
      <c r="L39" s="48">
        <f>AVERAGE('23.09 Buloba-Bukasa'!L39,'24.09 Buloba-Bukasa'!L39,'25.09 Buloba-Bukasa'!L39,'27.09 Buloba-Bukasa'!L39,'26.09 Buloba-Bukasa'!L39,'28.09 Buloba-Bukasa-24h'!L39,'29.09 Buloba-Bukasa'!L39)</f>
        <v>0</v>
      </c>
      <c r="M39" s="48">
        <f>AVERAGE('23.09 Buloba-Bukasa'!M39,'24.09 Buloba-Bukasa'!M39,'25.09 Buloba-Bukasa'!M39,'27.09 Buloba-Bukasa'!M39,'26.09 Buloba-Bukasa'!M39,'28.09 Buloba-Bukasa-24h'!M39,'29.09 Buloba-Bukasa'!M39)</f>
        <v>10.571428571428571</v>
      </c>
      <c r="N39" s="48">
        <f>AVERAGE('23.09 Buloba-Bukasa'!N39,'24.09 Buloba-Bukasa'!N39,'25.09 Buloba-Bukasa'!N39,'27.09 Buloba-Bukasa'!N39,'26.09 Buloba-Bukasa'!N39,'28.09 Buloba-Bukasa-24h'!N39,'29.09 Buloba-Bukasa'!N39)</f>
        <v>0</v>
      </c>
      <c r="O39" s="15">
        <f t="shared" si="0"/>
        <v>13.571428571428573</v>
      </c>
      <c r="P39" s="15">
        <f t="shared" si="1"/>
        <v>24.142857142857146</v>
      </c>
      <c r="R39" s="28" t="s">
        <v>87</v>
      </c>
      <c r="S39" s="68">
        <f t="shared" ref="S39:AF39" si="19">SUM(S19:S21)</f>
        <v>76.428571428571431</v>
      </c>
      <c r="T39" s="68">
        <f t="shared" si="19"/>
        <v>21.428571428571431</v>
      </c>
      <c r="U39" s="68">
        <f t="shared" si="19"/>
        <v>19</v>
      </c>
      <c r="V39" s="68">
        <f t="shared" si="19"/>
        <v>22.428571428571431</v>
      </c>
      <c r="W39" s="68">
        <f t="shared" si="19"/>
        <v>3</v>
      </c>
      <c r="X39" s="68">
        <f t="shared" si="19"/>
        <v>0.2857142857142857</v>
      </c>
      <c r="Y39" s="68">
        <f t="shared" si="19"/>
        <v>28</v>
      </c>
      <c r="Z39" s="68">
        <f t="shared" si="19"/>
        <v>9.4285714285714288</v>
      </c>
      <c r="AA39" s="68">
        <f t="shared" si="19"/>
        <v>0.42857142857142855</v>
      </c>
      <c r="AB39" s="68">
        <f t="shared" si="19"/>
        <v>0.2857142857142857</v>
      </c>
      <c r="AC39" s="68">
        <f t="shared" si="19"/>
        <v>167</v>
      </c>
      <c r="AD39" s="68">
        <f t="shared" si="19"/>
        <v>0</v>
      </c>
      <c r="AE39" s="69">
        <f t="shared" si="19"/>
        <v>180.71428571428569</v>
      </c>
      <c r="AF39" s="69">
        <f t="shared" si="19"/>
        <v>347.71428571428567</v>
      </c>
    </row>
    <row r="40" spans="2:32" ht="23.1" customHeight="1" x14ac:dyDescent="0.25">
      <c r="B40" s="23" t="s">
        <v>67</v>
      </c>
      <c r="C40" s="48">
        <f>AVERAGE('23.09 Buloba-Bukasa'!C40,'24.09 Buloba-Bukasa'!C40,'25.09 Buloba-Bukasa'!C40,'27.09 Buloba-Bukasa'!C40,'26.09 Buloba-Bukasa'!C40,'28.09 Buloba-Bukasa-24h'!C40,'29.09 Buloba-Bukasa'!C40)</f>
        <v>4</v>
      </c>
      <c r="D40" s="48">
        <f>AVERAGE('23.09 Buloba-Bukasa'!D40,'24.09 Buloba-Bukasa'!D40,'25.09 Buloba-Bukasa'!D40,'27.09 Buloba-Bukasa'!D40,'26.09 Buloba-Bukasa'!D40,'28.09 Buloba-Bukasa-24h'!D40,'29.09 Buloba-Bukasa'!D40)</f>
        <v>1.2857142857142858</v>
      </c>
      <c r="E40" s="48">
        <f>AVERAGE('23.09 Buloba-Bukasa'!E40,'24.09 Buloba-Bukasa'!E40,'25.09 Buloba-Bukasa'!E40,'27.09 Buloba-Bukasa'!E40,'26.09 Buloba-Bukasa'!E40,'28.09 Buloba-Bukasa-24h'!E40,'29.09 Buloba-Bukasa'!E40)</f>
        <v>1.2857142857142858</v>
      </c>
      <c r="F40" s="48">
        <f>AVERAGE('23.09 Buloba-Bukasa'!F40,'24.09 Buloba-Bukasa'!F40,'25.09 Buloba-Bukasa'!F40,'27.09 Buloba-Bukasa'!F40,'26.09 Buloba-Bukasa'!F40,'28.09 Buloba-Bukasa-24h'!F40,'29.09 Buloba-Bukasa'!F40)</f>
        <v>1</v>
      </c>
      <c r="G40" s="48">
        <f>AVERAGE('23.09 Buloba-Bukasa'!G40,'24.09 Buloba-Bukasa'!G40,'25.09 Buloba-Bukasa'!G40,'27.09 Buloba-Bukasa'!G40,'26.09 Buloba-Bukasa'!G40,'28.09 Buloba-Bukasa-24h'!G40,'29.09 Buloba-Bukasa'!G40)</f>
        <v>0</v>
      </c>
      <c r="H40" s="48">
        <f>AVERAGE('23.09 Buloba-Bukasa'!H40,'24.09 Buloba-Bukasa'!H40,'25.09 Buloba-Bukasa'!H40,'27.09 Buloba-Bukasa'!H40,'26.09 Buloba-Bukasa'!H40,'28.09 Buloba-Bukasa-24h'!H40,'29.09 Buloba-Bukasa'!H40)</f>
        <v>0</v>
      </c>
      <c r="I40" s="48">
        <f>AVERAGE('23.09 Buloba-Bukasa'!I40,'24.09 Buloba-Bukasa'!I40,'25.09 Buloba-Bukasa'!I40,'27.09 Buloba-Bukasa'!I40,'26.09 Buloba-Bukasa'!I40,'28.09 Buloba-Bukasa-24h'!I40,'29.09 Buloba-Bukasa'!I40)</f>
        <v>2</v>
      </c>
      <c r="J40" s="48">
        <f>AVERAGE('23.09 Buloba-Bukasa'!J40,'24.09 Buloba-Bukasa'!J40,'25.09 Buloba-Bukasa'!J40,'27.09 Buloba-Bukasa'!J40,'26.09 Buloba-Bukasa'!J40,'28.09 Buloba-Bukasa-24h'!J40,'29.09 Buloba-Bukasa'!J40)</f>
        <v>0.5714285714285714</v>
      </c>
      <c r="K40" s="48">
        <f>AVERAGE('23.09 Buloba-Bukasa'!K40,'24.09 Buloba-Bukasa'!K40,'25.09 Buloba-Bukasa'!K40,'27.09 Buloba-Bukasa'!K40,'26.09 Buloba-Bukasa'!K40,'28.09 Buloba-Bukasa-24h'!K40,'29.09 Buloba-Bukasa'!K40)</f>
        <v>0</v>
      </c>
      <c r="L40" s="48">
        <f>AVERAGE('23.09 Buloba-Bukasa'!L40,'24.09 Buloba-Bukasa'!L40,'25.09 Buloba-Bukasa'!L40,'27.09 Buloba-Bukasa'!L40,'26.09 Buloba-Bukasa'!L40,'28.09 Buloba-Bukasa-24h'!L40,'29.09 Buloba-Bukasa'!L40)</f>
        <v>0</v>
      </c>
      <c r="M40" s="48">
        <f>AVERAGE('23.09 Buloba-Bukasa'!M40,'24.09 Buloba-Bukasa'!M40,'25.09 Buloba-Bukasa'!M40,'27.09 Buloba-Bukasa'!M40,'26.09 Buloba-Bukasa'!M40,'28.09 Buloba-Bukasa-24h'!M40,'29.09 Buloba-Bukasa'!M40)</f>
        <v>12.857142857142858</v>
      </c>
      <c r="N40" s="48">
        <f>AVERAGE('23.09 Buloba-Bukasa'!N40,'24.09 Buloba-Bukasa'!N40,'25.09 Buloba-Bukasa'!N40,'27.09 Buloba-Bukasa'!N40,'26.09 Buloba-Bukasa'!N40,'28.09 Buloba-Bukasa-24h'!N40,'29.09 Buloba-Bukasa'!N40)</f>
        <v>0</v>
      </c>
      <c r="O40" s="15">
        <f t="shared" si="0"/>
        <v>10.142857142857142</v>
      </c>
      <c r="P40" s="15">
        <f t="shared" si="1"/>
        <v>23</v>
      </c>
      <c r="R40" s="5" t="s">
        <v>17</v>
      </c>
      <c r="S40" s="68">
        <f t="shared" ref="S40:AF40" si="20">SUM(S10:S21)</f>
        <v>276.71428571428578</v>
      </c>
      <c r="T40" s="68">
        <f t="shared" si="20"/>
        <v>69.714285714285708</v>
      </c>
      <c r="U40" s="68">
        <f t="shared" si="20"/>
        <v>59.857142857142854</v>
      </c>
      <c r="V40" s="68">
        <f t="shared" si="20"/>
        <v>44.571428571428569</v>
      </c>
      <c r="W40" s="68">
        <f t="shared" si="20"/>
        <v>5.4285714285714279</v>
      </c>
      <c r="X40" s="68">
        <f t="shared" si="20"/>
        <v>0.5714285714285714</v>
      </c>
      <c r="Y40" s="68">
        <f t="shared" si="20"/>
        <v>106.71428571428571</v>
      </c>
      <c r="Z40" s="68">
        <f t="shared" si="20"/>
        <v>35.571428571428577</v>
      </c>
      <c r="AA40" s="68">
        <f t="shared" si="20"/>
        <v>1.1428571428571428</v>
      </c>
      <c r="AB40" s="68">
        <f t="shared" si="20"/>
        <v>0.42857142857142855</v>
      </c>
      <c r="AC40" s="68">
        <f t="shared" si="20"/>
        <v>621.42857142857144</v>
      </c>
      <c r="AD40" s="68">
        <f t="shared" si="20"/>
        <v>0.42857142857142855</v>
      </c>
      <c r="AE40" s="69">
        <f t="shared" si="20"/>
        <v>601.14285714285722</v>
      </c>
      <c r="AF40" s="69">
        <f t="shared" si="20"/>
        <v>1222.5714285714284</v>
      </c>
    </row>
    <row r="41" spans="2:32" ht="23.1" customHeight="1" x14ac:dyDescent="0.25">
      <c r="B41" s="22" t="s">
        <v>68</v>
      </c>
      <c r="C41" s="48">
        <f>AVERAGE('23.09 Buloba-Bukasa'!C41,'24.09 Buloba-Bukasa'!C41,'25.09 Buloba-Bukasa'!C41,'27.09 Buloba-Bukasa'!C41,'26.09 Buloba-Bukasa'!C41,'28.09 Buloba-Bukasa-24h'!C41,'29.09 Buloba-Bukasa'!C41)</f>
        <v>5.4285714285714288</v>
      </c>
      <c r="D41" s="48">
        <f>AVERAGE('23.09 Buloba-Bukasa'!D41,'24.09 Buloba-Bukasa'!D41,'25.09 Buloba-Bukasa'!D41,'27.09 Buloba-Bukasa'!D41,'26.09 Buloba-Bukasa'!D41,'28.09 Buloba-Bukasa-24h'!D41,'29.09 Buloba-Bukasa'!D41)</f>
        <v>1.7142857142857142</v>
      </c>
      <c r="E41" s="48">
        <f>AVERAGE('23.09 Buloba-Bukasa'!E41,'24.09 Buloba-Bukasa'!E41,'25.09 Buloba-Bukasa'!E41,'27.09 Buloba-Bukasa'!E41,'26.09 Buloba-Bukasa'!E41,'28.09 Buloba-Bukasa-24h'!E41,'29.09 Buloba-Bukasa'!E41)</f>
        <v>1.5714285714285714</v>
      </c>
      <c r="F41" s="48">
        <f>AVERAGE('23.09 Buloba-Bukasa'!F41,'24.09 Buloba-Bukasa'!F41,'25.09 Buloba-Bukasa'!F41,'27.09 Buloba-Bukasa'!F41,'26.09 Buloba-Bukasa'!F41,'28.09 Buloba-Bukasa-24h'!F41,'29.09 Buloba-Bukasa'!F41)</f>
        <v>0.7142857142857143</v>
      </c>
      <c r="G41" s="48">
        <f>AVERAGE('23.09 Buloba-Bukasa'!G41,'24.09 Buloba-Bukasa'!G41,'25.09 Buloba-Bukasa'!G41,'27.09 Buloba-Bukasa'!G41,'26.09 Buloba-Bukasa'!G41,'28.09 Buloba-Bukasa-24h'!G41,'29.09 Buloba-Bukasa'!G41)</f>
        <v>0</v>
      </c>
      <c r="H41" s="48">
        <f>AVERAGE('23.09 Buloba-Bukasa'!H41,'24.09 Buloba-Bukasa'!H41,'25.09 Buloba-Bukasa'!H41,'27.09 Buloba-Bukasa'!H41,'26.09 Buloba-Bukasa'!H41,'28.09 Buloba-Bukasa-24h'!H41,'29.09 Buloba-Bukasa'!H41)</f>
        <v>0</v>
      </c>
      <c r="I41" s="48">
        <f>AVERAGE('23.09 Buloba-Bukasa'!I41,'24.09 Buloba-Bukasa'!I41,'25.09 Buloba-Bukasa'!I41,'27.09 Buloba-Bukasa'!I41,'26.09 Buloba-Bukasa'!I41,'28.09 Buloba-Bukasa-24h'!I41,'29.09 Buloba-Bukasa'!I41)</f>
        <v>3.1428571428571428</v>
      </c>
      <c r="J41" s="48">
        <f>AVERAGE('23.09 Buloba-Bukasa'!J41,'24.09 Buloba-Bukasa'!J41,'25.09 Buloba-Bukasa'!J41,'27.09 Buloba-Bukasa'!J41,'26.09 Buloba-Bukasa'!J41,'28.09 Buloba-Bukasa-24h'!J41,'29.09 Buloba-Bukasa'!J41)</f>
        <v>0.7142857142857143</v>
      </c>
      <c r="K41" s="48">
        <f>AVERAGE('23.09 Buloba-Bukasa'!K41,'24.09 Buloba-Bukasa'!K41,'25.09 Buloba-Bukasa'!K41,'27.09 Buloba-Bukasa'!K41,'26.09 Buloba-Bukasa'!K41,'28.09 Buloba-Bukasa-24h'!K41,'29.09 Buloba-Bukasa'!K41)</f>
        <v>0</v>
      </c>
      <c r="L41" s="48">
        <f>AVERAGE('23.09 Buloba-Bukasa'!L41,'24.09 Buloba-Bukasa'!L41,'25.09 Buloba-Bukasa'!L41,'27.09 Buloba-Bukasa'!L41,'26.09 Buloba-Bukasa'!L41,'28.09 Buloba-Bukasa-24h'!L41,'29.09 Buloba-Bukasa'!L41)</f>
        <v>0</v>
      </c>
      <c r="M41" s="48">
        <f>AVERAGE('23.09 Buloba-Bukasa'!M41,'24.09 Buloba-Bukasa'!M41,'25.09 Buloba-Bukasa'!M41,'27.09 Buloba-Bukasa'!M41,'26.09 Buloba-Bukasa'!M41,'28.09 Buloba-Bukasa-24h'!M41,'29.09 Buloba-Bukasa'!M41)</f>
        <v>12</v>
      </c>
      <c r="N41" s="48">
        <f>AVERAGE('23.09 Buloba-Bukasa'!N41,'24.09 Buloba-Bukasa'!N41,'25.09 Buloba-Bukasa'!N41,'27.09 Buloba-Bukasa'!N41,'26.09 Buloba-Bukasa'!N41,'28.09 Buloba-Bukasa-24h'!N41,'29.09 Buloba-Bukasa'!N41)</f>
        <v>0</v>
      </c>
      <c r="O41" s="15">
        <f t="shared" si="0"/>
        <v>13.285714285714285</v>
      </c>
      <c r="P41" s="15">
        <f t="shared" si="1"/>
        <v>25.285714285714285</v>
      </c>
      <c r="R41" s="5" t="s">
        <v>182</v>
      </c>
      <c r="S41" s="68">
        <f>SUM(S10:S33)</f>
        <v>633.5</v>
      </c>
      <c r="T41" s="68">
        <f t="shared" ref="T41:AD41" si="21">SUM(T10:T33)</f>
        <v>108.42857142857142</v>
      </c>
      <c r="U41" s="68">
        <f t="shared" si="21"/>
        <v>139.42857142857144</v>
      </c>
      <c r="V41" s="68">
        <f t="shared" si="21"/>
        <v>122.21428571428571</v>
      </c>
      <c r="W41" s="68">
        <f t="shared" si="21"/>
        <v>12.428571428571427</v>
      </c>
      <c r="X41" s="68">
        <f t="shared" si="21"/>
        <v>2.5714285714285712</v>
      </c>
      <c r="Y41" s="68">
        <f t="shared" si="21"/>
        <v>187.42857142857142</v>
      </c>
      <c r="Z41" s="68">
        <f t="shared" si="21"/>
        <v>55.142857142857146</v>
      </c>
      <c r="AA41" s="68">
        <f t="shared" si="21"/>
        <v>1.1428571428571428</v>
      </c>
      <c r="AB41" s="68">
        <f t="shared" si="21"/>
        <v>0.42857142857142855</v>
      </c>
      <c r="AC41" s="68">
        <f t="shared" si="21"/>
        <v>1206.2857142857144</v>
      </c>
      <c r="AD41" s="68">
        <f t="shared" si="21"/>
        <v>0.42857142857142855</v>
      </c>
      <c r="AE41" s="69">
        <f>SUM(AE10:AE33)</f>
        <v>1263.1428571428573</v>
      </c>
      <c r="AF41" s="69">
        <f>SUM(AF10:AF33)</f>
        <v>2469.4285714285711</v>
      </c>
    </row>
    <row r="42" spans="2:32" ht="23.1" customHeight="1" x14ac:dyDescent="0.25">
      <c r="B42" s="23" t="s">
        <v>69</v>
      </c>
      <c r="C42" s="48">
        <f>AVERAGE('23.09 Buloba-Bukasa'!C42,'24.09 Buloba-Bukasa'!C42,'25.09 Buloba-Bukasa'!C42,'27.09 Buloba-Bukasa'!C42,'26.09 Buloba-Bukasa'!C42,'28.09 Buloba-Bukasa-24h'!C42,'29.09 Buloba-Bukasa'!C42)</f>
        <v>4.2857142857142856</v>
      </c>
      <c r="D42" s="48">
        <f>AVERAGE('23.09 Buloba-Bukasa'!D42,'24.09 Buloba-Bukasa'!D42,'25.09 Buloba-Bukasa'!D42,'27.09 Buloba-Bukasa'!D42,'26.09 Buloba-Bukasa'!D42,'28.09 Buloba-Bukasa-24h'!D42,'29.09 Buloba-Bukasa'!D42)</f>
        <v>0.8571428571428571</v>
      </c>
      <c r="E42" s="48">
        <f>AVERAGE('23.09 Buloba-Bukasa'!E42,'24.09 Buloba-Bukasa'!E42,'25.09 Buloba-Bukasa'!E42,'27.09 Buloba-Bukasa'!E42,'26.09 Buloba-Bukasa'!E42,'28.09 Buloba-Bukasa-24h'!E42,'29.09 Buloba-Bukasa'!E42)</f>
        <v>1.2857142857142858</v>
      </c>
      <c r="F42" s="48">
        <f>AVERAGE('23.09 Buloba-Bukasa'!F42,'24.09 Buloba-Bukasa'!F42,'25.09 Buloba-Bukasa'!F42,'27.09 Buloba-Bukasa'!F42,'26.09 Buloba-Bukasa'!F42,'28.09 Buloba-Bukasa-24h'!F42,'29.09 Buloba-Bukasa'!F42)</f>
        <v>0.42857142857142855</v>
      </c>
      <c r="G42" s="48">
        <f>AVERAGE('23.09 Buloba-Bukasa'!G42,'24.09 Buloba-Bukasa'!G42,'25.09 Buloba-Bukasa'!G42,'27.09 Buloba-Bukasa'!G42,'26.09 Buloba-Bukasa'!G42,'28.09 Buloba-Bukasa-24h'!G42,'29.09 Buloba-Bukasa'!G42)</f>
        <v>0</v>
      </c>
      <c r="H42" s="48">
        <f>AVERAGE('23.09 Buloba-Bukasa'!H42,'24.09 Buloba-Bukasa'!H42,'25.09 Buloba-Bukasa'!H42,'27.09 Buloba-Bukasa'!H42,'26.09 Buloba-Bukasa'!H42,'28.09 Buloba-Bukasa-24h'!H42,'29.09 Buloba-Bukasa'!H42)</f>
        <v>0</v>
      </c>
      <c r="I42" s="48">
        <f>AVERAGE('23.09 Buloba-Bukasa'!I42,'24.09 Buloba-Bukasa'!I42,'25.09 Buloba-Bukasa'!I42,'27.09 Buloba-Bukasa'!I42,'26.09 Buloba-Bukasa'!I42,'28.09 Buloba-Bukasa-24h'!I42,'29.09 Buloba-Bukasa'!I42)</f>
        <v>2.7142857142857144</v>
      </c>
      <c r="J42" s="48">
        <f>AVERAGE('23.09 Buloba-Bukasa'!J42,'24.09 Buloba-Bukasa'!J42,'25.09 Buloba-Bukasa'!J42,'27.09 Buloba-Bukasa'!J42,'26.09 Buloba-Bukasa'!J42,'28.09 Buloba-Bukasa-24h'!J42,'29.09 Buloba-Bukasa'!J42)</f>
        <v>0.5714285714285714</v>
      </c>
      <c r="K42" s="48">
        <f>AVERAGE('23.09 Buloba-Bukasa'!K42,'24.09 Buloba-Bukasa'!K42,'25.09 Buloba-Bukasa'!K42,'27.09 Buloba-Bukasa'!K42,'26.09 Buloba-Bukasa'!K42,'28.09 Buloba-Bukasa-24h'!K42,'29.09 Buloba-Bukasa'!K42)</f>
        <v>0</v>
      </c>
      <c r="L42" s="48">
        <f>AVERAGE('23.09 Buloba-Bukasa'!L42,'24.09 Buloba-Bukasa'!L42,'25.09 Buloba-Bukasa'!L42,'27.09 Buloba-Bukasa'!L42,'26.09 Buloba-Bukasa'!L42,'28.09 Buloba-Bukasa-24h'!L42,'29.09 Buloba-Bukasa'!L42)</f>
        <v>0</v>
      </c>
      <c r="M42" s="48">
        <f>AVERAGE('23.09 Buloba-Bukasa'!M42,'24.09 Buloba-Bukasa'!M42,'25.09 Buloba-Bukasa'!M42,'27.09 Buloba-Bukasa'!M42,'26.09 Buloba-Bukasa'!M42,'28.09 Buloba-Bukasa-24h'!M42,'29.09 Buloba-Bukasa'!M42)</f>
        <v>10.142857142857142</v>
      </c>
      <c r="N42" s="48">
        <f>AVERAGE('23.09 Buloba-Bukasa'!N42,'24.09 Buloba-Bukasa'!N42,'25.09 Buloba-Bukasa'!N42,'27.09 Buloba-Bukasa'!N42,'26.09 Buloba-Bukasa'!N42,'28.09 Buloba-Bukasa-24h'!N42,'29.09 Buloba-Bukasa'!N42)</f>
        <v>0</v>
      </c>
      <c r="O42" s="15">
        <f t="shared" si="0"/>
        <v>10.142857142857142</v>
      </c>
      <c r="P42" s="15">
        <f t="shared" si="1"/>
        <v>20.285714285714285</v>
      </c>
      <c r="R42" s="5" t="s">
        <v>160</v>
      </c>
      <c r="S42" s="47">
        <f>S41/S40</f>
        <v>2.289364997418688</v>
      </c>
      <c r="T42" s="47">
        <f t="shared" ref="T42:AF42" si="22">T41/T40</f>
        <v>1.555327868852459</v>
      </c>
      <c r="U42" s="47">
        <f t="shared" si="22"/>
        <v>2.3293556085918858</v>
      </c>
      <c r="V42" s="47">
        <f t="shared" si="22"/>
        <v>2.7419871794871793</v>
      </c>
      <c r="W42" s="47">
        <f t="shared" si="22"/>
        <v>2.2894736842105261</v>
      </c>
      <c r="X42" s="47">
        <f t="shared" si="22"/>
        <v>4.5</v>
      </c>
      <c r="Y42" s="47">
        <f t="shared" si="22"/>
        <v>1.7563587684069613</v>
      </c>
      <c r="Z42" s="47">
        <f t="shared" si="22"/>
        <v>1.5502008032128514</v>
      </c>
      <c r="AA42" s="47">
        <f t="shared" si="22"/>
        <v>1</v>
      </c>
      <c r="AB42" s="47">
        <v>0</v>
      </c>
      <c r="AC42" s="47">
        <f t="shared" si="22"/>
        <v>1.9411494252873565</v>
      </c>
      <c r="AD42" s="47">
        <f t="shared" si="22"/>
        <v>1</v>
      </c>
      <c r="AE42" s="70">
        <f t="shared" si="22"/>
        <v>2.1012357414448668</v>
      </c>
      <c r="AF42" s="70">
        <f t="shared" si="22"/>
        <v>2.019864454311755</v>
      </c>
    </row>
    <row r="43" spans="2:32" ht="23.1" customHeight="1" x14ac:dyDescent="0.25">
      <c r="B43" s="22" t="s">
        <v>70</v>
      </c>
      <c r="C43" s="48">
        <f>AVERAGE('23.09 Buloba-Bukasa'!C43,'24.09 Buloba-Bukasa'!C43,'25.09 Buloba-Bukasa'!C43,'27.09 Buloba-Bukasa'!C43,'26.09 Buloba-Bukasa'!C43,'28.09 Buloba-Bukasa-24h'!C43,'29.09 Buloba-Bukasa'!C43)</f>
        <v>6.2857142857142856</v>
      </c>
      <c r="D43" s="48">
        <f>AVERAGE('23.09 Buloba-Bukasa'!D43,'24.09 Buloba-Bukasa'!D43,'25.09 Buloba-Bukasa'!D43,'27.09 Buloba-Bukasa'!D43,'26.09 Buloba-Bukasa'!D43,'28.09 Buloba-Bukasa-24h'!D43,'29.09 Buloba-Bukasa'!D43)</f>
        <v>1.2857142857142858</v>
      </c>
      <c r="E43" s="48">
        <f>AVERAGE('23.09 Buloba-Bukasa'!E43,'24.09 Buloba-Bukasa'!E43,'25.09 Buloba-Bukasa'!E43,'27.09 Buloba-Bukasa'!E43,'26.09 Buloba-Bukasa'!E43,'28.09 Buloba-Bukasa-24h'!E43,'29.09 Buloba-Bukasa'!E43)</f>
        <v>1</v>
      </c>
      <c r="F43" s="48">
        <f>AVERAGE('23.09 Buloba-Bukasa'!F43,'24.09 Buloba-Bukasa'!F43,'25.09 Buloba-Bukasa'!F43,'27.09 Buloba-Bukasa'!F43,'26.09 Buloba-Bukasa'!F43,'28.09 Buloba-Bukasa-24h'!F43,'29.09 Buloba-Bukasa'!F43)</f>
        <v>0.8571428571428571</v>
      </c>
      <c r="G43" s="48">
        <f>AVERAGE('23.09 Buloba-Bukasa'!G43,'24.09 Buloba-Bukasa'!G43,'25.09 Buloba-Bukasa'!G43,'27.09 Buloba-Bukasa'!G43,'26.09 Buloba-Bukasa'!G43,'28.09 Buloba-Bukasa-24h'!G43,'29.09 Buloba-Bukasa'!G43)</f>
        <v>0</v>
      </c>
      <c r="H43" s="48">
        <f>AVERAGE('23.09 Buloba-Bukasa'!H43,'24.09 Buloba-Bukasa'!H43,'25.09 Buloba-Bukasa'!H43,'27.09 Buloba-Bukasa'!H43,'26.09 Buloba-Bukasa'!H43,'28.09 Buloba-Bukasa-24h'!H43,'29.09 Buloba-Bukasa'!H43)</f>
        <v>0</v>
      </c>
      <c r="I43" s="48">
        <f>AVERAGE('23.09 Buloba-Bukasa'!I43,'24.09 Buloba-Bukasa'!I43,'25.09 Buloba-Bukasa'!I43,'27.09 Buloba-Bukasa'!I43,'26.09 Buloba-Bukasa'!I43,'28.09 Buloba-Bukasa-24h'!I43,'29.09 Buloba-Bukasa'!I43)</f>
        <v>2.5714285714285716</v>
      </c>
      <c r="J43" s="48">
        <f>AVERAGE('23.09 Buloba-Bukasa'!J43,'24.09 Buloba-Bukasa'!J43,'25.09 Buloba-Bukasa'!J43,'27.09 Buloba-Bukasa'!J43,'26.09 Buloba-Bukasa'!J43,'28.09 Buloba-Bukasa-24h'!J43,'29.09 Buloba-Bukasa'!J43)</f>
        <v>0.42857142857142855</v>
      </c>
      <c r="K43" s="48">
        <f>AVERAGE('23.09 Buloba-Bukasa'!K43,'24.09 Buloba-Bukasa'!K43,'25.09 Buloba-Bukasa'!K43,'27.09 Buloba-Bukasa'!K43,'26.09 Buloba-Bukasa'!K43,'28.09 Buloba-Bukasa-24h'!K43,'29.09 Buloba-Bukasa'!K43)</f>
        <v>0</v>
      </c>
      <c r="L43" s="48">
        <f>AVERAGE('23.09 Buloba-Bukasa'!L43,'24.09 Buloba-Bukasa'!L43,'25.09 Buloba-Bukasa'!L43,'27.09 Buloba-Bukasa'!L43,'26.09 Buloba-Bukasa'!L43,'28.09 Buloba-Bukasa-24h'!L43,'29.09 Buloba-Bukasa'!L43)</f>
        <v>0</v>
      </c>
      <c r="M43" s="48">
        <f>AVERAGE('23.09 Buloba-Bukasa'!M43,'24.09 Buloba-Bukasa'!M43,'25.09 Buloba-Bukasa'!M43,'27.09 Buloba-Bukasa'!M43,'26.09 Buloba-Bukasa'!M43,'28.09 Buloba-Bukasa-24h'!M43,'29.09 Buloba-Bukasa'!M43)</f>
        <v>9.4285714285714288</v>
      </c>
      <c r="N43" s="48">
        <f>AVERAGE('23.09 Buloba-Bukasa'!N43,'24.09 Buloba-Bukasa'!N43,'25.09 Buloba-Bukasa'!N43,'27.09 Buloba-Bukasa'!N43,'26.09 Buloba-Bukasa'!N43,'28.09 Buloba-Bukasa-24h'!N43,'29.09 Buloba-Bukasa'!N43)</f>
        <v>0</v>
      </c>
      <c r="O43" s="15">
        <f t="shared" si="0"/>
        <v>12.428571428571429</v>
      </c>
      <c r="P43" s="15">
        <f t="shared" si="1"/>
        <v>21.857142857142858</v>
      </c>
    </row>
    <row r="44" spans="2:32" ht="23.1" customHeight="1" x14ac:dyDescent="0.25">
      <c r="B44" s="24" t="s">
        <v>71</v>
      </c>
      <c r="C44" s="48">
        <f>AVERAGE('23.09 Buloba-Bukasa'!C44,'24.09 Buloba-Bukasa'!C44,'25.09 Buloba-Bukasa'!C44,'27.09 Buloba-Bukasa'!C44,'26.09 Buloba-Bukasa'!C44,'28.09 Buloba-Bukasa-24h'!C44,'29.09 Buloba-Bukasa'!C44)</f>
        <v>6.1428571428571432</v>
      </c>
      <c r="D44" s="48">
        <f>AVERAGE('23.09 Buloba-Bukasa'!D44,'24.09 Buloba-Bukasa'!D44,'25.09 Buloba-Bukasa'!D44,'27.09 Buloba-Bukasa'!D44,'26.09 Buloba-Bukasa'!D44,'28.09 Buloba-Bukasa-24h'!D44,'29.09 Buloba-Bukasa'!D44)</f>
        <v>0.7142857142857143</v>
      </c>
      <c r="E44" s="48">
        <f>AVERAGE('23.09 Buloba-Bukasa'!E44,'24.09 Buloba-Bukasa'!E44,'25.09 Buloba-Bukasa'!E44,'27.09 Buloba-Bukasa'!E44,'26.09 Buloba-Bukasa'!E44,'28.09 Buloba-Bukasa-24h'!E44,'29.09 Buloba-Bukasa'!E44)</f>
        <v>1.2857142857142858</v>
      </c>
      <c r="F44" s="48">
        <f>AVERAGE('23.09 Buloba-Bukasa'!F44,'24.09 Buloba-Bukasa'!F44,'25.09 Buloba-Bukasa'!F44,'27.09 Buloba-Bukasa'!F44,'26.09 Buloba-Bukasa'!F44,'28.09 Buloba-Bukasa-24h'!F44,'29.09 Buloba-Bukasa'!F44)</f>
        <v>0.7142857142857143</v>
      </c>
      <c r="G44" s="48">
        <f>AVERAGE('23.09 Buloba-Bukasa'!G44,'24.09 Buloba-Bukasa'!G44,'25.09 Buloba-Bukasa'!G44,'27.09 Buloba-Bukasa'!G44,'26.09 Buloba-Bukasa'!G44,'28.09 Buloba-Bukasa-24h'!G44,'29.09 Buloba-Bukasa'!G44)</f>
        <v>0</v>
      </c>
      <c r="H44" s="48">
        <f>AVERAGE('23.09 Buloba-Bukasa'!H44,'24.09 Buloba-Bukasa'!H44,'25.09 Buloba-Bukasa'!H44,'27.09 Buloba-Bukasa'!H44,'26.09 Buloba-Bukasa'!H44,'28.09 Buloba-Bukasa-24h'!H44,'29.09 Buloba-Bukasa'!H44)</f>
        <v>0</v>
      </c>
      <c r="I44" s="48">
        <f>AVERAGE('23.09 Buloba-Bukasa'!I44,'24.09 Buloba-Bukasa'!I44,'25.09 Buloba-Bukasa'!I44,'27.09 Buloba-Bukasa'!I44,'26.09 Buloba-Bukasa'!I44,'28.09 Buloba-Bukasa-24h'!I44,'29.09 Buloba-Bukasa'!I44)</f>
        <v>4</v>
      </c>
      <c r="J44" s="48">
        <f>AVERAGE('23.09 Buloba-Bukasa'!J44,'24.09 Buloba-Bukasa'!J44,'25.09 Buloba-Bukasa'!J44,'27.09 Buloba-Bukasa'!J44,'26.09 Buloba-Bukasa'!J44,'28.09 Buloba-Bukasa-24h'!J44,'29.09 Buloba-Bukasa'!J44)</f>
        <v>0.5714285714285714</v>
      </c>
      <c r="K44" s="48">
        <f>AVERAGE('23.09 Buloba-Bukasa'!K44,'24.09 Buloba-Bukasa'!K44,'25.09 Buloba-Bukasa'!K44,'27.09 Buloba-Bukasa'!K44,'26.09 Buloba-Bukasa'!K44,'28.09 Buloba-Bukasa-24h'!K44,'29.09 Buloba-Bukasa'!K44)</f>
        <v>0</v>
      </c>
      <c r="L44" s="48">
        <f>AVERAGE('23.09 Buloba-Bukasa'!L44,'24.09 Buloba-Bukasa'!L44,'25.09 Buloba-Bukasa'!L44,'27.09 Buloba-Bukasa'!L44,'26.09 Buloba-Bukasa'!L44,'28.09 Buloba-Bukasa-24h'!L44,'29.09 Buloba-Bukasa'!L44)</f>
        <v>0</v>
      </c>
      <c r="M44" s="48">
        <f>AVERAGE('23.09 Buloba-Bukasa'!M44,'24.09 Buloba-Bukasa'!M44,'25.09 Buloba-Bukasa'!M44,'27.09 Buloba-Bukasa'!M44,'26.09 Buloba-Bukasa'!M44,'28.09 Buloba-Bukasa-24h'!M44,'29.09 Buloba-Bukasa'!M44)</f>
        <v>14.428571428571429</v>
      </c>
      <c r="N44" s="48">
        <f>AVERAGE('23.09 Buloba-Bukasa'!N44,'24.09 Buloba-Bukasa'!N44,'25.09 Buloba-Bukasa'!N44,'27.09 Buloba-Bukasa'!N44,'26.09 Buloba-Bukasa'!N44,'28.09 Buloba-Bukasa-24h'!N44,'29.09 Buloba-Bukasa'!N44)</f>
        <v>0</v>
      </c>
      <c r="O44" s="15">
        <f t="shared" si="0"/>
        <v>13.428571428571429</v>
      </c>
      <c r="P44" s="15">
        <f t="shared" si="1"/>
        <v>27.857142857142858</v>
      </c>
    </row>
    <row r="45" spans="2:32" ht="23.1" customHeight="1" x14ac:dyDescent="0.25">
      <c r="B45" s="22" t="s">
        <v>72</v>
      </c>
      <c r="C45" s="48">
        <f>AVERAGE('23.09 Buloba-Bukasa'!C45,'24.09 Buloba-Bukasa'!C45,'25.09 Buloba-Bukasa'!C45,'27.09 Buloba-Bukasa'!C45,'26.09 Buloba-Bukasa'!C45,'28.09 Buloba-Bukasa-24h'!C45,'29.09 Buloba-Bukasa'!C45)</f>
        <v>5.1428571428571432</v>
      </c>
      <c r="D45" s="48">
        <f>AVERAGE('23.09 Buloba-Bukasa'!D45,'24.09 Buloba-Bukasa'!D45,'25.09 Buloba-Bukasa'!D45,'27.09 Buloba-Bukasa'!D45,'26.09 Buloba-Bukasa'!D45,'28.09 Buloba-Bukasa-24h'!D45,'29.09 Buloba-Bukasa'!D45)</f>
        <v>0.8571428571428571</v>
      </c>
      <c r="E45" s="48">
        <f>AVERAGE('23.09 Buloba-Bukasa'!E45,'24.09 Buloba-Bukasa'!E45,'25.09 Buloba-Bukasa'!E45,'27.09 Buloba-Bukasa'!E45,'26.09 Buloba-Bukasa'!E45,'28.09 Buloba-Bukasa-24h'!E45,'29.09 Buloba-Bukasa'!E45)</f>
        <v>1.4285714285714286</v>
      </c>
      <c r="F45" s="48">
        <f>AVERAGE('23.09 Buloba-Bukasa'!F45,'24.09 Buloba-Bukasa'!F45,'25.09 Buloba-Bukasa'!F45,'27.09 Buloba-Bukasa'!F45,'26.09 Buloba-Bukasa'!F45,'28.09 Buloba-Bukasa-24h'!F45,'29.09 Buloba-Bukasa'!F45)</f>
        <v>0.14285714285714285</v>
      </c>
      <c r="G45" s="48">
        <f>AVERAGE('23.09 Buloba-Bukasa'!G45,'24.09 Buloba-Bukasa'!G45,'25.09 Buloba-Bukasa'!G45,'27.09 Buloba-Bukasa'!G45,'26.09 Buloba-Bukasa'!G45,'28.09 Buloba-Bukasa-24h'!G45,'29.09 Buloba-Bukasa'!G45)</f>
        <v>0.14285714285714285</v>
      </c>
      <c r="H45" s="48">
        <f>AVERAGE('23.09 Buloba-Bukasa'!H45,'24.09 Buloba-Bukasa'!H45,'25.09 Buloba-Bukasa'!H45,'27.09 Buloba-Bukasa'!H45,'26.09 Buloba-Bukasa'!H45,'28.09 Buloba-Bukasa-24h'!H45,'29.09 Buloba-Bukasa'!H45)</f>
        <v>0</v>
      </c>
      <c r="I45" s="48">
        <f>AVERAGE('23.09 Buloba-Bukasa'!I45,'24.09 Buloba-Bukasa'!I45,'25.09 Buloba-Bukasa'!I45,'27.09 Buloba-Bukasa'!I45,'26.09 Buloba-Bukasa'!I45,'28.09 Buloba-Bukasa-24h'!I45,'29.09 Buloba-Bukasa'!I45)</f>
        <v>1.7142857142857142</v>
      </c>
      <c r="J45" s="48">
        <f>AVERAGE('23.09 Buloba-Bukasa'!J45,'24.09 Buloba-Bukasa'!J45,'25.09 Buloba-Bukasa'!J45,'27.09 Buloba-Bukasa'!J45,'26.09 Buloba-Bukasa'!J45,'28.09 Buloba-Bukasa-24h'!J45,'29.09 Buloba-Bukasa'!J45)</f>
        <v>0.5714285714285714</v>
      </c>
      <c r="K45" s="48">
        <f>AVERAGE('23.09 Buloba-Bukasa'!K45,'24.09 Buloba-Bukasa'!K45,'25.09 Buloba-Bukasa'!K45,'27.09 Buloba-Bukasa'!K45,'26.09 Buloba-Bukasa'!K45,'28.09 Buloba-Bukasa-24h'!K45,'29.09 Buloba-Bukasa'!K45)</f>
        <v>0</v>
      </c>
      <c r="L45" s="48">
        <f>AVERAGE('23.09 Buloba-Bukasa'!L45,'24.09 Buloba-Bukasa'!L45,'25.09 Buloba-Bukasa'!L45,'27.09 Buloba-Bukasa'!L45,'26.09 Buloba-Bukasa'!L45,'28.09 Buloba-Bukasa-24h'!L45,'29.09 Buloba-Bukasa'!L45)</f>
        <v>0</v>
      </c>
      <c r="M45" s="48">
        <f>AVERAGE('23.09 Buloba-Bukasa'!M45,'24.09 Buloba-Bukasa'!M45,'25.09 Buloba-Bukasa'!M45,'27.09 Buloba-Bukasa'!M45,'26.09 Buloba-Bukasa'!M45,'28.09 Buloba-Bukasa-24h'!M45,'29.09 Buloba-Bukasa'!M45)</f>
        <v>11.857142857142858</v>
      </c>
      <c r="N45" s="48">
        <f>AVERAGE('23.09 Buloba-Bukasa'!N45,'24.09 Buloba-Bukasa'!N45,'25.09 Buloba-Bukasa'!N45,'27.09 Buloba-Bukasa'!N45,'26.09 Buloba-Bukasa'!N45,'28.09 Buloba-Bukasa-24h'!N45,'29.09 Buloba-Bukasa'!N45)</f>
        <v>0</v>
      </c>
      <c r="O45" s="15">
        <f t="shared" si="0"/>
        <v>10</v>
      </c>
      <c r="P45" s="15">
        <f t="shared" si="1"/>
        <v>21.857142857142858</v>
      </c>
    </row>
    <row r="46" spans="2:32" ht="23.1" customHeight="1" x14ac:dyDescent="0.25">
      <c r="B46" s="23" t="s">
        <v>73</v>
      </c>
      <c r="C46" s="48">
        <f>AVERAGE('23.09 Buloba-Bukasa'!C46,'24.09 Buloba-Bukasa'!C46,'25.09 Buloba-Bukasa'!C46,'27.09 Buloba-Bukasa'!C46,'26.09 Buloba-Bukasa'!C46,'28.09 Buloba-Bukasa-24h'!C46,'29.09 Buloba-Bukasa'!C46)</f>
        <v>5.4285714285714288</v>
      </c>
      <c r="D46" s="48">
        <f>AVERAGE('23.09 Buloba-Bukasa'!D46,'24.09 Buloba-Bukasa'!D46,'25.09 Buloba-Bukasa'!D46,'27.09 Buloba-Bukasa'!D46,'26.09 Buloba-Bukasa'!D46,'28.09 Buloba-Bukasa-24h'!D46,'29.09 Buloba-Bukasa'!D46)</f>
        <v>1.4285714285714286</v>
      </c>
      <c r="E46" s="48">
        <f>AVERAGE('23.09 Buloba-Bukasa'!E46,'24.09 Buloba-Bukasa'!E46,'25.09 Buloba-Bukasa'!E46,'27.09 Buloba-Bukasa'!E46,'26.09 Buloba-Bukasa'!E46,'28.09 Buloba-Bukasa-24h'!E46,'29.09 Buloba-Bukasa'!E46)</f>
        <v>1.5714285714285714</v>
      </c>
      <c r="F46" s="48">
        <f>AVERAGE('23.09 Buloba-Bukasa'!F46,'24.09 Buloba-Bukasa'!F46,'25.09 Buloba-Bukasa'!F46,'27.09 Buloba-Bukasa'!F46,'26.09 Buloba-Bukasa'!F46,'28.09 Buloba-Bukasa-24h'!F46,'29.09 Buloba-Bukasa'!F46)</f>
        <v>0.2857142857142857</v>
      </c>
      <c r="G46" s="48">
        <f>AVERAGE('23.09 Buloba-Bukasa'!G46,'24.09 Buloba-Bukasa'!G46,'25.09 Buloba-Bukasa'!G46,'27.09 Buloba-Bukasa'!G46,'26.09 Buloba-Bukasa'!G46,'28.09 Buloba-Bukasa-24h'!G46,'29.09 Buloba-Bukasa'!G46)</f>
        <v>0.14285714285714285</v>
      </c>
      <c r="H46" s="48">
        <f>AVERAGE('23.09 Buloba-Bukasa'!H46,'24.09 Buloba-Bukasa'!H46,'25.09 Buloba-Bukasa'!H46,'27.09 Buloba-Bukasa'!H46,'26.09 Buloba-Bukasa'!H46,'28.09 Buloba-Bukasa-24h'!H46,'29.09 Buloba-Bukasa'!H46)</f>
        <v>0</v>
      </c>
      <c r="I46" s="48">
        <f>AVERAGE('23.09 Buloba-Bukasa'!I46,'24.09 Buloba-Bukasa'!I46,'25.09 Buloba-Bukasa'!I46,'27.09 Buloba-Bukasa'!I46,'26.09 Buloba-Bukasa'!I46,'28.09 Buloba-Bukasa-24h'!I46,'29.09 Buloba-Bukasa'!I46)</f>
        <v>2.2857142857142856</v>
      </c>
      <c r="J46" s="48">
        <f>AVERAGE('23.09 Buloba-Bukasa'!J46,'24.09 Buloba-Bukasa'!J46,'25.09 Buloba-Bukasa'!J46,'27.09 Buloba-Bukasa'!J46,'26.09 Buloba-Bukasa'!J46,'28.09 Buloba-Bukasa-24h'!J46,'29.09 Buloba-Bukasa'!J46)</f>
        <v>0.5714285714285714</v>
      </c>
      <c r="K46" s="48">
        <f>AVERAGE('23.09 Buloba-Bukasa'!K46,'24.09 Buloba-Bukasa'!K46,'25.09 Buloba-Bukasa'!K46,'27.09 Buloba-Bukasa'!K46,'26.09 Buloba-Bukasa'!K46,'28.09 Buloba-Bukasa-24h'!K46,'29.09 Buloba-Bukasa'!K46)</f>
        <v>0.14285714285714285</v>
      </c>
      <c r="L46" s="48">
        <f>AVERAGE('23.09 Buloba-Bukasa'!L46,'24.09 Buloba-Bukasa'!L46,'25.09 Buloba-Bukasa'!L46,'27.09 Buloba-Bukasa'!L46,'26.09 Buloba-Bukasa'!L46,'28.09 Buloba-Bukasa-24h'!L46,'29.09 Buloba-Bukasa'!L46)</f>
        <v>0</v>
      </c>
      <c r="M46" s="48">
        <f>AVERAGE('23.09 Buloba-Bukasa'!M46,'24.09 Buloba-Bukasa'!M46,'25.09 Buloba-Bukasa'!M46,'27.09 Buloba-Bukasa'!M46,'26.09 Buloba-Bukasa'!M46,'28.09 Buloba-Bukasa-24h'!M46,'29.09 Buloba-Bukasa'!M46)</f>
        <v>11.428571428571429</v>
      </c>
      <c r="N46" s="48">
        <f>AVERAGE('23.09 Buloba-Bukasa'!N46,'24.09 Buloba-Bukasa'!N46,'25.09 Buloba-Bukasa'!N46,'27.09 Buloba-Bukasa'!N46,'26.09 Buloba-Bukasa'!N46,'28.09 Buloba-Bukasa-24h'!N46,'29.09 Buloba-Bukasa'!N46)</f>
        <v>0</v>
      </c>
      <c r="O46" s="15">
        <f t="shared" si="0"/>
        <v>11.857142857142856</v>
      </c>
      <c r="P46" s="15">
        <f t="shared" si="1"/>
        <v>23.285714285714285</v>
      </c>
      <c r="R46" s="8"/>
      <c r="T46"/>
    </row>
    <row r="47" spans="2:32" ht="23.1" customHeight="1" x14ac:dyDescent="0.25">
      <c r="B47" s="23" t="s">
        <v>74</v>
      </c>
      <c r="C47" s="48">
        <f>AVERAGE('23.09 Buloba-Bukasa'!C47,'24.09 Buloba-Bukasa'!C47,'25.09 Buloba-Bukasa'!C47,'27.09 Buloba-Bukasa'!C47,'26.09 Buloba-Bukasa'!C47,'28.09 Buloba-Bukasa-24h'!C47,'29.09 Buloba-Bukasa'!C47)</f>
        <v>3.7142857142857144</v>
      </c>
      <c r="D47" s="48">
        <f>AVERAGE('23.09 Buloba-Bukasa'!D47,'24.09 Buloba-Bukasa'!D47,'25.09 Buloba-Bukasa'!D47,'27.09 Buloba-Bukasa'!D47,'26.09 Buloba-Bukasa'!D47,'28.09 Buloba-Bukasa-24h'!D47,'29.09 Buloba-Bukasa'!D47)</f>
        <v>1.5714285714285714</v>
      </c>
      <c r="E47" s="48">
        <f>AVERAGE('23.09 Buloba-Bukasa'!E47,'24.09 Buloba-Bukasa'!E47,'25.09 Buloba-Bukasa'!E47,'27.09 Buloba-Bukasa'!E47,'26.09 Buloba-Bukasa'!E47,'28.09 Buloba-Bukasa-24h'!E47,'29.09 Buloba-Bukasa'!E47)</f>
        <v>1.1428571428571428</v>
      </c>
      <c r="F47" s="48">
        <f>AVERAGE('23.09 Buloba-Bukasa'!F47,'24.09 Buloba-Bukasa'!F47,'25.09 Buloba-Bukasa'!F47,'27.09 Buloba-Bukasa'!F47,'26.09 Buloba-Bukasa'!F47,'28.09 Buloba-Bukasa-24h'!F47,'29.09 Buloba-Bukasa'!F47)</f>
        <v>1.2857142857142858</v>
      </c>
      <c r="G47" s="48">
        <f>AVERAGE('23.09 Buloba-Bukasa'!G47,'24.09 Buloba-Bukasa'!G47,'25.09 Buloba-Bukasa'!G47,'27.09 Buloba-Bukasa'!G47,'26.09 Buloba-Bukasa'!G47,'28.09 Buloba-Bukasa-24h'!G47,'29.09 Buloba-Bukasa'!G47)</f>
        <v>0</v>
      </c>
      <c r="H47" s="48">
        <f>AVERAGE('23.09 Buloba-Bukasa'!H47,'24.09 Buloba-Bukasa'!H47,'25.09 Buloba-Bukasa'!H47,'27.09 Buloba-Bukasa'!H47,'26.09 Buloba-Bukasa'!H47,'28.09 Buloba-Bukasa-24h'!H47,'29.09 Buloba-Bukasa'!H47)</f>
        <v>0</v>
      </c>
      <c r="I47" s="48">
        <f>AVERAGE('23.09 Buloba-Bukasa'!I47,'24.09 Buloba-Bukasa'!I47,'25.09 Buloba-Bukasa'!I47,'27.09 Buloba-Bukasa'!I47,'26.09 Buloba-Bukasa'!I47,'28.09 Buloba-Bukasa-24h'!I47,'29.09 Buloba-Bukasa'!I47)</f>
        <v>2.5714285714285716</v>
      </c>
      <c r="J47" s="48">
        <f>AVERAGE('23.09 Buloba-Bukasa'!J47,'24.09 Buloba-Bukasa'!J47,'25.09 Buloba-Bukasa'!J47,'27.09 Buloba-Bukasa'!J47,'26.09 Buloba-Bukasa'!J47,'28.09 Buloba-Bukasa-24h'!J47,'29.09 Buloba-Bukasa'!J47)</f>
        <v>0.5714285714285714</v>
      </c>
      <c r="K47" s="48">
        <f>AVERAGE('23.09 Buloba-Bukasa'!K47,'24.09 Buloba-Bukasa'!K47,'25.09 Buloba-Bukasa'!K47,'27.09 Buloba-Bukasa'!K47,'26.09 Buloba-Bukasa'!K47,'28.09 Buloba-Bukasa-24h'!K47,'29.09 Buloba-Bukasa'!K47)</f>
        <v>0.2857142857142857</v>
      </c>
      <c r="L47" s="48">
        <f>AVERAGE('23.09 Buloba-Bukasa'!L47,'24.09 Buloba-Bukasa'!L47,'25.09 Buloba-Bukasa'!L47,'27.09 Buloba-Bukasa'!L47,'26.09 Buloba-Bukasa'!L47,'28.09 Buloba-Bukasa-24h'!L47,'29.09 Buloba-Bukasa'!L47)</f>
        <v>0</v>
      </c>
      <c r="M47" s="48">
        <f>AVERAGE('23.09 Buloba-Bukasa'!M47,'24.09 Buloba-Bukasa'!M47,'25.09 Buloba-Bukasa'!M47,'27.09 Buloba-Bukasa'!M47,'26.09 Buloba-Bukasa'!M47,'28.09 Buloba-Bukasa-24h'!M47,'29.09 Buloba-Bukasa'!M47)</f>
        <v>9.1428571428571423</v>
      </c>
      <c r="N47" s="48">
        <f>AVERAGE('23.09 Buloba-Bukasa'!N47,'24.09 Buloba-Bukasa'!N47,'25.09 Buloba-Bukasa'!N47,'27.09 Buloba-Bukasa'!N47,'26.09 Buloba-Bukasa'!N47,'28.09 Buloba-Bukasa-24h'!N47,'29.09 Buloba-Bukasa'!N47)</f>
        <v>0</v>
      </c>
      <c r="O47" s="15">
        <f t="shared" si="0"/>
        <v>11.142857142857144</v>
      </c>
      <c r="P47" s="15">
        <f t="shared" si="1"/>
        <v>20.285714285714285</v>
      </c>
      <c r="R47" s="8"/>
      <c r="T47"/>
    </row>
    <row r="48" spans="2:32" ht="23.1" customHeight="1" x14ac:dyDescent="0.25">
      <c r="B48" s="23" t="s">
        <v>75</v>
      </c>
      <c r="C48" s="48">
        <f>AVERAGE('23.09 Buloba-Bukasa'!C48,'24.09 Buloba-Bukasa'!C48,'25.09 Buloba-Bukasa'!C48,'27.09 Buloba-Bukasa'!C48,'26.09 Buloba-Bukasa'!C48,'28.09 Buloba-Bukasa-24h'!C48,'29.09 Buloba-Bukasa'!C48)</f>
        <v>5.7142857142857144</v>
      </c>
      <c r="D48" s="48">
        <f>AVERAGE('23.09 Buloba-Bukasa'!D48,'24.09 Buloba-Bukasa'!D48,'25.09 Buloba-Bukasa'!D48,'27.09 Buloba-Bukasa'!D48,'26.09 Buloba-Bukasa'!D48,'28.09 Buloba-Bukasa-24h'!D48,'29.09 Buloba-Bukasa'!D48)</f>
        <v>0.8571428571428571</v>
      </c>
      <c r="E48" s="48">
        <f>AVERAGE('23.09 Buloba-Bukasa'!E48,'24.09 Buloba-Bukasa'!E48,'25.09 Buloba-Bukasa'!E48,'27.09 Buloba-Bukasa'!E48,'26.09 Buloba-Bukasa'!E48,'28.09 Buloba-Bukasa-24h'!E48,'29.09 Buloba-Bukasa'!E48)</f>
        <v>1.4285714285714286</v>
      </c>
      <c r="F48" s="48">
        <f>AVERAGE('23.09 Buloba-Bukasa'!F48,'24.09 Buloba-Bukasa'!F48,'25.09 Buloba-Bukasa'!F48,'27.09 Buloba-Bukasa'!F48,'26.09 Buloba-Bukasa'!F48,'28.09 Buloba-Bukasa-24h'!F48,'29.09 Buloba-Bukasa'!F48)</f>
        <v>1.2857142857142858</v>
      </c>
      <c r="G48" s="48">
        <f>AVERAGE('23.09 Buloba-Bukasa'!G48,'24.09 Buloba-Bukasa'!G48,'25.09 Buloba-Bukasa'!G48,'27.09 Buloba-Bukasa'!G48,'26.09 Buloba-Bukasa'!G48,'28.09 Buloba-Bukasa-24h'!G48,'29.09 Buloba-Bukasa'!G48)</f>
        <v>0</v>
      </c>
      <c r="H48" s="48">
        <f>AVERAGE('23.09 Buloba-Bukasa'!H48,'24.09 Buloba-Bukasa'!H48,'25.09 Buloba-Bukasa'!H48,'27.09 Buloba-Bukasa'!H48,'26.09 Buloba-Bukasa'!H48,'28.09 Buloba-Bukasa-24h'!H48,'29.09 Buloba-Bukasa'!H48)</f>
        <v>0</v>
      </c>
      <c r="I48" s="48">
        <f>AVERAGE('23.09 Buloba-Bukasa'!I48,'24.09 Buloba-Bukasa'!I48,'25.09 Buloba-Bukasa'!I48,'27.09 Buloba-Bukasa'!I48,'26.09 Buloba-Bukasa'!I48,'28.09 Buloba-Bukasa-24h'!I48,'29.09 Buloba-Bukasa'!I48)</f>
        <v>3.4285714285714284</v>
      </c>
      <c r="J48" s="48">
        <f>AVERAGE('23.09 Buloba-Bukasa'!J48,'24.09 Buloba-Bukasa'!J48,'25.09 Buloba-Bukasa'!J48,'27.09 Buloba-Bukasa'!J48,'26.09 Buloba-Bukasa'!J48,'28.09 Buloba-Bukasa-24h'!J48,'29.09 Buloba-Bukasa'!J48)</f>
        <v>0.8571428571428571</v>
      </c>
      <c r="K48" s="48">
        <f>AVERAGE('23.09 Buloba-Bukasa'!K48,'24.09 Buloba-Bukasa'!K48,'25.09 Buloba-Bukasa'!K48,'27.09 Buloba-Bukasa'!K48,'26.09 Buloba-Bukasa'!K48,'28.09 Buloba-Bukasa-24h'!K48,'29.09 Buloba-Bukasa'!K48)</f>
        <v>0</v>
      </c>
      <c r="L48" s="48">
        <f>AVERAGE('23.09 Buloba-Bukasa'!L48,'24.09 Buloba-Bukasa'!L48,'25.09 Buloba-Bukasa'!L48,'27.09 Buloba-Bukasa'!L48,'26.09 Buloba-Bukasa'!L48,'28.09 Buloba-Bukasa-24h'!L48,'29.09 Buloba-Bukasa'!L48)</f>
        <v>0</v>
      </c>
      <c r="M48" s="48">
        <f>AVERAGE('23.09 Buloba-Bukasa'!M48,'24.09 Buloba-Bukasa'!M48,'25.09 Buloba-Bukasa'!M48,'27.09 Buloba-Bukasa'!M48,'26.09 Buloba-Bukasa'!M48,'28.09 Buloba-Bukasa-24h'!M48,'29.09 Buloba-Bukasa'!M48)</f>
        <v>13.714285714285714</v>
      </c>
      <c r="N48" s="48">
        <f>AVERAGE('23.09 Buloba-Bukasa'!N48,'24.09 Buloba-Bukasa'!N48,'25.09 Buloba-Bukasa'!N48,'27.09 Buloba-Bukasa'!N48,'26.09 Buloba-Bukasa'!N48,'28.09 Buloba-Bukasa-24h'!N48,'29.09 Buloba-Bukasa'!N48)</f>
        <v>0</v>
      </c>
      <c r="O48" s="15">
        <f t="shared" si="0"/>
        <v>13.571428571428573</v>
      </c>
      <c r="P48" s="15">
        <f t="shared" si="1"/>
        <v>27.285714285714285</v>
      </c>
      <c r="R48" s="8"/>
      <c r="T48"/>
    </row>
    <row r="49" spans="2:20" ht="23.1" customHeight="1" x14ac:dyDescent="0.25">
      <c r="B49" s="22" t="s">
        <v>76</v>
      </c>
      <c r="C49" s="48">
        <f>AVERAGE('23.09 Buloba-Bukasa'!C49,'24.09 Buloba-Bukasa'!C49,'25.09 Buloba-Bukasa'!C49,'27.09 Buloba-Bukasa'!C49,'26.09 Buloba-Bukasa'!C49,'28.09 Buloba-Bukasa-24h'!C49,'29.09 Buloba-Bukasa'!C49)</f>
        <v>6.8571428571428568</v>
      </c>
      <c r="D49" s="48">
        <f>AVERAGE('23.09 Buloba-Bukasa'!D49,'24.09 Buloba-Bukasa'!D49,'25.09 Buloba-Bukasa'!D49,'27.09 Buloba-Bukasa'!D49,'26.09 Buloba-Bukasa'!D49,'28.09 Buloba-Bukasa-24h'!D49,'29.09 Buloba-Bukasa'!D49)</f>
        <v>1.5714285714285714</v>
      </c>
      <c r="E49" s="48">
        <f>AVERAGE('23.09 Buloba-Bukasa'!E49,'24.09 Buloba-Bukasa'!E49,'25.09 Buloba-Bukasa'!E49,'27.09 Buloba-Bukasa'!E49,'26.09 Buloba-Bukasa'!E49,'28.09 Buloba-Bukasa-24h'!E49,'29.09 Buloba-Bukasa'!E49)</f>
        <v>1.4285714285714286</v>
      </c>
      <c r="F49" s="48">
        <f>AVERAGE('23.09 Buloba-Bukasa'!F49,'24.09 Buloba-Bukasa'!F49,'25.09 Buloba-Bukasa'!F49,'27.09 Buloba-Bukasa'!F49,'26.09 Buloba-Bukasa'!F49,'28.09 Buloba-Bukasa-24h'!F49,'29.09 Buloba-Bukasa'!F49)</f>
        <v>2.5714285714285716</v>
      </c>
      <c r="G49" s="48">
        <f>AVERAGE('23.09 Buloba-Bukasa'!G49,'24.09 Buloba-Bukasa'!G49,'25.09 Buloba-Bukasa'!G49,'27.09 Buloba-Bukasa'!G49,'26.09 Buloba-Bukasa'!G49,'28.09 Buloba-Bukasa-24h'!G49,'29.09 Buloba-Bukasa'!G49)</f>
        <v>0.14285714285714285</v>
      </c>
      <c r="H49" s="48">
        <f>AVERAGE('23.09 Buloba-Bukasa'!H49,'24.09 Buloba-Bukasa'!H49,'25.09 Buloba-Bukasa'!H49,'27.09 Buloba-Bukasa'!H49,'26.09 Buloba-Bukasa'!H49,'28.09 Buloba-Bukasa-24h'!H49,'29.09 Buloba-Bukasa'!H49)</f>
        <v>0</v>
      </c>
      <c r="I49" s="48">
        <f>AVERAGE('23.09 Buloba-Bukasa'!I49,'24.09 Buloba-Bukasa'!I49,'25.09 Buloba-Bukasa'!I49,'27.09 Buloba-Bukasa'!I49,'26.09 Buloba-Bukasa'!I49,'28.09 Buloba-Bukasa-24h'!I49,'29.09 Buloba-Bukasa'!I49)</f>
        <v>2</v>
      </c>
      <c r="J49" s="48">
        <f>AVERAGE('23.09 Buloba-Bukasa'!J49,'24.09 Buloba-Bukasa'!J49,'25.09 Buloba-Bukasa'!J49,'27.09 Buloba-Bukasa'!J49,'26.09 Buloba-Bukasa'!J49,'28.09 Buloba-Bukasa-24h'!J49,'29.09 Buloba-Bukasa'!J49)</f>
        <v>0.5714285714285714</v>
      </c>
      <c r="K49" s="48">
        <f>AVERAGE('23.09 Buloba-Bukasa'!K49,'24.09 Buloba-Bukasa'!K49,'25.09 Buloba-Bukasa'!K49,'27.09 Buloba-Bukasa'!K49,'26.09 Buloba-Bukasa'!K49,'28.09 Buloba-Bukasa-24h'!K49,'29.09 Buloba-Bukasa'!K49)</f>
        <v>0</v>
      </c>
      <c r="L49" s="48">
        <f>AVERAGE('23.09 Buloba-Bukasa'!L49,'24.09 Buloba-Bukasa'!L49,'25.09 Buloba-Bukasa'!L49,'27.09 Buloba-Bukasa'!L49,'26.09 Buloba-Bukasa'!L49,'28.09 Buloba-Bukasa-24h'!L49,'29.09 Buloba-Bukasa'!L49)</f>
        <v>0</v>
      </c>
      <c r="M49" s="48">
        <f>AVERAGE('23.09 Buloba-Bukasa'!M49,'24.09 Buloba-Bukasa'!M49,'25.09 Buloba-Bukasa'!M49,'27.09 Buloba-Bukasa'!M49,'26.09 Buloba-Bukasa'!M49,'28.09 Buloba-Bukasa-24h'!M49,'29.09 Buloba-Bukasa'!M49)</f>
        <v>12</v>
      </c>
      <c r="N49" s="48">
        <f>AVERAGE('23.09 Buloba-Bukasa'!N49,'24.09 Buloba-Bukasa'!N49,'25.09 Buloba-Bukasa'!N49,'27.09 Buloba-Bukasa'!N49,'26.09 Buloba-Bukasa'!N49,'28.09 Buloba-Bukasa-24h'!N49,'29.09 Buloba-Bukasa'!N49)</f>
        <v>0</v>
      </c>
      <c r="O49" s="15">
        <f t="shared" si="0"/>
        <v>15.142857142857142</v>
      </c>
      <c r="P49" s="15">
        <f t="shared" si="1"/>
        <v>27.142857142857142</v>
      </c>
      <c r="R49" s="8"/>
      <c r="T49"/>
    </row>
    <row r="50" spans="2:20" ht="23.1" customHeight="1" x14ac:dyDescent="0.25">
      <c r="B50" s="23" t="s">
        <v>77</v>
      </c>
      <c r="C50" s="48">
        <f>AVERAGE('23.09 Buloba-Bukasa'!C50,'24.09 Buloba-Bukasa'!C50,'25.09 Buloba-Bukasa'!C50,'27.09 Buloba-Bukasa'!C50,'26.09 Buloba-Bukasa'!C50,'28.09 Buloba-Bukasa-24h'!C50,'29.09 Buloba-Bukasa'!C50)</f>
        <v>5.5714285714285712</v>
      </c>
      <c r="D50" s="48">
        <f>AVERAGE('23.09 Buloba-Bukasa'!D50,'24.09 Buloba-Bukasa'!D50,'25.09 Buloba-Bukasa'!D50,'27.09 Buloba-Bukasa'!D50,'26.09 Buloba-Bukasa'!D50,'28.09 Buloba-Bukasa-24h'!D50,'29.09 Buloba-Bukasa'!D50)</f>
        <v>1.2857142857142858</v>
      </c>
      <c r="E50" s="48">
        <f>AVERAGE('23.09 Buloba-Bukasa'!E50,'24.09 Buloba-Bukasa'!E50,'25.09 Buloba-Bukasa'!E50,'27.09 Buloba-Bukasa'!E50,'26.09 Buloba-Bukasa'!E50,'28.09 Buloba-Bukasa-24h'!E50,'29.09 Buloba-Bukasa'!E50)</f>
        <v>1.8571428571428572</v>
      </c>
      <c r="F50" s="48">
        <f>AVERAGE('23.09 Buloba-Bukasa'!F50,'24.09 Buloba-Bukasa'!F50,'25.09 Buloba-Bukasa'!F50,'27.09 Buloba-Bukasa'!F50,'26.09 Buloba-Bukasa'!F50,'28.09 Buloba-Bukasa-24h'!F50,'29.09 Buloba-Bukasa'!F50)</f>
        <v>2.4285714285714284</v>
      </c>
      <c r="G50" s="48">
        <f>AVERAGE('23.09 Buloba-Bukasa'!G50,'24.09 Buloba-Bukasa'!G50,'25.09 Buloba-Bukasa'!G50,'27.09 Buloba-Bukasa'!G50,'26.09 Buloba-Bukasa'!G50,'28.09 Buloba-Bukasa-24h'!G50,'29.09 Buloba-Bukasa'!G50)</f>
        <v>0.42857142857142855</v>
      </c>
      <c r="H50" s="48">
        <f>AVERAGE('23.09 Buloba-Bukasa'!H50,'24.09 Buloba-Bukasa'!H50,'25.09 Buloba-Bukasa'!H50,'27.09 Buloba-Bukasa'!H50,'26.09 Buloba-Bukasa'!H50,'28.09 Buloba-Bukasa-24h'!H50,'29.09 Buloba-Bukasa'!H50)</f>
        <v>0</v>
      </c>
      <c r="I50" s="48">
        <f>AVERAGE('23.09 Buloba-Bukasa'!I50,'24.09 Buloba-Bukasa'!I50,'25.09 Buloba-Bukasa'!I50,'27.09 Buloba-Bukasa'!I50,'26.09 Buloba-Bukasa'!I50,'28.09 Buloba-Bukasa-24h'!I50,'29.09 Buloba-Bukasa'!I50)</f>
        <v>2</v>
      </c>
      <c r="J50" s="48">
        <f>AVERAGE('23.09 Buloba-Bukasa'!J50,'24.09 Buloba-Bukasa'!J50,'25.09 Buloba-Bukasa'!J50,'27.09 Buloba-Bukasa'!J50,'26.09 Buloba-Bukasa'!J50,'28.09 Buloba-Bukasa-24h'!J50,'29.09 Buloba-Bukasa'!J50)</f>
        <v>0.7142857142857143</v>
      </c>
      <c r="K50" s="48">
        <f>AVERAGE('23.09 Buloba-Bukasa'!K50,'24.09 Buloba-Bukasa'!K50,'25.09 Buloba-Bukasa'!K50,'27.09 Buloba-Bukasa'!K50,'26.09 Buloba-Bukasa'!K50,'28.09 Buloba-Bukasa-24h'!K50,'29.09 Buloba-Bukasa'!K50)</f>
        <v>0</v>
      </c>
      <c r="L50" s="48">
        <f>AVERAGE('23.09 Buloba-Bukasa'!L50,'24.09 Buloba-Bukasa'!L50,'25.09 Buloba-Bukasa'!L50,'27.09 Buloba-Bukasa'!L50,'26.09 Buloba-Bukasa'!L50,'28.09 Buloba-Bukasa-24h'!L50,'29.09 Buloba-Bukasa'!L50)</f>
        <v>0</v>
      </c>
      <c r="M50" s="48">
        <f>AVERAGE('23.09 Buloba-Bukasa'!M50,'24.09 Buloba-Bukasa'!M50,'25.09 Buloba-Bukasa'!M50,'27.09 Buloba-Bukasa'!M50,'26.09 Buloba-Bukasa'!M50,'28.09 Buloba-Bukasa-24h'!M50,'29.09 Buloba-Bukasa'!M50)</f>
        <v>15.714285714285714</v>
      </c>
      <c r="N50" s="48">
        <f>AVERAGE('23.09 Buloba-Bukasa'!N50,'24.09 Buloba-Bukasa'!N50,'25.09 Buloba-Bukasa'!N50,'27.09 Buloba-Bukasa'!N50,'26.09 Buloba-Bukasa'!N50,'28.09 Buloba-Bukasa-24h'!N50,'29.09 Buloba-Bukasa'!N50)</f>
        <v>0</v>
      </c>
      <c r="O50" s="15">
        <f t="shared" si="0"/>
        <v>14.285714285714285</v>
      </c>
      <c r="P50" s="15">
        <f t="shared" si="1"/>
        <v>30</v>
      </c>
      <c r="R50" s="8"/>
      <c r="T50"/>
    </row>
    <row r="51" spans="2:20" ht="23.1" customHeight="1" x14ac:dyDescent="0.25">
      <c r="B51" s="23" t="s">
        <v>78</v>
      </c>
      <c r="C51" s="48">
        <f>AVERAGE('23.09 Buloba-Bukasa'!C51,'24.09 Buloba-Bukasa'!C51,'25.09 Buloba-Bukasa'!C51,'27.09 Buloba-Bukasa'!C51,'26.09 Buloba-Bukasa'!C51,'28.09 Buloba-Bukasa-24h'!C51,'29.09 Buloba-Bukasa'!C51)</f>
        <v>6.2857142857142856</v>
      </c>
      <c r="D51" s="48">
        <f>AVERAGE('23.09 Buloba-Bukasa'!D51,'24.09 Buloba-Bukasa'!D51,'25.09 Buloba-Bukasa'!D51,'27.09 Buloba-Bukasa'!D51,'26.09 Buloba-Bukasa'!D51,'28.09 Buloba-Bukasa-24h'!D51,'29.09 Buloba-Bukasa'!D51)</f>
        <v>1.5714285714285714</v>
      </c>
      <c r="E51" s="48">
        <f>AVERAGE('23.09 Buloba-Bukasa'!E51,'24.09 Buloba-Bukasa'!E51,'25.09 Buloba-Bukasa'!E51,'27.09 Buloba-Bukasa'!E51,'26.09 Buloba-Bukasa'!E51,'28.09 Buloba-Bukasa-24h'!E51,'29.09 Buloba-Bukasa'!E51)</f>
        <v>1.7142857142857142</v>
      </c>
      <c r="F51" s="48">
        <f>AVERAGE('23.09 Buloba-Bukasa'!F51,'24.09 Buloba-Bukasa'!F51,'25.09 Buloba-Bukasa'!F51,'27.09 Buloba-Bukasa'!F51,'26.09 Buloba-Bukasa'!F51,'28.09 Buloba-Bukasa-24h'!F51,'29.09 Buloba-Bukasa'!F51)</f>
        <v>2.7142857142857144</v>
      </c>
      <c r="G51" s="48">
        <f>AVERAGE('23.09 Buloba-Bukasa'!G51,'24.09 Buloba-Bukasa'!G51,'25.09 Buloba-Bukasa'!G51,'27.09 Buloba-Bukasa'!G51,'26.09 Buloba-Bukasa'!G51,'28.09 Buloba-Bukasa-24h'!G51,'29.09 Buloba-Bukasa'!G51)</f>
        <v>0.2857142857142857</v>
      </c>
      <c r="H51" s="48">
        <f>AVERAGE('23.09 Buloba-Bukasa'!H51,'24.09 Buloba-Bukasa'!H51,'25.09 Buloba-Bukasa'!H51,'27.09 Buloba-Bukasa'!H51,'26.09 Buloba-Bukasa'!H51,'28.09 Buloba-Bukasa-24h'!H51,'29.09 Buloba-Bukasa'!H51)</f>
        <v>0</v>
      </c>
      <c r="I51" s="48">
        <f>AVERAGE('23.09 Buloba-Bukasa'!I51,'24.09 Buloba-Bukasa'!I51,'25.09 Buloba-Bukasa'!I51,'27.09 Buloba-Bukasa'!I51,'26.09 Buloba-Bukasa'!I51,'28.09 Buloba-Bukasa-24h'!I51,'29.09 Buloba-Bukasa'!I51)</f>
        <v>2.7142857142857144</v>
      </c>
      <c r="J51" s="48">
        <f>AVERAGE('23.09 Buloba-Bukasa'!J51,'24.09 Buloba-Bukasa'!J51,'25.09 Buloba-Bukasa'!J51,'27.09 Buloba-Bukasa'!J51,'26.09 Buloba-Bukasa'!J51,'28.09 Buloba-Bukasa-24h'!J51,'29.09 Buloba-Bukasa'!J51)</f>
        <v>0.8571428571428571</v>
      </c>
      <c r="K51" s="48">
        <f>AVERAGE('23.09 Buloba-Bukasa'!K51,'24.09 Buloba-Bukasa'!K51,'25.09 Buloba-Bukasa'!K51,'27.09 Buloba-Bukasa'!K51,'26.09 Buloba-Bukasa'!K51,'28.09 Buloba-Bukasa-24h'!K51,'29.09 Buloba-Bukasa'!K51)</f>
        <v>0</v>
      </c>
      <c r="L51" s="48">
        <f>AVERAGE('23.09 Buloba-Bukasa'!L51,'24.09 Buloba-Bukasa'!L51,'25.09 Buloba-Bukasa'!L51,'27.09 Buloba-Bukasa'!L51,'26.09 Buloba-Bukasa'!L51,'28.09 Buloba-Bukasa-24h'!L51,'29.09 Buloba-Bukasa'!L51)</f>
        <v>0</v>
      </c>
      <c r="M51" s="48">
        <f>AVERAGE('23.09 Buloba-Bukasa'!M51,'24.09 Buloba-Bukasa'!M51,'25.09 Buloba-Bukasa'!M51,'27.09 Buloba-Bukasa'!M51,'26.09 Buloba-Bukasa'!M51,'28.09 Buloba-Bukasa-24h'!M51,'29.09 Buloba-Bukasa'!M51)</f>
        <v>13</v>
      </c>
      <c r="N51" s="48">
        <f>AVERAGE('23.09 Buloba-Bukasa'!N51,'24.09 Buloba-Bukasa'!N51,'25.09 Buloba-Bukasa'!N51,'27.09 Buloba-Bukasa'!N51,'26.09 Buloba-Bukasa'!N51,'28.09 Buloba-Bukasa-24h'!N51,'29.09 Buloba-Bukasa'!N51)</f>
        <v>0</v>
      </c>
      <c r="O51" s="15">
        <f t="shared" si="0"/>
        <v>16.142857142857142</v>
      </c>
      <c r="P51" s="15">
        <f t="shared" si="1"/>
        <v>29.142857142857142</v>
      </c>
      <c r="R51" s="8"/>
      <c r="T51"/>
    </row>
    <row r="52" spans="2:20" ht="23.1" customHeight="1" x14ac:dyDescent="0.25">
      <c r="B52" s="23" t="s">
        <v>79</v>
      </c>
      <c r="C52" s="48">
        <f>AVERAGE('23.09 Buloba-Bukasa'!C52,'24.09 Buloba-Bukasa'!C52,'25.09 Buloba-Bukasa'!C52,'27.09 Buloba-Bukasa'!C52,'26.09 Buloba-Bukasa'!C52,'28.09 Buloba-Bukasa-24h'!C52,'29.09 Buloba-Bukasa'!C52)</f>
        <v>5.2857142857142856</v>
      </c>
      <c r="D52" s="48">
        <f>AVERAGE('23.09 Buloba-Bukasa'!D52,'24.09 Buloba-Bukasa'!D52,'25.09 Buloba-Bukasa'!D52,'27.09 Buloba-Bukasa'!D52,'26.09 Buloba-Bukasa'!D52,'28.09 Buloba-Bukasa-24h'!D52,'29.09 Buloba-Bukasa'!D52)</f>
        <v>2.1428571428571428</v>
      </c>
      <c r="E52" s="48">
        <f>AVERAGE('23.09 Buloba-Bukasa'!E52,'24.09 Buloba-Bukasa'!E52,'25.09 Buloba-Bukasa'!E52,'27.09 Buloba-Bukasa'!E52,'26.09 Buloba-Bukasa'!E52,'28.09 Buloba-Bukasa-24h'!E52,'29.09 Buloba-Bukasa'!E52)</f>
        <v>2.7142857142857144</v>
      </c>
      <c r="F52" s="48">
        <f>AVERAGE('23.09 Buloba-Bukasa'!F52,'24.09 Buloba-Bukasa'!F52,'25.09 Buloba-Bukasa'!F52,'27.09 Buloba-Bukasa'!F52,'26.09 Buloba-Bukasa'!F52,'28.09 Buloba-Bukasa-24h'!F52,'29.09 Buloba-Bukasa'!F52)</f>
        <v>2</v>
      </c>
      <c r="G52" s="48">
        <f>AVERAGE('23.09 Buloba-Bukasa'!G52,'24.09 Buloba-Bukasa'!G52,'25.09 Buloba-Bukasa'!G52,'27.09 Buloba-Bukasa'!G52,'26.09 Buloba-Bukasa'!G52,'28.09 Buloba-Bukasa-24h'!G52,'29.09 Buloba-Bukasa'!G52)</f>
        <v>0.42857142857142855</v>
      </c>
      <c r="H52" s="48">
        <f>AVERAGE('23.09 Buloba-Bukasa'!H52,'24.09 Buloba-Bukasa'!H52,'25.09 Buloba-Bukasa'!H52,'27.09 Buloba-Bukasa'!H52,'26.09 Buloba-Bukasa'!H52,'28.09 Buloba-Bukasa-24h'!H52,'29.09 Buloba-Bukasa'!H52)</f>
        <v>0.2857142857142857</v>
      </c>
      <c r="I52" s="48">
        <f>AVERAGE('23.09 Buloba-Bukasa'!I52,'24.09 Buloba-Bukasa'!I52,'25.09 Buloba-Bukasa'!I52,'27.09 Buloba-Bukasa'!I52,'26.09 Buloba-Bukasa'!I52,'28.09 Buloba-Bukasa-24h'!I52,'29.09 Buloba-Bukasa'!I52)</f>
        <v>1.8571428571428572</v>
      </c>
      <c r="J52" s="48">
        <f>AVERAGE('23.09 Buloba-Bukasa'!J52,'24.09 Buloba-Bukasa'!J52,'25.09 Buloba-Bukasa'!J52,'27.09 Buloba-Bukasa'!J52,'26.09 Buloba-Bukasa'!J52,'28.09 Buloba-Bukasa-24h'!J52,'29.09 Buloba-Bukasa'!J52)</f>
        <v>0.5714285714285714</v>
      </c>
      <c r="K52" s="48">
        <f>AVERAGE('23.09 Buloba-Bukasa'!K52,'24.09 Buloba-Bukasa'!K52,'25.09 Buloba-Bukasa'!K52,'27.09 Buloba-Bukasa'!K52,'26.09 Buloba-Bukasa'!K52,'28.09 Buloba-Bukasa-24h'!K52,'29.09 Buloba-Bukasa'!K52)</f>
        <v>0</v>
      </c>
      <c r="L52" s="48">
        <f>AVERAGE('23.09 Buloba-Bukasa'!L52,'24.09 Buloba-Bukasa'!L52,'25.09 Buloba-Bukasa'!L52,'27.09 Buloba-Bukasa'!L52,'26.09 Buloba-Bukasa'!L52,'28.09 Buloba-Bukasa-24h'!L52,'29.09 Buloba-Bukasa'!L52)</f>
        <v>0</v>
      </c>
      <c r="M52" s="48">
        <f>AVERAGE('23.09 Buloba-Bukasa'!M52,'24.09 Buloba-Bukasa'!M52,'25.09 Buloba-Bukasa'!M52,'27.09 Buloba-Bukasa'!M52,'26.09 Buloba-Bukasa'!M52,'28.09 Buloba-Bukasa-24h'!M52,'29.09 Buloba-Bukasa'!M52)</f>
        <v>14.428571428571429</v>
      </c>
      <c r="N52" s="48">
        <f>AVERAGE('23.09 Buloba-Bukasa'!N52,'24.09 Buloba-Bukasa'!N52,'25.09 Buloba-Bukasa'!N52,'27.09 Buloba-Bukasa'!N52,'26.09 Buloba-Bukasa'!N52,'28.09 Buloba-Bukasa-24h'!N52,'29.09 Buloba-Bukasa'!N52)</f>
        <v>0</v>
      </c>
      <c r="O52" s="15">
        <f t="shared" si="0"/>
        <v>15.285714285714286</v>
      </c>
      <c r="P52" s="15">
        <f t="shared" si="1"/>
        <v>29.714285714285715</v>
      </c>
      <c r="R52" s="8"/>
      <c r="T52"/>
    </row>
    <row r="53" spans="2:20" ht="23.1" customHeight="1" x14ac:dyDescent="0.25">
      <c r="B53" s="22" t="s">
        <v>80</v>
      </c>
      <c r="C53" s="48">
        <f>AVERAGE('23.09 Buloba-Bukasa'!C53,'24.09 Buloba-Bukasa'!C53,'25.09 Buloba-Bukasa'!C53,'27.09 Buloba-Bukasa'!C53,'26.09 Buloba-Bukasa'!C53,'28.09 Buloba-Bukasa-24h'!C53,'29.09 Buloba-Bukasa'!C53)</f>
        <v>5.7142857142857144</v>
      </c>
      <c r="D53" s="48">
        <f>AVERAGE('23.09 Buloba-Bukasa'!D53,'24.09 Buloba-Bukasa'!D53,'25.09 Buloba-Bukasa'!D53,'27.09 Buloba-Bukasa'!D53,'26.09 Buloba-Bukasa'!D53,'28.09 Buloba-Bukasa-24h'!D53,'29.09 Buloba-Bukasa'!D53)</f>
        <v>2.2857142857142856</v>
      </c>
      <c r="E53" s="48">
        <f>AVERAGE('23.09 Buloba-Bukasa'!E53,'24.09 Buloba-Bukasa'!E53,'25.09 Buloba-Bukasa'!E53,'27.09 Buloba-Bukasa'!E53,'26.09 Buloba-Bukasa'!E53,'28.09 Buloba-Bukasa-24h'!E53,'29.09 Buloba-Bukasa'!E53)</f>
        <v>0.42857142857142855</v>
      </c>
      <c r="F53" s="48">
        <f>AVERAGE('23.09 Buloba-Bukasa'!F53,'24.09 Buloba-Bukasa'!F53,'25.09 Buloba-Bukasa'!F53,'27.09 Buloba-Bukasa'!F53,'26.09 Buloba-Bukasa'!F53,'28.09 Buloba-Bukasa-24h'!F53,'29.09 Buloba-Bukasa'!F53)</f>
        <v>2.7142857142857144</v>
      </c>
      <c r="G53" s="48">
        <f>AVERAGE('23.09 Buloba-Bukasa'!G53,'24.09 Buloba-Bukasa'!G53,'25.09 Buloba-Bukasa'!G53,'27.09 Buloba-Bukasa'!G53,'26.09 Buloba-Bukasa'!G53,'28.09 Buloba-Bukasa-24h'!G53,'29.09 Buloba-Bukasa'!G53)</f>
        <v>0.5714285714285714</v>
      </c>
      <c r="H53" s="48">
        <f>AVERAGE('23.09 Buloba-Bukasa'!H53,'24.09 Buloba-Bukasa'!H53,'25.09 Buloba-Bukasa'!H53,'27.09 Buloba-Bukasa'!H53,'26.09 Buloba-Bukasa'!H53,'28.09 Buloba-Bukasa-24h'!H53,'29.09 Buloba-Bukasa'!H53)</f>
        <v>0</v>
      </c>
      <c r="I53" s="48">
        <f>AVERAGE('23.09 Buloba-Bukasa'!I53,'24.09 Buloba-Bukasa'!I53,'25.09 Buloba-Bukasa'!I53,'27.09 Buloba-Bukasa'!I53,'26.09 Buloba-Bukasa'!I53,'28.09 Buloba-Bukasa-24h'!I53,'29.09 Buloba-Bukasa'!I53)</f>
        <v>1.7142857142857142</v>
      </c>
      <c r="J53" s="48">
        <f>AVERAGE('23.09 Buloba-Bukasa'!J53,'24.09 Buloba-Bukasa'!J53,'25.09 Buloba-Bukasa'!J53,'27.09 Buloba-Bukasa'!J53,'26.09 Buloba-Bukasa'!J53,'28.09 Buloba-Bukasa-24h'!J53,'29.09 Buloba-Bukasa'!J53)</f>
        <v>1.2857142857142858</v>
      </c>
      <c r="K53" s="48">
        <f>AVERAGE('23.09 Buloba-Bukasa'!K53,'24.09 Buloba-Bukasa'!K53,'25.09 Buloba-Bukasa'!K53,'27.09 Buloba-Bukasa'!K53,'26.09 Buloba-Bukasa'!K53,'28.09 Buloba-Bukasa-24h'!K53,'29.09 Buloba-Bukasa'!K53)</f>
        <v>0</v>
      </c>
      <c r="L53" s="48">
        <f>AVERAGE('23.09 Buloba-Bukasa'!L53,'24.09 Buloba-Bukasa'!L53,'25.09 Buloba-Bukasa'!L53,'27.09 Buloba-Bukasa'!L53,'26.09 Buloba-Bukasa'!L53,'28.09 Buloba-Bukasa-24h'!L53,'29.09 Buloba-Bukasa'!L53)</f>
        <v>0.14285714285714285</v>
      </c>
      <c r="M53" s="48">
        <f>AVERAGE('23.09 Buloba-Bukasa'!M53,'24.09 Buloba-Bukasa'!M53,'25.09 Buloba-Bukasa'!M53,'27.09 Buloba-Bukasa'!M53,'26.09 Buloba-Bukasa'!M53,'28.09 Buloba-Bukasa-24h'!M53,'29.09 Buloba-Bukasa'!M53)</f>
        <v>13.428571428571429</v>
      </c>
      <c r="N53" s="48">
        <f>AVERAGE('23.09 Buloba-Bukasa'!N53,'24.09 Buloba-Bukasa'!N53,'25.09 Buloba-Bukasa'!N53,'27.09 Buloba-Bukasa'!N53,'26.09 Buloba-Bukasa'!N53,'28.09 Buloba-Bukasa-24h'!N53,'29.09 Buloba-Bukasa'!N53)</f>
        <v>0</v>
      </c>
      <c r="O53" s="15">
        <f t="shared" si="0"/>
        <v>14.857142857142856</v>
      </c>
      <c r="P53" s="15">
        <f t="shared" si="1"/>
        <v>28.285714285714285</v>
      </c>
      <c r="R53" s="8"/>
      <c r="T53"/>
    </row>
    <row r="54" spans="2:20" ht="23.1" customHeight="1" x14ac:dyDescent="0.25">
      <c r="B54" s="22" t="s">
        <v>81</v>
      </c>
      <c r="C54" s="48">
        <f>AVERAGE('23.09 Buloba-Bukasa'!C54,'24.09 Buloba-Bukasa'!C54,'25.09 Buloba-Bukasa'!C54,'27.09 Buloba-Bukasa'!C54,'26.09 Buloba-Bukasa'!C54,'28.09 Buloba-Bukasa-24h'!C54,'29.09 Buloba-Bukasa'!C54)</f>
        <v>7.4285714285714288</v>
      </c>
      <c r="D54" s="48">
        <f>AVERAGE('23.09 Buloba-Bukasa'!D54,'24.09 Buloba-Bukasa'!D54,'25.09 Buloba-Bukasa'!D54,'27.09 Buloba-Bukasa'!D54,'26.09 Buloba-Bukasa'!D54,'28.09 Buloba-Bukasa-24h'!D54,'29.09 Buloba-Bukasa'!D54)</f>
        <v>2.2857142857142856</v>
      </c>
      <c r="E54" s="48">
        <f>AVERAGE('23.09 Buloba-Bukasa'!E54,'24.09 Buloba-Bukasa'!E54,'25.09 Buloba-Bukasa'!E54,'27.09 Buloba-Bukasa'!E54,'26.09 Buloba-Bukasa'!E54,'28.09 Buloba-Bukasa-24h'!E54,'29.09 Buloba-Bukasa'!E54)</f>
        <v>1</v>
      </c>
      <c r="F54" s="48">
        <f>AVERAGE('23.09 Buloba-Bukasa'!F54,'24.09 Buloba-Bukasa'!F54,'25.09 Buloba-Bukasa'!F54,'27.09 Buloba-Bukasa'!F54,'26.09 Buloba-Bukasa'!F54,'28.09 Buloba-Bukasa-24h'!F54,'29.09 Buloba-Bukasa'!F54)</f>
        <v>2.1428571428571428</v>
      </c>
      <c r="G54" s="48">
        <f>AVERAGE('23.09 Buloba-Bukasa'!G54,'24.09 Buloba-Bukasa'!G54,'25.09 Buloba-Bukasa'!G54,'27.09 Buloba-Bukasa'!G54,'26.09 Buloba-Bukasa'!G54,'28.09 Buloba-Bukasa-24h'!G54,'29.09 Buloba-Bukasa'!G54)</f>
        <v>0.2857142857142857</v>
      </c>
      <c r="H54" s="48">
        <f>AVERAGE('23.09 Buloba-Bukasa'!H54,'24.09 Buloba-Bukasa'!H54,'25.09 Buloba-Bukasa'!H54,'27.09 Buloba-Bukasa'!H54,'26.09 Buloba-Bukasa'!H54,'28.09 Buloba-Bukasa-24h'!H54,'29.09 Buloba-Bukasa'!H54)</f>
        <v>0</v>
      </c>
      <c r="I54" s="48">
        <f>AVERAGE('23.09 Buloba-Bukasa'!I54,'24.09 Buloba-Bukasa'!I54,'25.09 Buloba-Bukasa'!I54,'27.09 Buloba-Bukasa'!I54,'26.09 Buloba-Bukasa'!I54,'28.09 Buloba-Bukasa-24h'!I54,'29.09 Buloba-Bukasa'!I54)</f>
        <v>1.7142857142857142</v>
      </c>
      <c r="J54" s="48">
        <f>AVERAGE('23.09 Buloba-Bukasa'!J54,'24.09 Buloba-Bukasa'!J54,'25.09 Buloba-Bukasa'!J54,'27.09 Buloba-Bukasa'!J54,'26.09 Buloba-Bukasa'!J54,'28.09 Buloba-Bukasa-24h'!J54,'29.09 Buloba-Bukasa'!J54)</f>
        <v>1</v>
      </c>
      <c r="K54" s="48">
        <f>AVERAGE('23.09 Buloba-Bukasa'!K54,'24.09 Buloba-Bukasa'!K54,'25.09 Buloba-Bukasa'!K54,'27.09 Buloba-Bukasa'!K54,'26.09 Buloba-Bukasa'!K54,'28.09 Buloba-Bukasa-24h'!K54,'29.09 Buloba-Bukasa'!K54)</f>
        <v>0</v>
      </c>
      <c r="L54" s="48">
        <f>AVERAGE('23.09 Buloba-Bukasa'!L54,'24.09 Buloba-Bukasa'!L54,'25.09 Buloba-Bukasa'!L54,'27.09 Buloba-Bukasa'!L54,'26.09 Buloba-Bukasa'!L54,'28.09 Buloba-Bukasa-24h'!L54,'29.09 Buloba-Bukasa'!L54)</f>
        <v>0.14285714285714285</v>
      </c>
      <c r="M54" s="48">
        <f>AVERAGE('23.09 Buloba-Bukasa'!M54,'24.09 Buloba-Bukasa'!M54,'25.09 Buloba-Bukasa'!M54,'27.09 Buloba-Bukasa'!M54,'26.09 Buloba-Bukasa'!M54,'28.09 Buloba-Bukasa-24h'!M54,'29.09 Buloba-Bukasa'!M54)</f>
        <v>12.285714285714286</v>
      </c>
      <c r="N54" s="48">
        <f>AVERAGE('23.09 Buloba-Bukasa'!N54,'24.09 Buloba-Bukasa'!N54,'25.09 Buloba-Bukasa'!N54,'27.09 Buloba-Bukasa'!N54,'26.09 Buloba-Bukasa'!N54,'28.09 Buloba-Bukasa-24h'!N54,'29.09 Buloba-Bukasa'!N54)</f>
        <v>0</v>
      </c>
      <c r="O54" s="15">
        <f t="shared" si="0"/>
        <v>16</v>
      </c>
      <c r="P54" s="15">
        <f t="shared" si="1"/>
        <v>28.285714285714285</v>
      </c>
      <c r="R54" s="8"/>
      <c r="T54"/>
    </row>
    <row r="55" spans="2:20" ht="23.1" customHeight="1" x14ac:dyDescent="0.25">
      <c r="B55" s="22" t="s">
        <v>82</v>
      </c>
      <c r="C55" s="48">
        <f>AVERAGE('23.09 Buloba-Bukasa'!C55,'24.09 Buloba-Bukasa'!C55,'25.09 Buloba-Bukasa'!C55,'27.09 Buloba-Bukasa'!C55,'26.09 Buloba-Bukasa'!C55,'28.09 Buloba-Bukasa-24h'!C55,'29.09 Buloba-Bukasa'!C55)</f>
        <v>6.2857142857142856</v>
      </c>
      <c r="D55" s="48">
        <f>AVERAGE('23.09 Buloba-Bukasa'!D55,'24.09 Buloba-Bukasa'!D55,'25.09 Buloba-Bukasa'!D55,'27.09 Buloba-Bukasa'!D55,'26.09 Buloba-Bukasa'!D55,'28.09 Buloba-Bukasa-24h'!D55,'29.09 Buloba-Bukasa'!D55)</f>
        <v>1.7142857142857142</v>
      </c>
      <c r="E55" s="48">
        <f>AVERAGE('23.09 Buloba-Bukasa'!E55,'24.09 Buloba-Bukasa'!E55,'25.09 Buloba-Bukasa'!E55,'27.09 Buloba-Bukasa'!E55,'26.09 Buloba-Bukasa'!E55,'28.09 Buloba-Bukasa-24h'!E55,'29.09 Buloba-Bukasa'!E55)</f>
        <v>2.2857142857142856</v>
      </c>
      <c r="F55" s="48">
        <f>AVERAGE('23.09 Buloba-Bukasa'!F55,'24.09 Buloba-Bukasa'!F55,'25.09 Buloba-Bukasa'!F55,'27.09 Buloba-Bukasa'!F55,'26.09 Buloba-Bukasa'!F55,'28.09 Buloba-Bukasa-24h'!F55,'29.09 Buloba-Bukasa'!F55)</f>
        <v>1.8571428571428572</v>
      </c>
      <c r="G55" s="48">
        <f>AVERAGE('23.09 Buloba-Bukasa'!G55,'24.09 Buloba-Bukasa'!G55,'25.09 Buloba-Bukasa'!G55,'27.09 Buloba-Bukasa'!G55,'26.09 Buloba-Bukasa'!G55,'28.09 Buloba-Bukasa-24h'!G55,'29.09 Buloba-Bukasa'!G55)</f>
        <v>0.5714285714285714</v>
      </c>
      <c r="H55" s="48">
        <f>AVERAGE('23.09 Buloba-Bukasa'!H55,'24.09 Buloba-Bukasa'!H55,'25.09 Buloba-Bukasa'!H55,'27.09 Buloba-Bukasa'!H55,'26.09 Buloba-Bukasa'!H55,'28.09 Buloba-Bukasa-24h'!H55,'29.09 Buloba-Bukasa'!H55)</f>
        <v>0</v>
      </c>
      <c r="I55" s="48">
        <f>AVERAGE('23.09 Buloba-Bukasa'!I55,'24.09 Buloba-Bukasa'!I55,'25.09 Buloba-Bukasa'!I55,'27.09 Buloba-Bukasa'!I55,'26.09 Buloba-Bukasa'!I55,'28.09 Buloba-Bukasa-24h'!I55,'29.09 Buloba-Bukasa'!I55)</f>
        <v>2.7142857142857144</v>
      </c>
      <c r="J55" s="48">
        <f>AVERAGE('23.09 Buloba-Bukasa'!J55,'24.09 Buloba-Bukasa'!J55,'25.09 Buloba-Bukasa'!J55,'27.09 Buloba-Bukasa'!J55,'26.09 Buloba-Bukasa'!J55,'28.09 Buloba-Bukasa-24h'!J55,'29.09 Buloba-Bukasa'!J55)</f>
        <v>1.1428571428571428</v>
      </c>
      <c r="K55" s="48">
        <f>AVERAGE('23.09 Buloba-Bukasa'!K55,'24.09 Buloba-Bukasa'!K55,'25.09 Buloba-Bukasa'!K55,'27.09 Buloba-Bukasa'!K55,'26.09 Buloba-Bukasa'!K55,'28.09 Buloba-Bukasa-24h'!K55,'29.09 Buloba-Bukasa'!K55)</f>
        <v>0</v>
      </c>
      <c r="L55" s="48">
        <f>AVERAGE('23.09 Buloba-Bukasa'!L55,'24.09 Buloba-Bukasa'!L55,'25.09 Buloba-Bukasa'!L55,'27.09 Buloba-Bukasa'!L55,'26.09 Buloba-Bukasa'!L55,'28.09 Buloba-Bukasa-24h'!L55,'29.09 Buloba-Bukasa'!L55)</f>
        <v>0</v>
      </c>
      <c r="M55" s="48">
        <f>AVERAGE('23.09 Buloba-Bukasa'!M55,'24.09 Buloba-Bukasa'!M55,'25.09 Buloba-Bukasa'!M55,'27.09 Buloba-Bukasa'!M55,'26.09 Buloba-Bukasa'!M55,'28.09 Buloba-Bukasa-24h'!M55,'29.09 Buloba-Bukasa'!M55)</f>
        <v>14.571428571428571</v>
      </c>
      <c r="N55" s="48">
        <f>AVERAGE('23.09 Buloba-Bukasa'!N55,'24.09 Buloba-Bukasa'!N55,'25.09 Buloba-Bukasa'!N55,'27.09 Buloba-Bukasa'!N55,'26.09 Buloba-Bukasa'!N55,'28.09 Buloba-Bukasa-24h'!N55,'29.09 Buloba-Bukasa'!N55)</f>
        <v>0</v>
      </c>
      <c r="O55" s="15">
        <f t="shared" si="0"/>
        <v>16.571428571428569</v>
      </c>
      <c r="P55" s="15">
        <f t="shared" si="1"/>
        <v>31.142857142857139</v>
      </c>
      <c r="R55" s="8"/>
      <c r="T55"/>
    </row>
    <row r="56" spans="2:20" ht="23.1" customHeight="1" x14ac:dyDescent="0.25">
      <c r="B56" s="22" t="s">
        <v>83</v>
      </c>
      <c r="C56" s="48">
        <f>AVERAGE('23.09 Buloba-Bukasa'!C56,'24.09 Buloba-Bukasa'!C56,'25.09 Buloba-Bukasa'!C56,'27.09 Buloba-Bukasa'!C56,'26.09 Buloba-Bukasa'!C56,'28.09 Buloba-Bukasa-24h'!C56,'29.09 Buloba-Bukasa'!C56)</f>
        <v>8.4285714285714288</v>
      </c>
      <c r="D56" s="48">
        <f>AVERAGE('23.09 Buloba-Bukasa'!D56,'24.09 Buloba-Bukasa'!D56,'25.09 Buloba-Bukasa'!D56,'27.09 Buloba-Bukasa'!D56,'26.09 Buloba-Bukasa'!D56,'28.09 Buloba-Bukasa-24h'!D56,'29.09 Buloba-Bukasa'!D56)</f>
        <v>1.1428571428571428</v>
      </c>
      <c r="E56" s="48">
        <f>AVERAGE('23.09 Buloba-Bukasa'!E56,'24.09 Buloba-Bukasa'!E56,'25.09 Buloba-Bukasa'!E56,'27.09 Buloba-Bukasa'!E56,'26.09 Buloba-Bukasa'!E56,'28.09 Buloba-Bukasa-24h'!E56,'29.09 Buloba-Bukasa'!E56)</f>
        <v>2</v>
      </c>
      <c r="F56" s="48">
        <f>AVERAGE('23.09 Buloba-Bukasa'!F56,'24.09 Buloba-Bukasa'!F56,'25.09 Buloba-Bukasa'!F56,'27.09 Buloba-Bukasa'!F56,'26.09 Buloba-Bukasa'!F56,'28.09 Buloba-Bukasa-24h'!F56,'29.09 Buloba-Bukasa'!F56)</f>
        <v>2.1428571428571428</v>
      </c>
      <c r="G56" s="48">
        <f>AVERAGE('23.09 Buloba-Bukasa'!G56,'24.09 Buloba-Bukasa'!G56,'25.09 Buloba-Bukasa'!G56,'27.09 Buloba-Bukasa'!G56,'26.09 Buloba-Bukasa'!G56,'28.09 Buloba-Bukasa-24h'!G56,'29.09 Buloba-Bukasa'!G56)</f>
        <v>0</v>
      </c>
      <c r="H56" s="48">
        <f>AVERAGE('23.09 Buloba-Bukasa'!H56,'24.09 Buloba-Bukasa'!H56,'25.09 Buloba-Bukasa'!H56,'27.09 Buloba-Bukasa'!H56,'26.09 Buloba-Bukasa'!H56,'28.09 Buloba-Bukasa-24h'!H56,'29.09 Buloba-Bukasa'!H56)</f>
        <v>0</v>
      </c>
      <c r="I56" s="48">
        <f>AVERAGE('23.09 Buloba-Bukasa'!I56,'24.09 Buloba-Bukasa'!I56,'25.09 Buloba-Bukasa'!I56,'27.09 Buloba-Bukasa'!I56,'26.09 Buloba-Bukasa'!I56,'28.09 Buloba-Bukasa-24h'!I56,'29.09 Buloba-Bukasa'!I56)</f>
        <v>3</v>
      </c>
      <c r="J56" s="48">
        <f>AVERAGE('23.09 Buloba-Bukasa'!J56,'24.09 Buloba-Bukasa'!J56,'25.09 Buloba-Bukasa'!J56,'27.09 Buloba-Bukasa'!J56,'26.09 Buloba-Bukasa'!J56,'28.09 Buloba-Bukasa-24h'!J56,'29.09 Buloba-Bukasa'!J56)</f>
        <v>0.42857142857142855</v>
      </c>
      <c r="K56" s="48">
        <f>AVERAGE('23.09 Buloba-Bukasa'!K56,'24.09 Buloba-Bukasa'!K56,'25.09 Buloba-Bukasa'!K56,'27.09 Buloba-Bukasa'!K56,'26.09 Buloba-Bukasa'!K56,'28.09 Buloba-Bukasa-24h'!K56,'29.09 Buloba-Bukasa'!K56)</f>
        <v>0</v>
      </c>
      <c r="L56" s="48">
        <f>AVERAGE('23.09 Buloba-Bukasa'!L56,'24.09 Buloba-Bukasa'!L56,'25.09 Buloba-Bukasa'!L56,'27.09 Buloba-Bukasa'!L56,'26.09 Buloba-Bukasa'!L56,'28.09 Buloba-Bukasa-24h'!L56,'29.09 Buloba-Bukasa'!L56)</f>
        <v>0</v>
      </c>
      <c r="M56" s="48">
        <f>AVERAGE('23.09 Buloba-Bukasa'!M56,'24.09 Buloba-Bukasa'!M56,'25.09 Buloba-Bukasa'!M56,'27.09 Buloba-Bukasa'!M56,'26.09 Buloba-Bukasa'!M56,'28.09 Buloba-Bukasa-24h'!M56,'29.09 Buloba-Bukasa'!M56)</f>
        <v>20.571428571428573</v>
      </c>
      <c r="N56" s="48">
        <f>AVERAGE('23.09 Buloba-Bukasa'!N56,'24.09 Buloba-Bukasa'!N56,'25.09 Buloba-Bukasa'!N56,'27.09 Buloba-Bukasa'!N56,'26.09 Buloba-Bukasa'!N56,'28.09 Buloba-Bukasa-24h'!N56,'29.09 Buloba-Bukasa'!N56)</f>
        <v>0</v>
      </c>
      <c r="O56" s="15">
        <f t="shared" si="0"/>
        <v>17.142857142857142</v>
      </c>
      <c r="P56" s="15">
        <f t="shared" si="1"/>
        <v>37.714285714285715</v>
      </c>
      <c r="R56" s="8"/>
      <c r="T56"/>
    </row>
    <row r="57" spans="2:20" ht="23.1" customHeight="1" x14ac:dyDescent="0.25">
      <c r="B57" s="22" t="s">
        <v>84</v>
      </c>
      <c r="C57" s="48">
        <f>AVERAGE('23.09 Buloba-Bukasa'!C57,'24.09 Buloba-Bukasa'!C57,'25.09 Buloba-Bukasa'!C57,'27.09 Buloba-Bukasa'!C57,'26.09 Buloba-Bukasa'!C57,'28.09 Buloba-Bukasa-24h'!C57,'29.09 Buloba-Bukasa'!C57)</f>
        <v>9.7142857142857135</v>
      </c>
      <c r="D57" s="48">
        <f>AVERAGE('23.09 Buloba-Bukasa'!D57,'24.09 Buloba-Bukasa'!D57,'25.09 Buloba-Bukasa'!D57,'27.09 Buloba-Bukasa'!D57,'26.09 Buloba-Bukasa'!D57,'28.09 Buloba-Bukasa-24h'!D57,'29.09 Buloba-Bukasa'!D57)</f>
        <v>3.5714285714285716</v>
      </c>
      <c r="E57" s="48">
        <f>AVERAGE('23.09 Buloba-Bukasa'!E57,'24.09 Buloba-Bukasa'!E57,'25.09 Buloba-Bukasa'!E57,'27.09 Buloba-Bukasa'!E57,'26.09 Buloba-Bukasa'!E57,'28.09 Buloba-Bukasa-24h'!E57,'29.09 Buloba-Bukasa'!E57)</f>
        <v>1.4285714285714286</v>
      </c>
      <c r="F57" s="48">
        <f>AVERAGE('23.09 Buloba-Bukasa'!F57,'24.09 Buloba-Bukasa'!F57,'25.09 Buloba-Bukasa'!F57,'27.09 Buloba-Bukasa'!F57,'26.09 Buloba-Bukasa'!F57,'28.09 Buloba-Bukasa-24h'!F57,'29.09 Buloba-Bukasa'!F57)</f>
        <v>1</v>
      </c>
      <c r="G57" s="48">
        <f>AVERAGE('23.09 Buloba-Bukasa'!G57,'24.09 Buloba-Bukasa'!G57,'25.09 Buloba-Bukasa'!G57,'27.09 Buloba-Bukasa'!G57,'26.09 Buloba-Bukasa'!G57,'28.09 Buloba-Bukasa-24h'!G57,'29.09 Buloba-Bukasa'!G57)</f>
        <v>0.14285714285714285</v>
      </c>
      <c r="H57" s="48">
        <f>AVERAGE('23.09 Buloba-Bukasa'!H57,'24.09 Buloba-Bukasa'!H57,'25.09 Buloba-Bukasa'!H57,'27.09 Buloba-Bukasa'!H57,'26.09 Buloba-Bukasa'!H57,'28.09 Buloba-Bukasa-24h'!H57,'29.09 Buloba-Bukasa'!H57)</f>
        <v>0</v>
      </c>
      <c r="I57" s="48">
        <f>AVERAGE('23.09 Buloba-Bukasa'!I57,'24.09 Buloba-Bukasa'!I57,'25.09 Buloba-Bukasa'!I57,'27.09 Buloba-Bukasa'!I57,'26.09 Buloba-Bukasa'!I57,'28.09 Buloba-Bukasa-24h'!I57,'29.09 Buloba-Bukasa'!I57)</f>
        <v>2</v>
      </c>
      <c r="J57" s="48">
        <f>AVERAGE('23.09 Buloba-Bukasa'!J57,'24.09 Buloba-Bukasa'!J57,'25.09 Buloba-Bukasa'!J57,'27.09 Buloba-Bukasa'!J57,'26.09 Buloba-Bukasa'!J57,'28.09 Buloba-Bukasa-24h'!J57,'29.09 Buloba-Bukasa'!J57)</f>
        <v>0.8571428571428571</v>
      </c>
      <c r="K57" s="48">
        <f>AVERAGE('23.09 Buloba-Bukasa'!K57,'24.09 Buloba-Bukasa'!K57,'25.09 Buloba-Bukasa'!K57,'27.09 Buloba-Bukasa'!K57,'26.09 Buloba-Bukasa'!K57,'28.09 Buloba-Bukasa-24h'!K57,'29.09 Buloba-Bukasa'!K57)</f>
        <v>0</v>
      </c>
      <c r="L57" s="48">
        <f>AVERAGE('23.09 Buloba-Bukasa'!L57,'24.09 Buloba-Bukasa'!L57,'25.09 Buloba-Bukasa'!L57,'27.09 Buloba-Bukasa'!L57,'26.09 Buloba-Bukasa'!L57,'28.09 Buloba-Bukasa-24h'!L57,'29.09 Buloba-Bukasa'!L57)</f>
        <v>0</v>
      </c>
      <c r="M57" s="48">
        <f>AVERAGE('23.09 Buloba-Bukasa'!M57,'24.09 Buloba-Bukasa'!M57,'25.09 Buloba-Bukasa'!M57,'27.09 Buloba-Bukasa'!M57,'26.09 Buloba-Bukasa'!M57,'28.09 Buloba-Bukasa-24h'!M57,'29.09 Buloba-Bukasa'!M57)</f>
        <v>16.714285714285715</v>
      </c>
      <c r="N57" s="48">
        <f>AVERAGE('23.09 Buloba-Bukasa'!N57,'24.09 Buloba-Bukasa'!N57,'25.09 Buloba-Bukasa'!N57,'27.09 Buloba-Bukasa'!N57,'26.09 Buloba-Bukasa'!N57,'28.09 Buloba-Bukasa-24h'!N57,'29.09 Buloba-Bukasa'!N57)</f>
        <v>0</v>
      </c>
      <c r="O57" s="15">
        <f t="shared" si="0"/>
        <v>18.714285714285712</v>
      </c>
      <c r="P57" s="15">
        <f t="shared" si="1"/>
        <v>35.428571428571431</v>
      </c>
      <c r="R57" s="8"/>
      <c r="T57"/>
    </row>
    <row r="58" spans="2:20" ht="23.1" customHeight="1" x14ac:dyDescent="0.25">
      <c r="B58" s="22" t="s">
        <v>99</v>
      </c>
      <c r="C58" s="48">
        <f>AVERAGE('26.09 Buloba-Bukasa'!C58,'28.09 Buloba-Bukasa-24h'!C58)</f>
        <v>8</v>
      </c>
      <c r="D58" s="48">
        <f>AVERAGE('26.09 Buloba-Bukasa'!D58,'28.09 Buloba-Bukasa-24h'!D58)</f>
        <v>0.5</v>
      </c>
      <c r="E58" s="48">
        <f>AVERAGE('26.09 Buloba-Bukasa'!E58,'28.09 Buloba-Bukasa-24h'!E58)</f>
        <v>1.5</v>
      </c>
      <c r="F58" s="48">
        <f>AVERAGE('26.09 Buloba-Bukasa'!F58,'28.09 Buloba-Bukasa-24h'!F58)</f>
        <v>3</v>
      </c>
      <c r="G58" s="48">
        <f>AVERAGE('26.09 Buloba-Bukasa'!G58,'28.09 Buloba-Bukasa-24h'!G58)</f>
        <v>0</v>
      </c>
      <c r="H58" s="48">
        <f>AVERAGE('26.09 Buloba-Bukasa'!H58,'28.09 Buloba-Bukasa-24h'!H58)</f>
        <v>0</v>
      </c>
      <c r="I58" s="48">
        <f>AVERAGE('26.09 Buloba-Bukasa'!I58,'28.09 Buloba-Bukasa-24h'!I58)</f>
        <v>3.5</v>
      </c>
      <c r="J58" s="48">
        <f>AVERAGE('26.09 Buloba-Bukasa'!J58,'28.09 Buloba-Bukasa-24h'!J58)</f>
        <v>0.5</v>
      </c>
      <c r="K58" s="48">
        <f>AVERAGE('26.09 Buloba-Bukasa'!K58,'28.09 Buloba-Bukasa-24h'!K58)</f>
        <v>0</v>
      </c>
      <c r="L58" s="48">
        <f>AVERAGE('26.09 Buloba-Bukasa'!L58,'28.09 Buloba-Bukasa-24h'!L58)</f>
        <v>0</v>
      </c>
      <c r="M58" s="48">
        <f>AVERAGE('26.09 Buloba-Bukasa'!M58,'28.09 Buloba-Bukasa-24h'!M58)</f>
        <v>14</v>
      </c>
      <c r="N58" s="48">
        <f>AVERAGE('26.09 Buloba-Bukasa'!N58,'28.09 Buloba-Bukasa-24h'!N58)</f>
        <v>0</v>
      </c>
      <c r="O58" s="15">
        <f t="shared" si="0"/>
        <v>17</v>
      </c>
      <c r="P58" s="15">
        <f t="shared" si="1"/>
        <v>31</v>
      </c>
      <c r="R58" s="8"/>
      <c r="T58"/>
    </row>
    <row r="59" spans="2:20" ht="23.1" customHeight="1" x14ac:dyDescent="0.25">
      <c r="B59" s="22" t="s">
        <v>100</v>
      </c>
      <c r="C59" s="48">
        <f>AVERAGE('26.09 Buloba-Bukasa'!C59,'28.09 Buloba-Bukasa-24h'!C59)</f>
        <v>8.5</v>
      </c>
      <c r="D59" s="48">
        <f>AVERAGE('26.09 Buloba-Bukasa'!D59,'28.09 Buloba-Bukasa-24h'!D59)</f>
        <v>0</v>
      </c>
      <c r="E59" s="48">
        <f>AVERAGE('26.09 Buloba-Bukasa'!E59,'28.09 Buloba-Bukasa-24h'!E59)</f>
        <v>0.5</v>
      </c>
      <c r="F59" s="48">
        <f>AVERAGE('26.09 Buloba-Bukasa'!F59,'28.09 Buloba-Bukasa-24h'!F59)</f>
        <v>1.5</v>
      </c>
      <c r="G59" s="48">
        <f>AVERAGE('26.09 Buloba-Bukasa'!G59,'28.09 Buloba-Bukasa-24h'!G59)</f>
        <v>1</v>
      </c>
      <c r="H59" s="48">
        <f>AVERAGE('26.09 Buloba-Bukasa'!H59,'28.09 Buloba-Bukasa-24h'!H59)</f>
        <v>0</v>
      </c>
      <c r="I59" s="48">
        <f>AVERAGE('26.09 Buloba-Bukasa'!I59,'28.09 Buloba-Bukasa-24h'!I59)</f>
        <v>2</v>
      </c>
      <c r="J59" s="48">
        <f>AVERAGE('26.09 Buloba-Bukasa'!J59,'28.09 Buloba-Bukasa-24h'!J59)</f>
        <v>0.5</v>
      </c>
      <c r="K59" s="48">
        <f>AVERAGE('26.09 Buloba-Bukasa'!K59,'28.09 Buloba-Bukasa-24h'!K59)</f>
        <v>0</v>
      </c>
      <c r="L59" s="48">
        <f>AVERAGE('26.09 Buloba-Bukasa'!L59,'28.09 Buloba-Bukasa-24h'!L59)</f>
        <v>0</v>
      </c>
      <c r="M59" s="48">
        <f>AVERAGE('26.09 Buloba-Bukasa'!M59,'28.09 Buloba-Bukasa-24h'!M59)</f>
        <v>21.5</v>
      </c>
      <c r="N59" s="48">
        <f>AVERAGE('26.09 Buloba-Bukasa'!N59,'28.09 Buloba-Bukasa-24h'!N59)</f>
        <v>0</v>
      </c>
      <c r="O59" s="15">
        <f t="shared" si="0"/>
        <v>14</v>
      </c>
      <c r="P59" s="15">
        <f t="shared" si="1"/>
        <v>35.5</v>
      </c>
      <c r="R59" s="8"/>
      <c r="T59"/>
    </row>
    <row r="60" spans="2:20" ht="23.1" customHeight="1" x14ac:dyDescent="0.25">
      <c r="B60" s="22" t="s">
        <v>101</v>
      </c>
      <c r="C60" s="48">
        <f>AVERAGE('26.09 Buloba-Bukasa'!C60,'28.09 Buloba-Bukasa-24h'!C60)</f>
        <v>5.5</v>
      </c>
      <c r="D60" s="48">
        <f>AVERAGE('26.09 Buloba-Bukasa'!D60,'28.09 Buloba-Bukasa-24h'!D60)</f>
        <v>0.5</v>
      </c>
      <c r="E60" s="48">
        <f>AVERAGE('26.09 Buloba-Bukasa'!E60,'28.09 Buloba-Bukasa-24h'!E60)</f>
        <v>0.5</v>
      </c>
      <c r="F60" s="48">
        <f>AVERAGE('26.09 Buloba-Bukasa'!F60,'28.09 Buloba-Bukasa-24h'!F60)</f>
        <v>1.5</v>
      </c>
      <c r="G60" s="48">
        <f>AVERAGE('26.09 Buloba-Bukasa'!G60,'28.09 Buloba-Bukasa-24h'!G60)</f>
        <v>0.5</v>
      </c>
      <c r="H60" s="48">
        <f>AVERAGE('26.09 Buloba-Bukasa'!H60,'28.09 Buloba-Bukasa-24h'!H60)</f>
        <v>0</v>
      </c>
      <c r="I60" s="48">
        <f>AVERAGE('26.09 Buloba-Bukasa'!I60,'28.09 Buloba-Bukasa-24h'!I60)</f>
        <v>1.5</v>
      </c>
      <c r="J60" s="48">
        <f>AVERAGE('26.09 Buloba-Bukasa'!J60,'28.09 Buloba-Bukasa-24h'!J60)</f>
        <v>0.5</v>
      </c>
      <c r="K60" s="48">
        <f>AVERAGE('26.09 Buloba-Bukasa'!K60,'28.09 Buloba-Bukasa-24h'!K60)</f>
        <v>0</v>
      </c>
      <c r="L60" s="48">
        <f>AVERAGE('26.09 Buloba-Bukasa'!L60,'28.09 Buloba-Bukasa-24h'!L60)</f>
        <v>0</v>
      </c>
      <c r="M60" s="48">
        <f>AVERAGE('26.09 Buloba-Bukasa'!M60,'28.09 Buloba-Bukasa-24h'!M60)</f>
        <v>12.5</v>
      </c>
      <c r="N60" s="48">
        <f>AVERAGE('26.09 Buloba-Bukasa'!N60,'28.09 Buloba-Bukasa-24h'!N60)</f>
        <v>0</v>
      </c>
      <c r="O60" s="15">
        <f t="shared" si="0"/>
        <v>10.5</v>
      </c>
      <c r="P60" s="15">
        <f t="shared" si="1"/>
        <v>23</v>
      </c>
      <c r="R60" s="8"/>
      <c r="T60"/>
    </row>
    <row r="61" spans="2:20" ht="23.1" customHeight="1" x14ac:dyDescent="0.25">
      <c r="B61" s="22" t="s">
        <v>102</v>
      </c>
      <c r="C61" s="48">
        <f>AVERAGE('26.09 Buloba-Bukasa'!C61,'28.09 Buloba-Bukasa-24h'!C61)</f>
        <v>7</v>
      </c>
      <c r="D61" s="48">
        <f>AVERAGE('26.09 Buloba-Bukasa'!D61,'28.09 Buloba-Bukasa-24h'!D61)</f>
        <v>0.5</v>
      </c>
      <c r="E61" s="48">
        <f>AVERAGE('26.09 Buloba-Bukasa'!E61,'28.09 Buloba-Bukasa-24h'!E61)</f>
        <v>0</v>
      </c>
      <c r="F61" s="48">
        <f>AVERAGE('26.09 Buloba-Bukasa'!F61,'28.09 Buloba-Bukasa-24h'!F61)</f>
        <v>0.5</v>
      </c>
      <c r="G61" s="48">
        <f>AVERAGE('26.09 Buloba-Bukasa'!G61,'28.09 Buloba-Bukasa-24h'!G61)</f>
        <v>0</v>
      </c>
      <c r="H61" s="48">
        <f>AVERAGE('26.09 Buloba-Bukasa'!H61,'28.09 Buloba-Bukasa-24h'!H61)</f>
        <v>0</v>
      </c>
      <c r="I61" s="48">
        <f>AVERAGE('26.09 Buloba-Bukasa'!I61,'28.09 Buloba-Bukasa-24h'!I61)</f>
        <v>1.5</v>
      </c>
      <c r="J61" s="48">
        <f>AVERAGE('26.09 Buloba-Bukasa'!J61,'28.09 Buloba-Bukasa-24h'!J61)</f>
        <v>0</v>
      </c>
      <c r="K61" s="48">
        <f>AVERAGE('26.09 Buloba-Bukasa'!K61,'28.09 Buloba-Bukasa-24h'!K61)</f>
        <v>0</v>
      </c>
      <c r="L61" s="48">
        <f>AVERAGE('26.09 Buloba-Bukasa'!L61,'28.09 Buloba-Bukasa-24h'!L61)</f>
        <v>0</v>
      </c>
      <c r="M61" s="48">
        <f>AVERAGE('26.09 Buloba-Bukasa'!M61,'28.09 Buloba-Bukasa-24h'!M61)</f>
        <v>9</v>
      </c>
      <c r="N61" s="48">
        <f>AVERAGE('26.09 Buloba-Bukasa'!N61,'28.09 Buloba-Bukasa-24h'!N61)</f>
        <v>0</v>
      </c>
      <c r="O61" s="15">
        <f t="shared" si="0"/>
        <v>9.5</v>
      </c>
      <c r="P61" s="15">
        <f t="shared" si="1"/>
        <v>18.5</v>
      </c>
      <c r="R61" s="8"/>
      <c r="T61"/>
    </row>
    <row r="62" spans="2:20" ht="23.1" customHeight="1" x14ac:dyDescent="0.25">
      <c r="B62" s="22" t="s">
        <v>107</v>
      </c>
      <c r="C62" s="48">
        <f>AVERAGE('26.09 Buloba-Bukasa'!C62,'28.09 Buloba-Bukasa-24h'!C62)</f>
        <v>8</v>
      </c>
      <c r="D62" s="48">
        <f>AVERAGE('26.09 Buloba-Bukasa'!D62,'28.09 Buloba-Bukasa-24h'!D62)</f>
        <v>1</v>
      </c>
      <c r="E62" s="48">
        <f>AVERAGE('26.09 Buloba-Bukasa'!E62,'28.09 Buloba-Bukasa-24h'!E62)</f>
        <v>1.5</v>
      </c>
      <c r="F62" s="48">
        <f>AVERAGE('26.09 Buloba-Bukasa'!F62,'28.09 Buloba-Bukasa-24h'!F62)</f>
        <v>4.5</v>
      </c>
      <c r="G62" s="48">
        <f>AVERAGE('26.09 Buloba-Bukasa'!G62,'28.09 Buloba-Bukasa-24h'!G62)</f>
        <v>0</v>
      </c>
      <c r="H62" s="48">
        <f>AVERAGE('26.09 Buloba-Bukasa'!H62,'28.09 Buloba-Bukasa-24h'!H62)</f>
        <v>0</v>
      </c>
      <c r="I62" s="48">
        <f>AVERAGE('26.09 Buloba-Bukasa'!I62,'28.09 Buloba-Bukasa-24h'!I62)</f>
        <v>4.5</v>
      </c>
      <c r="J62" s="48">
        <f>AVERAGE('26.09 Buloba-Bukasa'!J62,'28.09 Buloba-Bukasa-24h'!J62)</f>
        <v>0.5</v>
      </c>
      <c r="K62" s="48">
        <f>AVERAGE('26.09 Buloba-Bukasa'!K62,'28.09 Buloba-Bukasa-24h'!K62)</f>
        <v>0</v>
      </c>
      <c r="L62" s="48">
        <f>AVERAGE('26.09 Buloba-Bukasa'!L62,'28.09 Buloba-Bukasa-24h'!L62)</f>
        <v>0</v>
      </c>
      <c r="M62" s="48">
        <f>AVERAGE('26.09 Buloba-Bukasa'!M62,'28.09 Buloba-Bukasa-24h'!M62)</f>
        <v>13.5</v>
      </c>
      <c r="N62" s="48">
        <f>AVERAGE('26.09 Buloba-Bukasa'!N62,'28.09 Buloba-Bukasa-24h'!N62)</f>
        <v>0</v>
      </c>
      <c r="O62" s="15">
        <f t="shared" si="0"/>
        <v>20</v>
      </c>
      <c r="P62" s="15">
        <f t="shared" si="1"/>
        <v>33.5</v>
      </c>
      <c r="R62" s="8"/>
      <c r="T62"/>
    </row>
    <row r="63" spans="2:20" ht="23.1" customHeight="1" x14ac:dyDescent="0.25">
      <c r="B63" s="22" t="s">
        <v>108</v>
      </c>
      <c r="C63" s="48">
        <f>AVERAGE('26.09 Buloba-Bukasa'!C63,'28.09 Buloba-Bukasa-24h'!C63)</f>
        <v>7.5</v>
      </c>
      <c r="D63" s="48">
        <f>AVERAGE('26.09 Buloba-Bukasa'!D63,'28.09 Buloba-Bukasa-24h'!D63)</f>
        <v>1.5</v>
      </c>
      <c r="E63" s="48">
        <f>AVERAGE('26.09 Buloba-Bukasa'!E63,'28.09 Buloba-Bukasa-24h'!E63)</f>
        <v>3.5</v>
      </c>
      <c r="F63" s="48">
        <f>AVERAGE('26.09 Buloba-Bukasa'!F63,'28.09 Buloba-Bukasa-24h'!F63)</f>
        <v>2.5</v>
      </c>
      <c r="G63" s="48">
        <f>AVERAGE('26.09 Buloba-Bukasa'!G63,'28.09 Buloba-Bukasa-24h'!G63)</f>
        <v>0</v>
      </c>
      <c r="H63" s="48">
        <f>AVERAGE('26.09 Buloba-Bukasa'!H63,'28.09 Buloba-Bukasa-24h'!H63)</f>
        <v>0.5</v>
      </c>
      <c r="I63" s="48">
        <f>AVERAGE('26.09 Buloba-Bukasa'!I63,'28.09 Buloba-Bukasa-24h'!I63)</f>
        <v>1</v>
      </c>
      <c r="J63" s="48">
        <f>AVERAGE('26.09 Buloba-Bukasa'!J63,'28.09 Buloba-Bukasa-24h'!J63)</f>
        <v>1</v>
      </c>
      <c r="K63" s="48">
        <f>AVERAGE('26.09 Buloba-Bukasa'!K63,'28.09 Buloba-Bukasa-24h'!K63)</f>
        <v>0</v>
      </c>
      <c r="L63" s="48">
        <f>AVERAGE('26.09 Buloba-Bukasa'!L63,'28.09 Buloba-Bukasa-24h'!L63)</f>
        <v>0</v>
      </c>
      <c r="M63" s="48">
        <f>AVERAGE('26.09 Buloba-Bukasa'!M63,'28.09 Buloba-Bukasa-24h'!M63)</f>
        <v>10.5</v>
      </c>
      <c r="N63" s="48">
        <f>AVERAGE('26.09 Buloba-Bukasa'!N63,'28.09 Buloba-Bukasa-24h'!N63)</f>
        <v>0</v>
      </c>
      <c r="O63" s="15">
        <f t="shared" si="0"/>
        <v>17.5</v>
      </c>
      <c r="P63" s="15">
        <f t="shared" si="1"/>
        <v>28</v>
      </c>
      <c r="R63" s="8"/>
      <c r="T63"/>
    </row>
    <row r="64" spans="2:20" ht="23.1" customHeight="1" x14ac:dyDescent="0.25">
      <c r="B64" s="22" t="s">
        <v>109</v>
      </c>
      <c r="C64" s="48">
        <f>AVERAGE('26.09 Buloba-Bukasa'!C64,'28.09 Buloba-Bukasa-24h'!C64)</f>
        <v>7</v>
      </c>
      <c r="D64" s="48">
        <f>AVERAGE('26.09 Buloba-Bukasa'!D64,'28.09 Buloba-Bukasa-24h'!D64)</f>
        <v>1</v>
      </c>
      <c r="E64" s="48">
        <f>AVERAGE('26.09 Buloba-Bukasa'!E64,'28.09 Buloba-Bukasa-24h'!E64)</f>
        <v>2.5</v>
      </c>
      <c r="F64" s="48">
        <f>AVERAGE('26.09 Buloba-Bukasa'!F64,'28.09 Buloba-Bukasa-24h'!F64)</f>
        <v>0</v>
      </c>
      <c r="G64" s="48">
        <f>AVERAGE('26.09 Buloba-Bukasa'!G64,'28.09 Buloba-Bukasa-24h'!G64)</f>
        <v>0</v>
      </c>
      <c r="H64" s="48">
        <f>AVERAGE('26.09 Buloba-Bukasa'!H64,'28.09 Buloba-Bukasa-24h'!H64)</f>
        <v>0</v>
      </c>
      <c r="I64" s="48">
        <f>AVERAGE('26.09 Buloba-Bukasa'!I64,'28.09 Buloba-Bukasa-24h'!I64)</f>
        <v>2</v>
      </c>
      <c r="J64" s="48">
        <f>AVERAGE('26.09 Buloba-Bukasa'!J64,'28.09 Buloba-Bukasa-24h'!J64)</f>
        <v>0.5</v>
      </c>
      <c r="K64" s="48">
        <f>AVERAGE('26.09 Buloba-Bukasa'!K64,'28.09 Buloba-Bukasa-24h'!K64)</f>
        <v>0</v>
      </c>
      <c r="L64" s="48">
        <f>AVERAGE('26.09 Buloba-Bukasa'!L64,'28.09 Buloba-Bukasa-24h'!L64)</f>
        <v>0</v>
      </c>
      <c r="M64" s="48">
        <f>AVERAGE('26.09 Buloba-Bukasa'!M64,'28.09 Buloba-Bukasa-24h'!M64)</f>
        <v>11</v>
      </c>
      <c r="N64" s="48">
        <f>AVERAGE('26.09 Buloba-Bukasa'!N64,'28.09 Buloba-Bukasa-24h'!N64)</f>
        <v>0</v>
      </c>
      <c r="O64" s="15">
        <f t="shared" si="0"/>
        <v>13</v>
      </c>
      <c r="P64" s="15">
        <f t="shared" si="1"/>
        <v>24</v>
      </c>
      <c r="R64" s="8"/>
      <c r="T64"/>
    </row>
    <row r="65" spans="2:20" ht="23.1" customHeight="1" x14ac:dyDescent="0.25">
      <c r="B65" s="22" t="s">
        <v>158</v>
      </c>
      <c r="C65" s="48">
        <f>AVERAGE('26.09 Buloba-Bukasa'!C65,'28.09 Buloba-Bukasa-24h'!C65)</f>
        <v>8.5</v>
      </c>
      <c r="D65" s="48">
        <f>AVERAGE('26.09 Buloba-Bukasa'!D65,'28.09 Buloba-Bukasa-24h'!D65)</f>
        <v>0</v>
      </c>
      <c r="E65" s="48">
        <f>AVERAGE('26.09 Buloba-Bukasa'!E65,'28.09 Buloba-Bukasa-24h'!E65)</f>
        <v>3.5</v>
      </c>
      <c r="F65" s="48">
        <f>AVERAGE('26.09 Buloba-Bukasa'!F65,'28.09 Buloba-Bukasa-24h'!F65)</f>
        <v>1.5</v>
      </c>
      <c r="G65" s="48">
        <f>AVERAGE('26.09 Buloba-Bukasa'!G65,'28.09 Buloba-Bukasa-24h'!G65)</f>
        <v>0</v>
      </c>
      <c r="H65" s="48">
        <f>AVERAGE('26.09 Buloba-Bukasa'!H65,'28.09 Buloba-Bukasa-24h'!H65)</f>
        <v>0</v>
      </c>
      <c r="I65" s="48">
        <f>AVERAGE('26.09 Buloba-Bukasa'!I65,'28.09 Buloba-Bukasa-24h'!I65)</f>
        <v>0</v>
      </c>
      <c r="J65" s="48">
        <f>AVERAGE('26.09 Buloba-Bukasa'!J65,'28.09 Buloba-Bukasa-24h'!J65)</f>
        <v>0</v>
      </c>
      <c r="K65" s="48">
        <f>AVERAGE('26.09 Buloba-Bukasa'!K65,'28.09 Buloba-Bukasa-24h'!K65)</f>
        <v>0</v>
      </c>
      <c r="L65" s="48">
        <f>AVERAGE('26.09 Buloba-Bukasa'!L65,'28.09 Buloba-Bukasa-24h'!L65)</f>
        <v>0</v>
      </c>
      <c r="M65" s="48">
        <f>AVERAGE('26.09 Buloba-Bukasa'!M65,'28.09 Buloba-Bukasa-24h'!M65)</f>
        <v>8.5</v>
      </c>
      <c r="N65" s="48">
        <f>AVERAGE('26.09 Buloba-Bukasa'!N65,'28.09 Buloba-Bukasa-24h'!N65)</f>
        <v>0</v>
      </c>
      <c r="O65" s="15">
        <f t="shared" si="0"/>
        <v>13.5</v>
      </c>
      <c r="P65" s="15">
        <f t="shared" si="1"/>
        <v>22</v>
      </c>
      <c r="R65" s="8"/>
      <c r="T65"/>
    </row>
    <row r="66" spans="2:20" ht="23.1" customHeight="1" x14ac:dyDescent="0.25">
      <c r="B66" s="22" t="s">
        <v>103</v>
      </c>
      <c r="C66" s="48">
        <f>AVERAGE('26.09 Buloba-Bukasa'!C66,'28.09 Buloba-Bukasa-24h'!C66)</f>
        <v>6.5</v>
      </c>
      <c r="D66" s="48">
        <f>AVERAGE('26.09 Buloba-Bukasa'!D66,'28.09 Buloba-Bukasa-24h'!D66)</f>
        <v>0.5</v>
      </c>
      <c r="E66" s="48">
        <f>AVERAGE('26.09 Buloba-Bukasa'!E66,'28.09 Buloba-Bukasa-24h'!E66)</f>
        <v>3</v>
      </c>
      <c r="F66" s="48">
        <f>AVERAGE('26.09 Buloba-Bukasa'!F66,'28.09 Buloba-Bukasa-24h'!F66)</f>
        <v>1</v>
      </c>
      <c r="G66" s="48">
        <f>AVERAGE('26.09 Buloba-Bukasa'!G66,'28.09 Buloba-Bukasa-24h'!G66)</f>
        <v>0</v>
      </c>
      <c r="H66" s="48">
        <f>AVERAGE('26.09 Buloba-Bukasa'!H66,'28.09 Buloba-Bukasa-24h'!H66)</f>
        <v>0</v>
      </c>
      <c r="I66" s="48">
        <f>AVERAGE('26.09 Buloba-Bukasa'!I66,'28.09 Buloba-Bukasa-24h'!I66)</f>
        <v>0</v>
      </c>
      <c r="J66" s="48">
        <f>AVERAGE('26.09 Buloba-Bukasa'!J66,'28.09 Buloba-Bukasa-24h'!J66)</f>
        <v>0</v>
      </c>
      <c r="K66" s="48">
        <f>AVERAGE('26.09 Buloba-Bukasa'!K66,'28.09 Buloba-Bukasa-24h'!K66)</f>
        <v>0</v>
      </c>
      <c r="L66" s="48">
        <f>AVERAGE('26.09 Buloba-Bukasa'!L66,'28.09 Buloba-Bukasa-24h'!L66)</f>
        <v>0</v>
      </c>
      <c r="M66" s="48">
        <f>AVERAGE('26.09 Buloba-Bukasa'!M66,'28.09 Buloba-Bukasa-24h'!M66)</f>
        <v>8.5</v>
      </c>
      <c r="N66" s="48">
        <f>AVERAGE('26.09 Buloba-Bukasa'!N66,'28.09 Buloba-Bukasa-24h'!N66)</f>
        <v>0</v>
      </c>
      <c r="O66" s="15">
        <f t="shared" si="0"/>
        <v>11</v>
      </c>
      <c r="P66" s="15">
        <f t="shared" si="1"/>
        <v>19.5</v>
      </c>
      <c r="R66" s="8"/>
      <c r="T66"/>
    </row>
    <row r="67" spans="2:20" ht="23.1" customHeight="1" x14ac:dyDescent="0.25">
      <c r="B67" s="22" t="s">
        <v>104</v>
      </c>
      <c r="C67" s="48">
        <f>AVERAGE('26.09 Buloba-Bukasa'!C67,'28.09 Buloba-Bukasa-24h'!C67)</f>
        <v>6</v>
      </c>
      <c r="D67" s="48">
        <f>AVERAGE('26.09 Buloba-Bukasa'!D67,'28.09 Buloba-Bukasa-24h'!D67)</f>
        <v>0.5</v>
      </c>
      <c r="E67" s="48">
        <f>AVERAGE('26.09 Buloba-Bukasa'!E67,'28.09 Buloba-Bukasa-24h'!E67)</f>
        <v>0.5</v>
      </c>
      <c r="F67" s="48">
        <f>AVERAGE('26.09 Buloba-Bukasa'!F67,'28.09 Buloba-Bukasa-24h'!F67)</f>
        <v>1</v>
      </c>
      <c r="G67" s="48">
        <f>AVERAGE('26.09 Buloba-Bukasa'!G67,'28.09 Buloba-Bukasa-24h'!G67)</f>
        <v>0</v>
      </c>
      <c r="H67" s="48">
        <f>AVERAGE('26.09 Buloba-Bukasa'!H67,'28.09 Buloba-Bukasa-24h'!H67)</f>
        <v>0</v>
      </c>
      <c r="I67" s="48">
        <f>AVERAGE('26.09 Buloba-Bukasa'!I67,'28.09 Buloba-Bukasa-24h'!I67)</f>
        <v>0.5</v>
      </c>
      <c r="J67" s="48">
        <f>AVERAGE('26.09 Buloba-Bukasa'!J67,'28.09 Buloba-Bukasa-24h'!J67)</f>
        <v>0</v>
      </c>
      <c r="K67" s="48">
        <f>AVERAGE('26.09 Buloba-Bukasa'!K67,'28.09 Buloba-Bukasa-24h'!K67)</f>
        <v>0</v>
      </c>
      <c r="L67" s="48">
        <f>AVERAGE('26.09 Buloba-Bukasa'!L67,'28.09 Buloba-Bukasa-24h'!L67)</f>
        <v>0</v>
      </c>
      <c r="M67" s="48">
        <f>AVERAGE('26.09 Buloba-Bukasa'!M67,'28.09 Buloba-Bukasa-24h'!M67)</f>
        <v>8.5</v>
      </c>
      <c r="N67" s="48">
        <f>AVERAGE('26.09 Buloba-Bukasa'!N67,'28.09 Buloba-Bukasa-24h'!N67)</f>
        <v>0</v>
      </c>
      <c r="O67" s="15">
        <f t="shared" si="0"/>
        <v>8.5</v>
      </c>
      <c r="P67" s="15">
        <f t="shared" si="1"/>
        <v>17</v>
      </c>
      <c r="R67" s="8"/>
      <c r="T67"/>
    </row>
    <row r="68" spans="2:20" ht="23.1" customHeight="1" x14ac:dyDescent="0.25">
      <c r="B68" s="22" t="s">
        <v>105</v>
      </c>
      <c r="C68" s="48">
        <f>AVERAGE('26.09 Buloba-Bukasa'!C68,'28.09 Buloba-Bukasa-24h'!C68)</f>
        <v>8.5</v>
      </c>
      <c r="D68" s="48">
        <f>AVERAGE('26.09 Buloba-Bukasa'!D68,'28.09 Buloba-Bukasa-24h'!D68)</f>
        <v>0</v>
      </c>
      <c r="E68" s="48">
        <f>AVERAGE('26.09 Buloba-Bukasa'!E68,'28.09 Buloba-Bukasa-24h'!E68)</f>
        <v>0.5</v>
      </c>
      <c r="F68" s="48">
        <f>AVERAGE('26.09 Buloba-Bukasa'!F68,'28.09 Buloba-Bukasa-24h'!F68)</f>
        <v>0.5</v>
      </c>
      <c r="G68" s="48">
        <f>AVERAGE('26.09 Buloba-Bukasa'!G68,'28.09 Buloba-Bukasa-24h'!G68)</f>
        <v>0</v>
      </c>
      <c r="H68" s="48">
        <f>AVERAGE('26.09 Buloba-Bukasa'!H68,'28.09 Buloba-Bukasa-24h'!H68)</f>
        <v>0</v>
      </c>
      <c r="I68" s="48">
        <f>AVERAGE('26.09 Buloba-Bukasa'!I68,'28.09 Buloba-Bukasa-24h'!I68)</f>
        <v>0</v>
      </c>
      <c r="J68" s="48">
        <f>AVERAGE('26.09 Buloba-Bukasa'!J68,'28.09 Buloba-Bukasa-24h'!J68)</f>
        <v>0.5</v>
      </c>
      <c r="K68" s="48">
        <f>AVERAGE('26.09 Buloba-Bukasa'!K68,'28.09 Buloba-Bukasa-24h'!K68)</f>
        <v>0</v>
      </c>
      <c r="L68" s="48">
        <f>AVERAGE('26.09 Buloba-Bukasa'!L68,'28.09 Buloba-Bukasa-24h'!L68)</f>
        <v>0</v>
      </c>
      <c r="M68" s="48">
        <f>AVERAGE('26.09 Buloba-Bukasa'!M68,'28.09 Buloba-Bukasa-24h'!M68)</f>
        <v>5</v>
      </c>
      <c r="N68" s="48">
        <f>AVERAGE('26.09 Buloba-Bukasa'!N68,'28.09 Buloba-Bukasa-24h'!N68)</f>
        <v>0</v>
      </c>
      <c r="O68" s="15">
        <f t="shared" si="0"/>
        <v>10</v>
      </c>
      <c r="P68" s="15">
        <f t="shared" si="1"/>
        <v>15</v>
      </c>
      <c r="R68" s="8"/>
      <c r="T68"/>
    </row>
    <row r="69" spans="2:20" ht="23.1" customHeight="1" x14ac:dyDescent="0.25">
      <c r="B69" s="22" t="s">
        <v>106</v>
      </c>
      <c r="C69" s="48">
        <f>AVERAGE('26.09 Buloba-Bukasa'!C69,'28.09 Buloba-Bukasa-24h'!C69)</f>
        <v>3.5</v>
      </c>
      <c r="D69" s="48">
        <f>AVERAGE('26.09 Buloba-Bukasa'!D69,'28.09 Buloba-Bukasa-24h'!D69)</f>
        <v>0.5</v>
      </c>
      <c r="E69" s="48">
        <f>AVERAGE('26.09 Buloba-Bukasa'!E69,'28.09 Buloba-Bukasa-24h'!E69)</f>
        <v>0.5</v>
      </c>
      <c r="F69" s="48">
        <f>AVERAGE('26.09 Buloba-Bukasa'!F69,'28.09 Buloba-Bukasa-24h'!F69)</f>
        <v>0.5</v>
      </c>
      <c r="G69" s="48">
        <f>AVERAGE('26.09 Buloba-Bukasa'!G69,'28.09 Buloba-Bukasa-24h'!G69)</f>
        <v>0</v>
      </c>
      <c r="H69" s="48">
        <f>AVERAGE('26.09 Buloba-Bukasa'!H69,'28.09 Buloba-Bukasa-24h'!H69)</f>
        <v>0</v>
      </c>
      <c r="I69" s="48">
        <f>AVERAGE('26.09 Buloba-Bukasa'!I69,'28.09 Buloba-Bukasa-24h'!I69)</f>
        <v>0.5</v>
      </c>
      <c r="J69" s="48">
        <f>AVERAGE('26.09 Buloba-Bukasa'!J69,'28.09 Buloba-Bukasa-24h'!J69)</f>
        <v>0</v>
      </c>
      <c r="K69" s="48">
        <f>AVERAGE('26.09 Buloba-Bukasa'!K69,'28.09 Buloba-Bukasa-24h'!K69)</f>
        <v>0</v>
      </c>
      <c r="L69" s="48">
        <f>AVERAGE('26.09 Buloba-Bukasa'!L69,'28.09 Buloba-Bukasa-24h'!L69)</f>
        <v>0</v>
      </c>
      <c r="M69" s="48">
        <f>AVERAGE('26.09 Buloba-Bukasa'!M69,'28.09 Buloba-Bukasa-24h'!M69)</f>
        <v>7.5</v>
      </c>
      <c r="N69" s="48">
        <f>AVERAGE('26.09 Buloba-Bukasa'!N69,'28.09 Buloba-Bukasa-24h'!N69)</f>
        <v>0</v>
      </c>
      <c r="O69" s="15">
        <f t="shared" si="0"/>
        <v>5.5</v>
      </c>
      <c r="P69" s="15">
        <f t="shared" si="1"/>
        <v>13</v>
      </c>
      <c r="R69" s="8"/>
      <c r="T69"/>
    </row>
    <row r="70" spans="2:20" ht="23.1" customHeight="1" x14ac:dyDescent="0.25">
      <c r="B70" s="22" t="s">
        <v>110</v>
      </c>
      <c r="C70" s="48">
        <f>AVERAGE('26.09 Buloba-Bukasa'!C70,'28.09 Buloba-Bukasa-24h'!C70)</f>
        <v>6.5</v>
      </c>
      <c r="D70" s="48">
        <f>AVERAGE('26.09 Buloba-Bukasa'!D70,'28.09 Buloba-Bukasa-24h'!D70)</f>
        <v>0.5</v>
      </c>
      <c r="E70" s="48">
        <f>AVERAGE('26.09 Buloba-Bukasa'!E70,'28.09 Buloba-Bukasa-24h'!E70)</f>
        <v>0.5</v>
      </c>
      <c r="F70" s="48">
        <f>AVERAGE('26.09 Buloba-Bukasa'!F70,'28.09 Buloba-Bukasa-24h'!F70)</f>
        <v>0.5</v>
      </c>
      <c r="G70" s="48">
        <f>AVERAGE('26.09 Buloba-Bukasa'!G70,'28.09 Buloba-Bukasa-24h'!G70)</f>
        <v>0</v>
      </c>
      <c r="H70" s="48">
        <f>AVERAGE('26.09 Buloba-Bukasa'!H70,'28.09 Buloba-Bukasa-24h'!H70)</f>
        <v>0</v>
      </c>
      <c r="I70" s="48">
        <f>AVERAGE('26.09 Buloba-Bukasa'!I70,'28.09 Buloba-Bukasa-24h'!I70)</f>
        <v>0</v>
      </c>
      <c r="J70" s="48">
        <f>AVERAGE('26.09 Buloba-Bukasa'!J70,'28.09 Buloba-Bukasa-24h'!J70)</f>
        <v>1</v>
      </c>
      <c r="K70" s="48">
        <f>AVERAGE('26.09 Buloba-Bukasa'!K70,'28.09 Buloba-Bukasa-24h'!K70)</f>
        <v>0</v>
      </c>
      <c r="L70" s="48">
        <f>AVERAGE('26.09 Buloba-Bukasa'!L70,'28.09 Buloba-Bukasa-24h'!L70)</f>
        <v>0</v>
      </c>
      <c r="M70" s="48">
        <f>AVERAGE('26.09 Buloba-Bukasa'!M70,'28.09 Buloba-Bukasa-24h'!M70)</f>
        <v>7</v>
      </c>
      <c r="N70" s="48">
        <f>AVERAGE('26.09 Buloba-Bukasa'!N70,'28.09 Buloba-Bukasa-24h'!N70)</f>
        <v>0</v>
      </c>
      <c r="O70" s="15">
        <f t="shared" si="0"/>
        <v>9</v>
      </c>
      <c r="P70" s="15">
        <f t="shared" si="1"/>
        <v>16</v>
      </c>
      <c r="R70" s="8"/>
      <c r="T70"/>
    </row>
    <row r="71" spans="2:20" ht="23.1" customHeight="1" x14ac:dyDescent="0.25">
      <c r="B71" s="22" t="s">
        <v>111</v>
      </c>
      <c r="C71" s="48">
        <f>AVERAGE('26.09 Buloba-Bukasa'!C71,'28.09 Buloba-Bukasa-24h'!C71)</f>
        <v>2.5</v>
      </c>
      <c r="D71" s="48">
        <f>AVERAGE('26.09 Buloba-Bukasa'!D71,'28.09 Buloba-Bukasa-24h'!D71)</f>
        <v>0</v>
      </c>
      <c r="E71" s="48">
        <f>AVERAGE('26.09 Buloba-Bukasa'!E71,'28.09 Buloba-Bukasa-24h'!E71)</f>
        <v>1</v>
      </c>
      <c r="F71" s="48">
        <f>AVERAGE('26.09 Buloba-Bukasa'!F71,'28.09 Buloba-Bukasa-24h'!F71)</f>
        <v>0</v>
      </c>
      <c r="G71" s="48">
        <f>AVERAGE('26.09 Buloba-Bukasa'!G71,'28.09 Buloba-Bukasa-24h'!G71)</f>
        <v>0</v>
      </c>
      <c r="H71" s="48">
        <f>AVERAGE('26.09 Buloba-Bukasa'!H71,'28.09 Buloba-Bukasa-24h'!H71)</f>
        <v>0</v>
      </c>
      <c r="I71" s="48">
        <f>AVERAGE('26.09 Buloba-Bukasa'!I71,'28.09 Buloba-Bukasa-24h'!I71)</f>
        <v>1</v>
      </c>
      <c r="J71" s="48">
        <f>AVERAGE('26.09 Buloba-Bukasa'!J71,'28.09 Buloba-Bukasa-24h'!J71)</f>
        <v>0</v>
      </c>
      <c r="K71" s="48">
        <f>AVERAGE('26.09 Buloba-Bukasa'!K71,'28.09 Buloba-Bukasa-24h'!K71)</f>
        <v>0</v>
      </c>
      <c r="L71" s="48">
        <f>AVERAGE('26.09 Buloba-Bukasa'!L71,'28.09 Buloba-Bukasa-24h'!L71)</f>
        <v>0</v>
      </c>
      <c r="M71" s="48">
        <f>AVERAGE('26.09 Buloba-Bukasa'!M71,'28.09 Buloba-Bukasa-24h'!M71)</f>
        <v>4</v>
      </c>
      <c r="N71" s="48">
        <f>AVERAGE('26.09 Buloba-Bukasa'!N71,'28.09 Buloba-Bukasa-24h'!N71)</f>
        <v>0</v>
      </c>
      <c r="O71" s="15">
        <f t="shared" si="0"/>
        <v>4.5</v>
      </c>
      <c r="P71" s="15">
        <f t="shared" si="1"/>
        <v>8.5</v>
      </c>
      <c r="R71" s="8"/>
      <c r="T71"/>
    </row>
    <row r="72" spans="2:20" ht="23.1" customHeight="1" x14ac:dyDescent="0.25">
      <c r="B72" s="22" t="s">
        <v>112</v>
      </c>
      <c r="C72" s="48">
        <f>AVERAGE('26.09 Buloba-Bukasa'!C72,'28.09 Buloba-Bukasa-24h'!C72)</f>
        <v>6</v>
      </c>
      <c r="D72" s="48">
        <f>AVERAGE('26.09 Buloba-Bukasa'!D72,'28.09 Buloba-Bukasa-24h'!D72)</f>
        <v>0</v>
      </c>
      <c r="E72" s="48">
        <f>AVERAGE('26.09 Buloba-Bukasa'!E72,'28.09 Buloba-Bukasa-24h'!E72)</f>
        <v>0</v>
      </c>
      <c r="F72" s="48">
        <f>AVERAGE('26.09 Buloba-Bukasa'!F72,'28.09 Buloba-Bukasa-24h'!F72)</f>
        <v>0.5</v>
      </c>
      <c r="G72" s="48">
        <f>AVERAGE('26.09 Buloba-Bukasa'!G72,'28.09 Buloba-Bukasa-24h'!G72)</f>
        <v>0.5</v>
      </c>
      <c r="H72" s="48">
        <f>AVERAGE('26.09 Buloba-Bukasa'!H72,'28.09 Buloba-Bukasa-24h'!H72)</f>
        <v>0</v>
      </c>
      <c r="I72" s="48">
        <f>AVERAGE('26.09 Buloba-Bukasa'!I72,'28.09 Buloba-Bukasa-24h'!I72)</f>
        <v>1</v>
      </c>
      <c r="J72" s="48">
        <f>AVERAGE('26.09 Buloba-Bukasa'!J72,'28.09 Buloba-Bukasa-24h'!J72)</f>
        <v>0.5</v>
      </c>
      <c r="K72" s="48">
        <f>AVERAGE('26.09 Buloba-Bukasa'!K72,'28.09 Buloba-Bukasa-24h'!K72)</f>
        <v>0.5</v>
      </c>
      <c r="L72" s="48">
        <f>AVERAGE('26.09 Buloba-Bukasa'!L72,'28.09 Buloba-Bukasa-24h'!L72)</f>
        <v>0</v>
      </c>
      <c r="M72" s="48">
        <f>AVERAGE('26.09 Buloba-Bukasa'!M72,'28.09 Buloba-Bukasa-24h'!M72)</f>
        <v>7.5</v>
      </c>
      <c r="N72" s="48">
        <f>AVERAGE('26.09 Buloba-Bukasa'!N72,'28.09 Buloba-Bukasa-24h'!N72)</f>
        <v>0</v>
      </c>
      <c r="O72" s="15">
        <f t="shared" si="0"/>
        <v>9</v>
      </c>
      <c r="P72" s="15">
        <f t="shared" si="1"/>
        <v>16.5</v>
      </c>
      <c r="R72" s="8"/>
      <c r="T72"/>
    </row>
    <row r="73" spans="2:20" ht="23.1" customHeight="1" x14ac:dyDescent="0.25">
      <c r="B73" s="22" t="s">
        <v>113</v>
      </c>
      <c r="C73" s="48">
        <f>AVERAGE('26.09 Buloba-Bukasa'!C73,'28.09 Buloba-Bukasa-24h'!C73)</f>
        <v>4.5</v>
      </c>
      <c r="D73" s="48">
        <f>AVERAGE('26.09 Buloba-Bukasa'!D73,'28.09 Buloba-Bukasa-24h'!D73)</f>
        <v>0</v>
      </c>
      <c r="E73" s="48">
        <f>AVERAGE('26.09 Buloba-Bukasa'!E73,'28.09 Buloba-Bukasa-24h'!E73)</f>
        <v>0.5</v>
      </c>
      <c r="F73" s="48">
        <f>AVERAGE('26.09 Buloba-Bukasa'!F73,'28.09 Buloba-Bukasa-24h'!F73)</f>
        <v>0.5</v>
      </c>
      <c r="G73" s="48">
        <f>AVERAGE('26.09 Buloba-Bukasa'!G73,'28.09 Buloba-Bukasa-24h'!G73)</f>
        <v>0</v>
      </c>
      <c r="H73" s="48">
        <f>AVERAGE('26.09 Buloba-Bukasa'!H73,'28.09 Buloba-Bukasa-24h'!H73)</f>
        <v>0</v>
      </c>
      <c r="I73" s="48">
        <f>AVERAGE('26.09 Buloba-Bukasa'!I73,'28.09 Buloba-Bukasa-24h'!I73)</f>
        <v>0</v>
      </c>
      <c r="J73" s="48">
        <f>AVERAGE('26.09 Buloba-Bukasa'!J73,'28.09 Buloba-Bukasa-24h'!J73)</f>
        <v>0</v>
      </c>
      <c r="K73" s="48">
        <f>AVERAGE('26.09 Buloba-Bukasa'!K73,'28.09 Buloba-Bukasa-24h'!K73)</f>
        <v>0</v>
      </c>
      <c r="L73" s="48">
        <f>AVERAGE('26.09 Buloba-Bukasa'!L73,'28.09 Buloba-Bukasa-24h'!L73)</f>
        <v>0</v>
      </c>
      <c r="M73" s="48">
        <f>AVERAGE('26.09 Buloba-Bukasa'!M73,'28.09 Buloba-Bukasa-24h'!M73)</f>
        <v>6</v>
      </c>
      <c r="N73" s="48">
        <f>AVERAGE('26.09 Buloba-Bukasa'!N73,'28.09 Buloba-Bukasa-24h'!N73)</f>
        <v>0</v>
      </c>
      <c r="O73" s="15">
        <f t="shared" si="0"/>
        <v>5.5</v>
      </c>
      <c r="P73" s="15">
        <f t="shared" si="1"/>
        <v>11.5</v>
      </c>
      <c r="R73" s="8"/>
      <c r="T73"/>
    </row>
    <row r="74" spans="2:20" ht="23.1" customHeight="1" x14ac:dyDescent="0.25">
      <c r="B74" s="22" t="s">
        <v>114</v>
      </c>
      <c r="C74" s="48">
        <f>AVERAGE('26.09 Buloba-Bukasa'!C74,'28.09 Buloba-Bukasa-24h'!C74)</f>
        <v>1.5</v>
      </c>
      <c r="D74" s="48">
        <f>AVERAGE('26.09 Buloba-Bukasa'!D74,'28.09 Buloba-Bukasa-24h'!D74)</f>
        <v>0</v>
      </c>
      <c r="E74" s="48">
        <f>AVERAGE('26.09 Buloba-Bukasa'!E74,'28.09 Buloba-Bukasa-24h'!E74)</f>
        <v>1</v>
      </c>
      <c r="F74" s="48">
        <f>AVERAGE('26.09 Buloba-Bukasa'!F74,'28.09 Buloba-Bukasa-24h'!F74)</f>
        <v>0</v>
      </c>
      <c r="G74" s="48">
        <f>AVERAGE('26.09 Buloba-Bukasa'!G74,'28.09 Buloba-Bukasa-24h'!G74)</f>
        <v>0</v>
      </c>
      <c r="H74" s="48">
        <f>AVERAGE('26.09 Buloba-Bukasa'!H74,'28.09 Buloba-Bukasa-24h'!H74)</f>
        <v>0</v>
      </c>
      <c r="I74" s="48">
        <f>AVERAGE('26.09 Buloba-Bukasa'!I74,'28.09 Buloba-Bukasa-24h'!I74)</f>
        <v>0.5</v>
      </c>
      <c r="J74" s="48">
        <f>AVERAGE('26.09 Buloba-Bukasa'!J74,'28.09 Buloba-Bukasa-24h'!J74)</f>
        <v>0</v>
      </c>
      <c r="K74" s="48">
        <f>AVERAGE('26.09 Buloba-Bukasa'!K74,'28.09 Buloba-Bukasa-24h'!K74)</f>
        <v>0</v>
      </c>
      <c r="L74" s="48">
        <f>AVERAGE('26.09 Buloba-Bukasa'!L74,'28.09 Buloba-Bukasa-24h'!L74)</f>
        <v>0</v>
      </c>
      <c r="M74" s="48">
        <f>AVERAGE('26.09 Buloba-Bukasa'!M74,'28.09 Buloba-Bukasa-24h'!M74)</f>
        <v>4</v>
      </c>
      <c r="N74" s="48">
        <f>AVERAGE('26.09 Buloba-Bukasa'!N74,'28.09 Buloba-Bukasa-24h'!N74)</f>
        <v>0</v>
      </c>
      <c r="O74" s="15">
        <f t="shared" ref="O74:O105" si="23">SUM(C74:L74,N74)</f>
        <v>3</v>
      </c>
      <c r="P74" s="15">
        <f t="shared" ref="P74:P105" si="24">SUM(C74:N74)</f>
        <v>7</v>
      </c>
      <c r="R74" s="8"/>
      <c r="T74"/>
    </row>
    <row r="75" spans="2:20" ht="23.1" customHeight="1" x14ac:dyDescent="0.25">
      <c r="B75" s="22" t="s">
        <v>115</v>
      </c>
      <c r="C75" s="48">
        <f>AVERAGE('26.09 Buloba-Bukasa'!C75,'28.09 Buloba-Bukasa-24h'!C75)</f>
        <v>3.5</v>
      </c>
      <c r="D75" s="48">
        <f>AVERAGE('26.09 Buloba-Bukasa'!D75,'28.09 Buloba-Bukasa-24h'!D75)</f>
        <v>0</v>
      </c>
      <c r="E75" s="48">
        <f>AVERAGE('26.09 Buloba-Bukasa'!E75,'28.09 Buloba-Bukasa-24h'!E75)</f>
        <v>0</v>
      </c>
      <c r="F75" s="48">
        <f>AVERAGE('26.09 Buloba-Bukasa'!F75,'28.09 Buloba-Bukasa-24h'!F75)</f>
        <v>0</v>
      </c>
      <c r="G75" s="48">
        <f>AVERAGE('26.09 Buloba-Bukasa'!G75,'28.09 Buloba-Bukasa-24h'!G75)</f>
        <v>0</v>
      </c>
      <c r="H75" s="48">
        <f>AVERAGE('26.09 Buloba-Bukasa'!H75,'28.09 Buloba-Bukasa-24h'!H75)</f>
        <v>0</v>
      </c>
      <c r="I75" s="48">
        <f>AVERAGE('26.09 Buloba-Bukasa'!I75,'28.09 Buloba-Bukasa-24h'!I75)</f>
        <v>0</v>
      </c>
      <c r="J75" s="48">
        <f>AVERAGE('26.09 Buloba-Bukasa'!J75,'28.09 Buloba-Bukasa-24h'!J75)</f>
        <v>0</v>
      </c>
      <c r="K75" s="48">
        <f>AVERAGE('26.09 Buloba-Bukasa'!K75,'28.09 Buloba-Bukasa-24h'!K75)</f>
        <v>0</v>
      </c>
      <c r="L75" s="48">
        <f>AVERAGE('26.09 Buloba-Bukasa'!L75,'28.09 Buloba-Bukasa-24h'!L75)</f>
        <v>0</v>
      </c>
      <c r="M75" s="48">
        <f>AVERAGE('26.09 Buloba-Bukasa'!M75,'28.09 Buloba-Bukasa-24h'!M75)</f>
        <v>4</v>
      </c>
      <c r="N75" s="48">
        <f>AVERAGE('26.09 Buloba-Bukasa'!N75,'28.09 Buloba-Bukasa-24h'!N75)</f>
        <v>0</v>
      </c>
      <c r="O75" s="15">
        <f t="shared" si="23"/>
        <v>3.5</v>
      </c>
      <c r="P75" s="15">
        <f t="shared" si="24"/>
        <v>7.5</v>
      </c>
      <c r="R75" s="8"/>
      <c r="T75"/>
    </row>
    <row r="76" spans="2:20" ht="23.1" customHeight="1" x14ac:dyDescent="0.25">
      <c r="B76" s="22" t="s">
        <v>116</v>
      </c>
      <c r="C76" s="48">
        <f>AVERAGE('26.09 Buloba-Bukasa'!C76,'28.09 Buloba-Bukasa-24h'!C76)</f>
        <v>3.5</v>
      </c>
      <c r="D76" s="48">
        <f>AVERAGE('26.09 Buloba-Bukasa'!D76,'28.09 Buloba-Bukasa-24h'!D76)</f>
        <v>0</v>
      </c>
      <c r="E76" s="48">
        <f>AVERAGE('26.09 Buloba-Bukasa'!E76,'28.09 Buloba-Bukasa-24h'!E76)</f>
        <v>0</v>
      </c>
      <c r="F76" s="48">
        <f>AVERAGE('26.09 Buloba-Bukasa'!F76,'28.09 Buloba-Bukasa-24h'!F76)</f>
        <v>0</v>
      </c>
      <c r="G76" s="48">
        <f>AVERAGE('26.09 Buloba-Bukasa'!G76,'28.09 Buloba-Bukasa-24h'!G76)</f>
        <v>0</v>
      </c>
      <c r="H76" s="48">
        <f>AVERAGE('26.09 Buloba-Bukasa'!H76,'28.09 Buloba-Bukasa-24h'!H76)</f>
        <v>0</v>
      </c>
      <c r="I76" s="48">
        <f>AVERAGE('26.09 Buloba-Bukasa'!I76,'28.09 Buloba-Bukasa-24h'!I76)</f>
        <v>0.5</v>
      </c>
      <c r="J76" s="48">
        <f>AVERAGE('26.09 Buloba-Bukasa'!J76,'28.09 Buloba-Bukasa-24h'!J76)</f>
        <v>0</v>
      </c>
      <c r="K76" s="48">
        <f>AVERAGE('26.09 Buloba-Bukasa'!K76,'28.09 Buloba-Bukasa-24h'!K76)</f>
        <v>0.5</v>
      </c>
      <c r="L76" s="48">
        <f>AVERAGE('26.09 Buloba-Bukasa'!L76,'28.09 Buloba-Bukasa-24h'!L76)</f>
        <v>0</v>
      </c>
      <c r="M76" s="48">
        <f>AVERAGE('26.09 Buloba-Bukasa'!M76,'28.09 Buloba-Bukasa-24h'!M76)</f>
        <v>3.5</v>
      </c>
      <c r="N76" s="48">
        <f>AVERAGE('26.09 Buloba-Bukasa'!N76,'28.09 Buloba-Bukasa-24h'!N76)</f>
        <v>0</v>
      </c>
      <c r="O76" s="15">
        <f t="shared" si="23"/>
        <v>4.5</v>
      </c>
      <c r="P76" s="15">
        <f t="shared" si="24"/>
        <v>8</v>
      </c>
      <c r="R76" s="8"/>
      <c r="T76"/>
    </row>
    <row r="77" spans="2:20" ht="23.1" customHeight="1" x14ac:dyDescent="0.25">
      <c r="B77" s="22" t="s">
        <v>117</v>
      </c>
      <c r="C77" s="48">
        <f>AVERAGE('26.09 Buloba-Bukasa'!C77,'28.09 Buloba-Bukasa-24h'!C77)</f>
        <v>1.5</v>
      </c>
      <c r="D77" s="48">
        <f>AVERAGE('26.09 Buloba-Bukasa'!D77,'28.09 Buloba-Bukasa-24h'!D77)</f>
        <v>0</v>
      </c>
      <c r="E77" s="48">
        <f>AVERAGE('26.09 Buloba-Bukasa'!E77,'28.09 Buloba-Bukasa-24h'!E77)</f>
        <v>0</v>
      </c>
      <c r="F77" s="48">
        <f>AVERAGE('26.09 Buloba-Bukasa'!F77,'28.09 Buloba-Bukasa-24h'!F77)</f>
        <v>0</v>
      </c>
      <c r="G77" s="48">
        <f>AVERAGE('26.09 Buloba-Bukasa'!G77,'28.09 Buloba-Bukasa-24h'!G77)</f>
        <v>0</v>
      </c>
      <c r="H77" s="48">
        <f>AVERAGE('26.09 Buloba-Bukasa'!H77,'28.09 Buloba-Bukasa-24h'!H77)</f>
        <v>0</v>
      </c>
      <c r="I77" s="48">
        <f>AVERAGE('26.09 Buloba-Bukasa'!I77,'28.09 Buloba-Bukasa-24h'!I77)</f>
        <v>0</v>
      </c>
      <c r="J77" s="48">
        <f>AVERAGE('26.09 Buloba-Bukasa'!J77,'28.09 Buloba-Bukasa-24h'!J77)</f>
        <v>0.5</v>
      </c>
      <c r="K77" s="48">
        <f>AVERAGE('26.09 Buloba-Bukasa'!K77,'28.09 Buloba-Bukasa-24h'!K77)</f>
        <v>0</v>
      </c>
      <c r="L77" s="48">
        <f>AVERAGE('26.09 Buloba-Bukasa'!L77,'28.09 Buloba-Bukasa-24h'!L77)</f>
        <v>0</v>
      </c>
      <c r="M77" s="48">
        <f>AVERAGE('26.09 Buloba-Bukasa'!M77,'28.09 Buloba-Bukasa-24h'!M77)</f>
        <v>1</v>
      </c>
      <c r="N77" s="48">
        <f>AVERAGE('26.09 Buloba-Bukasa'!N77,'28.09 Buloba-Bukasa-24h'!N77)</f>
        <v>0</v>
      </c>
      <c r="O77" s="15">
        <f t="shared" si="23"/>
        <v>2</v>
      </c>
      <c r="P77" s="15">
        <f t="shared" si="24"/>
        <v>3</v>
      </c>
      <c r="R77" s="8"/>
      <c r="T77"/>
    </row>
    <row r="78" spans="2:20" ht="23.1" customHeight="1" x14ac:dyDescent="0.25">
      <c r="B78" s="23" t="s">
        <v>118</v>
      </c>
      <c r="C78" s="48">
        <f>AVERAGE('26.09 Buloba-Bukasa'!C78,'28.09 Buloba-Bukasa-24h'!C78)</f>
        <v>2</v>
      </c>
      <c r="D78" s="48">
        <f>AVERAGE('26.09 Buloba-Bukasa'!D78,'28.09 Buloba-Bukasa-24h'!D78)</f>
        <v>0.5</v>
      </c>
      <c r="E78" s="48">
        <f>AVERAGE('26.09 Buloba-Bukasa'!E78,'28.09 Buloba-Bukasa-24h'!E78)</f>
        <v>0</v>
      </c>
      <c r="F78" s="48">
        <f>AVERAGE('26.09 Buloba-Bukasa'!F78,'28.09 Buloba-Bukasa-24h'!F78)</f>
        <v>0</v>
      </c>
      <c r="G78" s="48">
        <f>AVERAGE('26.09 Buloba-Bukasa'!G78,'28.09 Buloba-Bukasa-24h'!G78)</f>
        <v>0.5</v>
      </c>
      <c r="H78" s="48">
        <f>AVERAGE('26.09 Buloba-Bukasa'!H78,'28.09 Buloba-Bukasa-24h'!H78)</f>
        <v>0.5</v>
      </c>
      <c r="I78" s="48">
        <f>AVERAGE('26.09 Buloba-Bukasa'!I78,'28.09 Buloba-Bukasa-24h'!I78)</f>
        <v>0.5</v>
      </c>
      <c r="J78" s="48">
        <f>AVERAGE('26.09 Buloba-Bukasa'!J78,'28.09 Buloba-Bukasa-24h'!J78)</f>
        <v>0</v>
      </c>
      <c r="K78" s="48">
        <f>AVERAGE('26.09 Buloba-Bukasa'!K78,'28.09 Buloba-Bukasa-24h'!K78)</f>
        <v>0</v>
      </c>
      <c r="L78" s="48">
        <f>AVERAGE('26.09 Buloba-Bukasa'!L78,'28.09 Buloba-Bukasa-24h'!L78)</f>
        <v>0</v>
      </c>
      <c r="M78" s="48">
        <f>AVERAGE('26.09 Buloba-Bukasa'!M78,'28.09 Buloba-Bukasa-24h'!M78)</f>
        <v>2.5</v>
      </c>
      <c r="N78" s="48">
        <f>AVERAGE('26.09 Buloba-Bukasa'!N78,'28.09 Buloba-Bukasa-24h'!N78)</f>
        <v>0</v>
      </c>
      <c r="O78" s="15">
        <f t="shared" si="23"/>
        <v>4</v>
      </c>
      <c r="P78" s="15">
        <f t="shared" si="24"/>
        <v>6.5</v>
      </c>
      <c r="R78" s="8"/>
      <c r="T78"/>
    </row>
    <row r="79" spans="2:20" ht="23.1" customHeight="1" x14ac:dyDescent="0.25">
      <c r="B79" s="22" t="s">
        <v>119</v>
      </c>
      <c r="C79" s="48">
        <f>AVERAGE('26.09 Buloba-Bukasa'!C79,'28.09 Buloba-Bukasa-24h'!C79)</f>
        <v>2.5</v>
      </c>
      <c r="D79" s="48">
        <f>AVERAGE('26.09 Buloba-Bukasa'!D79,'28.09 Buloba-Bukasa-24h'!D79)</f>
        <v>0.5</v>
      </c>
      <c r="E79" s="48">
        <f>AVERAGE('26.09 Buloba-Bukasa'!E79,'28.09 Buloba-Bukasa-24h'!E79)</f>
        <v>0</v>
      </c>
      <c r="F79" s="48">
        <f>AVERAGE('26.09 Buloba-Bukasa'!F79,'28.09 Buloba-Bukasa-24h'!F79)</f>
        <v>0</v>
      </c>
      <c r="G79" s="48">
        <f>AVERAGE('26.09 Buloba-Bukasa'!G79,'28.09 Buloba-Bukasa-24h'!G79)</f>
        <v>0</v>
      </c>
      <c r="H79" s="48">
        <f>AVERAGE('26.09 Buloba-Bukasa'!H79,'28.09 Buloba-Bukasa-24h'!H79)</f>
        <v>0</v>
      </c>
      <c r="I79" s="48">
        <f>AVERAGE('26.09 Buloba-Bukasa'!I79,'28.09 Buloba-Bukasa-24h'!I79)</f>
        <v>0</v>
      </c>
      <c r="J79" s="48">
        <f>AVERAGE('26.09 Buloba-Bukasa'!J79,'28.09 Buloba-Bukasa-24h'!J79)</f>
        <v>0</v>
      </c>
      <c r="K79" s="48">
        <f>AVERAGE('26.09 Buloba-Bukasa'!K79,'28.09 Buloba-Bukasa-24h'!K79)</f>
        <v>0</v>
      </c>
      <c r="L79" s="48">
        <f>AVERAGE('26.09 Buloba-Bukasa'!L79,'28.09 Buloba-Bukasa-24h'!L79)</f>
        <v>0</v>
      </c>
      <c r="M79" s="48">
        <f>AVERAGE('26.09 Buloba-Bukasa'!M79,'28.09 Buloba-Bukasa-24h'!M79)</f>
        <v>2.5</v>
      </c>
      <c r="N79" s="48">
        <f>AVERAGE('26.09 Buloba-Bukasa'!N79,'28.09 Buloba-Bukasa-24h'!N79)</f>
        <v>0</v>
      </c>
      <c r="O79" s="15">
        <f t="shared" si="23"/>
        <v>3</v>
      </c>
      <c r="P79" s="15">
        <f t="shared" si="24"/>
        <v>5.5</v>
      </c>
      <c r="R79" s="8"/>
      <c r="T79"/>
    </row>
    <row r="80" spans="2:20" ht="23.1" customHeight="1" x14ac:dyDescent="0.25">
      <c r="B80" s="24" t="s">
        <v>120</v>
      </c>
      <c r="C80" s="48">
        <f>AVERAGE('26.09 Buloba-Bukasa'!C80,'28.09 Buloba-Bukasa-24h'!C80)</f>
        <v>0</v>
      </c>
      <c r="D80" s="48">
        <f>AVERAGE('26.09 Buloba-Bukasa'!D80,'28.09 Buloba-Bukasa-24h'!D80)</f>
        <v>0</v>
      </c>
      <c r="E80" s="48">
        <f>AVERAGE('26.09 Buloba-Bukasa'!E80,'28.09 Buloba-Bukasa-24h'!E80)</f>
        <v>0</v>
      </c>
      <c r="F80" s="48">
        <f>AVERAGE('26.09 Buloba-Bukasa'!F80,'28.09 Buloba-Bukasa-24h'!F80)</f>
        <v>0</v>
      </c>
      <c r="G80" s="48">
        <f>AVERAGE('26.09 Buloba-Bukasa'!G80,'28.09 Buloba-Bukasa-24h'!G80)</f>
        <v>0</v>
      </c>
      <c r="H80" s="48">
        <f>AVERAGE('26.09 Buloba-Bukasa'!H80,'28.09 Buloba-Bukasa-24h'!H80)</f>
        <v>0</v>
      </c>
      <c r="I80" s="48">
        <f>AVERAGE('26.09 Buloba-Bukasa'!I80,'28.09 Buloba-Bukasa-24h'!I80)</f>
        <v>0.5</v>
      </c>
      <c r="J80" s="48">
        <f>AVERAGE('26.09 Buloba-Bukasa'!J80,'28.09 Buloba-Bukasa-24h'!J80)</f>
        <v>0</v>
      </c>
      <c r="K80" s="48">
        <f>AVERAGE('26.09 Buloba-Bukasa'!K80,'28.09 Buloba-Bukasa-24h'!K80)</f>
        <v>0</v>
      </c>
      <c r="L80" s="48">
        <f>AVERAGE('26.09 Buloba-Bukasa'!L80,'28.09 Buloba-Bukasa-24h'!L80)</f>
        <v>0</v>
      </c>
      <c r="M80" s="48">
        <f>AVERAGE('26.09 Buloba-Bukasa'!M80,'28.09 Buloba-Bukasa-24h'!M80)</f>
        <v>0.5</v>
      </c>
      <c r="N80" s="48">
        <f>AVERAGE('26.09 Buloba-Bukasa'!N80,'28.09 Buloba-Bukasa-24h'!N80)</f>
        <v>0</v>
      </c>
      <c r="O80" s="15">
        <f t="shared" si="23"/>
        <v>0.5</v>
      </c>
      <c r="P80" s="15">
        <f t="shared" si="24"/>
        <v>1</v>
      </c>
      <c r="R80" s="8"/>
      <c r="T80"/>
    </row>
    <row r="81" spans="2:20" ht="23.1" customHeight="1" x14ac:dyDescent="0.25">
      <c r="B81" s="22" t="s">
        <v>121</v>
      </c>
      <c r="C81" s="48">
        <f>AVERAGE('26.09 Buloba-Bukasa'!C81,'28.09 Buloba-Bukasa-24h'!C81)</f>
        <v>1</v>
      </c>
      <c r="D81" s="48">
        <f>AVERAGE('26.09 Buloba-Bukasa'!D81,'28.09 Buloba-Bukasa-24h'!D81)</f>
        <v>0</v>
      </c>
      <c r="E81" s="48">
        <f>AVERAGE('26.09 Buloba-Bukasa'!E81,'28.09 Buloba-Bukasa-24h'!E81)</f>
        <v>0</v>
      </c>
      <c r="F81" s="48">
        <f>AVERAGE('26.09 Buloba-Bukasa'!F81,'28.09 Buloba-Bukasa-24h'!F81)</f>
        <v>0</v>
      </c>
      <c r="G81" s="48">
        <f>AVERAGE('26.09 Buloba-Bukasa'!G81,'28.09 Buloba-Bukasa-24h'!G81)</f>
        <v>0</v>
      </c>
      <c r="H81" s="48">
        <f>AVERAGE('26.09 Buloba-Bukasa'!H81,'28.09 Buloba-Bukasa-24h'!H81)</f>
        <v>0</v>
      </c>
      <c r="I81" s="48">
        <f>AVERAGE('26.09 Buloba-Bukasa'!I81,'28.09 Buloba-Bukasa-24h'!I81)</f>
        <v>0</v>
      </c>
      <c r="J81" s="48">
        <f>AVERAGE('26.09 Buloba-Bukasa'!J81,'28.09 Buloba-Bukasa-24h'!J81)</f>
        <v>0</v>
      </c>
      <c r="K81" s="48">
        <f>AVERAGE('26.09 Buloba-Bukasa'!K81,'28.09 Buloba-Bukasa-24h'!K81)</f>
        <v>0</v>
      </c>
      <c r="L81" s="48">
        <f>AVERAGE('26.09 Buloba-Bukasa'!L81,'28.09 Buloba-Bukasa-24h'!L81)</f>
        <v>0</v>
      </c>
      <c r="M81" s="48">
        <f>AVERAGE('26.09 Buloba-Bukasa'!M81,'28.09 Buloba-Bukasa-24h'!M81)</f>
        <v>2.5</v>
      </c>
      <c r="N81" s="48">
        <f>AVERAGE('26.09 Buloba-Bukasa'!N81,'28.09 Buloba-Bukasa-24h'!N81)</f>
        <v>0</v>
      </c>
      <c r="O81" s="15">
        <f t="shared" si="23"/>
        <v>1</v>
      </c>
      <c r="P81" s="15">
        <f t="shared" si="24"/>
        <v>3.5</v>
      </c>
      <c r="R81" s="8"/>
      <c r="T81"/>
    </row>
    <row r="82" spans="2:20" ht="23.1" customHeight="1" x14ac:dyDescent="0.25">
      <c r="B82" s="23" t="s">
        <v>122</v>
      </c>
      <c r="C82" s="48">
        <f>AVERAGE('26.09 Buloba-Bukasa'!C82,'28.09 Buloba-Bukasa-24h'!C82)</f>
        <v>0</v>
      </c>
      <c r="D82" s="48">
        <f>AVERAGE('26.09 Buloba-Bukasa'!D82,'28.09 Buloba-Bukasa-24h'!D82)</f>
        <v>0</v>
      </c>
      <c r="E82" s="48">
        <f>AVERAGE('26.09 Buloba-Bukasa'!E82,'28.09 Buloba-Bukasa-24h'!E82)</f>
        <v>0</v>
      </c>
      <c r="F82" s="48">
        <f>AVERAGE('26.09 Buloba-Bukasa'!F82,'28.09 Buloba-Bukasa-24h'!F82)</f>
        <v>0</v>
      </c>
      <c r="G82" s="48">
        <f>AVERAGE('26.09 Buloba-Bukasa'!G82,'28.09 Buloba-Bukasa-24h'!G82)</f>
        <v>0</v>
      </c>
      <c r="H82" s="48">
        <f>AVERAGE('26.09 Buloba-Bukasa'!H82,'28.09 Buloba-Bukasa-24h'!H82)</f>
        <v>0</v>
      </c>
      <c r="I82" s="48">
        <f>AVERAGE('26.09 Buloba-Bukasa'!I82,'28.09 Buloba-Bukasa-24h'!I82)</f>
        <v>0</v>
      </c>
      <c r="J82" s="48">
        <f>AVERAGE('26.09 Buloba-Bukasa'!J82,'28.09 Buloba-Bukasa-24h'!J82)</f>
        <v>0</v>
      </c>
      <c r="K82" s="48">
        <f>AVERAGE('26.09 Buloba-Bukasa'!K82,'28.09 Buloba-Bukasa-24h'!K82)</f>
        <v>0</v>
      </c>
      <c r="L82" s="48">
        <f>AVERAGE('26.09 Buloba-Bukasa'!L82,'28.09 Buloba-Bukasa-24h'!L82)</f>
        <v>0</v>
      </c>
      <c r="M82" s="48">
        <f>AVERAGE('26.09 Buloba-Bukasa'!M82,'28.09 Buloba-Bukasa-24h'!M82)</f>
        <v>0.5</v>
      </c>
      <c r="N82" s="48">
        <f>AVERAGE('26.09 Buloba-Bukasa'!N82,'28.09 Buloba-Bukasa-24h'!N82)</f>
        <v>0</v>
      </c>
      <c r="O82" s="15">
        <f t="shared" si="23"/>
        <v>0</v>
      </c>
      <c r="P82" s="15">
        <f t="shared" si="24"/>
        <v>0.5</v>
      </c>
      <c r="R82" s="8"/>
      <c r="T82"/>
    </row>
    <row r="83" spans="2:20" ht="23.1" customHeight="1" x14ac:dyDescent="0.25">
      <c r="B83" s="22" t="s">
        <v>123</v>
      </c>
      <c r="C83" s="48">
        <f>AVERAGE('26.09 Buloba-Bukasa'!C83,'28.09 Buloba-Bukasa-24h'!C83)</f>
        <v>0.5</v>
      </c>
      <c r="D83" s="48">
        <f>AVERAGE('26.09 Buloba-Bukasa'!D83,'28.09 Buloba-Bukasa-24h'!D83)</f>
        <v>1.5</v>
      </c>
      <c r="E83" s="48">
        <f>AVERAGE('26.09 Buloba-Bukasa'!E83,'28.09 Buloba-Bukasa-24h'!E83)</f>
        <v>1</v>
      </c>
      <c r="F83" s="48">
        <f>AVERAGE('26.09 Buloba-Bukasa'!F83,'28.09 Buloba-Bukasa-24h'!F83)</f>
        <v>0</v>
      </c>
      <c r="G83" s="48">
        <f>AVERAGE('26.09 Buloba-Bukasa'!G83,'28.09 Buloba-Bukasa-24h'!G83)</f>
        <v>0</v>
      </c>
      <c r="H83" s="48">
        <f>AVERAGE('26.09 Buloba-Bukasa'!H83,'28.09 Buloba-Bukasa-24h'!H83)</f>
        <v>0</v>
      </c>
      <c r="I83" s="48">
        <f>AVERAGE('26.09 Buloba-Bukasa'!I83,'28.09 Buloba-Bukasa-24h'!I83)</f>
        <v>0</v>
      </c>
      <c r="J83" s="48">
        <f>AVERAGE('26.09 Buloba-Bukasa'!J83,'28.09 Buloba-Bukasa-24h'!J83)</f>
        <v>0</v>
      </c>
      <c r="K83" s="48">
        <f>AVERAGE('26.09 Buloba-Bukasa'!K83,'28.09 Buloba-Bukasa-24h'!K83)</f>
        <v>0</v>
      </c>
      <c r="L83" s="48">
        <f>AVERAGE('26.09 Buloba-Bukasa'!L83,'28.09 Buloba-Bukasa-24h'!L83)</f>
        <v>0</v>
      </c>
      <c r="M83" s="48">
        <f>AVERAGE('26.09 Buloba-Bukasa'!M83,'28.09 Buloba-Bukasa-24h'!M83)</f>
        <v>0</v>
      </c>
      <c r="N83" s="48">
        <f>AVERAGE('26.09 Buloba-Bukasa'!N83,'28.09 Buloba-Bukasa-24h'!N83)</f>
        <v>0</v>
      </c>
      <c r="O83" s="15">
        <f t="shared" si="23"/>
        <v>3</v>
      </c>
      <c r="P83" s="15">
        <f t="shared" si="24"/>
        <v>3</v>
      </c>
      <c r="R83" s="8"/>
      <c r="T83"/>
    </row>
    <row r="84" spans="2:20" ht="23.1" customHeight="1" x14ac:dyDescent="0.25">
      <c r="B84" s="24" t="s">
        <v>124</v>
      </c>
      <c r="C84" s="48">
        <f>AVERAGE('26.09 Buloba-Bukasa'!C84,'28.09 Buloba-Bukasa-24h'!C84)</f>
        <v>0</v>
      </c>
      <c r="D84" s="48">
        <f>AVERAGE('26.09 Buloba-Bukasa'!D84,'28.09 Buloba-Bukasa-24h'!D84)</f>
        <v>0</v>
      </c>
      <c r="E84" s="48">
        <f>AVERAGE('26.09 Buloba-Bukasa'!E84,'28.09 Buloba-Bukasa-24h'!E84)</f>
        <v>0</v>
      </c>
      <c r="F84" s="48">
        <f>AVERAGE('26.09 Buloba-Bukasa'!F84,'28.09 Buloba-Bukasa-24h'!F84)</f>
        <v>0</v>
      </c>
      <c r="G84" s="48">
        <f>AVERAGE('26.09 Buloba-Bukasa'!G84,'28.09 Buloba-Bukasa-24h'!G84)</f>
        <v>0</v>
      </c>
      <c r="H84" s="48">
        <f>AVERAGE('26.09 Buloba-Bukasa'!H84,'28.09 Buloba-Bukasa-24h'!H84)</f>
        <v>0</v>
      </c>
      <c r="I84" s="48">
        <f>AVERAGE('26.09 Buloba-Bukasa'!I84,'28.09 Buloba-Bukasa-24h'!I84)</f>
        <v>0</v>
      </c>
      <c r="J84" s="48">
        <f>AVERAGE('26.09 Buloba-Bukasa'!J84,'28.09 Buloba-Bukasa-24h'!J84)</f>
        <v>0.5</v>
      </c>
      <c r="K84" s="48">
        <f>AVERAGE('26.09 Buloba-Bukasa'!K84,'28.09 Buloba-Bukasa-24h'!K84)</f>
        <v>0</v>
      </c>
      <c r="L84" s="48">
        <f>AVERAGE('26.09 Buloba-Bukasa'!L84,'28.09 Buloba-Bukasa-24h'!L84)</f>
        <v>0</v>
      </c>
      <c r="M84" s="48">
        <f>AVERAGE('26.09 Buloba-Bukasa'!M84,'28.09 Buloba-Bukasa-24h'!M84)</f>
        <v>1.5</v>
      </c>
      <c r="N84" s="48">
        <f>AVERAGE('26.09 Buloba-Bukasa'!N84,'28.09 Buloba-Bukasa-24h'!N84)</f>
        <v>0</v>
      </c>
      <c r="O84" s="15">
        <f t="shared" si="23"/>
        <v>0.5</v>
      </c>
      <c r="P84" s="15">
        <f t="shared" si="24"/>
        <v>2</v>
      </c>
      <c r="R84" s="8"/>
      <c r="T84"/>
    </row>
    <row r="85" spans="2:20" ht="23.1" customHeight="1" x14ac:dyDescent="0.25">
      <c r="B85" s="22" t="s">
        <v>125</v>
      </c>
      <c r="C85" s="48">
        <f>AVERAGE('26.09 Buloba-Bukasa'!C85,'28.09 Buloba-Bukasa-24h'!C85)</f>
        <v>2</v>
      </c>
      <c r="D85" s="48">
        <f>AVERAGE('26.09 Buloba-Bukasa'!D85,'28.09 Buloba-Bukasa-24h'!D85)</f>
        <v>0</v>
      </c>
      <c r="E85" s="48">
        <f>AVERAGE('26.09 Buloba-Bukasa'!E85,'28.09 Buloba-Bukasa-24h'!E85)</f>
        <v>0</v>
      </c>
      <c r="F85" s="48">
        <f>AVERAGE('26.09 Buloba-Bukasa'!F85,'28.09 Buloba-Bukasa-24h'!F85)</f>
        <v>0</v>
      </c>
      <c r="G85" s="48">
        <f>AVERAGE('26.09 Buloba-Bukasa'!G85,'28.09 Buloba-Bukasa-24h'!G85)</f>
        <v>0</v>
      </c>
      <c r="H85" s="48">
        <f>AVERAGE('26.09 Buloba-Bukasa'!H85,'28.09 Buloba-Bukasa-24h'!H85)</f>
        <v>0</v>
      </c>
      <c r="I85" s="48">
        <f>AVERAGE('26.09 Buloba-Bukasa'!I85,'28.09 Buloba-Bukasa-24h'!I85)</f>
        <v>0</v>
      </c>
      <c r="J85" s="48">
        <f>AVERAGE('26.09 Buloba-Bukasa'!J85,'28.09 Buloba-Bukasa-24h'!J85)</f>
        <v>0</v>
      </c>
      <c r="K85" s="48">
        <f>AVERAGE('26.09 Buloba-Bukasa'!K85,'28.09 Buloba-Bukasa-24h'!K85)</f>
        <v>0</v>
      </c>
      <c r="L85" s="48">
        <f>AVERAGE('26.09 Buloba-Bukasa'!L85,'28.09 Buloba-Bukasa-24h'!L85)</f>
        <v>0</v>
      </c>
      <c r="M85" s="48">
        <f>AVERAGE('26.09 Buloba-Bukasa'!M85,'28.09 Buloba-Bukasa-24h'!M85)</f>
        <v>3</v>
      </c>
      <c r="N85" s="48">
        <f>AVERAGE('26.09 Buloba-Bukasa'!N85,'28.09 Buloba-Bukasa-24h'!N85)</f>
        <v>0</v>
      </c>
      <c r="O85" s="15">
        <f t="shared" si="23"/>
        <v>2</v>
      </c>
      <c r="P85" s="15">
        <f t="shared" si="24"/>
        <v>5</v>
      </c>
      <c r="R85" s="8"/>
      <c r="T85"/>
    </row>
    <row r="86" spans="2:20" ht="23.1" customHeight="1" x14ac:dyDescent="0.25">
      <c r="B86" s="23" t="s">
        <v>126</v>
      </c>
      <c r="C86" s="48">
        <f>AVERAGE('26.09 Buloba-Bukasa'!C86,'28.09 Buloba-Bukasa-24h'!C86)</f>
        <v>1</v>
      </c>
      <c r="D86" s="48">
        <f>AVERAGE('26.09 Buloba-Bukasa'!D86,'28.09 Buloba-Bukasa-24h'!D86)</f>
        <v>0.5</v>
      </c>
      <c r="E86" s="48">
        <f>AVERAGE('26.09 Buloba-Bukasa'!E86,'28.09 Buloba-Bukasa-24h'!E86)</f>
        <v>1.5</v>
      </c>
      <c r="F86" s="48">
        <f>AVERAGE('26.09 Buloba-Bukasa'!F86,'28.09 Buloba-Bukasa-24h'!F86)</f>
        <v>0.5</v>
      </c>
      <c r="G86" s="48">
        <f>AVERAGE('26.09 Buloba-Bukasa'!G86,'28.09 Buloba-Bukasa-24h'!G86)</f>
        <v>0</v>
      </c>
      <c r="H86" s="48">
        <f>AVERAGE('26.09 Buloba-Bukasa'!H86,'28.09 Buloba-Bukasa-24h'!H86)</f>
        <v>0</v>
      </c>
      <c r="I86" s="48">
        <f>AVERAGE('26.09 Buloba-Bukasa'!I86,'28.09 Buloba-Bukasa-24h'!I86)</f>
        <v>0</v>
      </c>
      <c r="J86" s="48">
        <f>AVERAGE('26.09 Buloba-Bukasa'!J86,'28.09 Buloba-Bukasa-24h'!J86)</f>
        <v>0</v>
      </c>
      <c r="K86" s="48">
        <f>AVERAGE('26.09 Buloba-Bukasa'!K86,'28.09 Buloba-Bukasa-24h'!K86)</f>
        <v>0</v>
      </c>
      <c r="L86" s="48">
        <f>AVERAGE('26.09 Buloba-Bukasa'!L86,'28.09 Buloba-Bukasa-24h'!L86)</f>
        <v>0</v>
      </c>
      <c r="M86" s="48">
        <f>AVERAGE('26.09 Buloba-Bukasa'!M86,'28.09 Buloba-Bukasa-24h'!M86)</f>
        <v>0.5</v>
      </c>
      <c r="N86" s="48">
        <f>AVERAGE('26.09 Buloba-Bukasa'!N86,'28.09 Buloba-Bukasa-24h'!N86)</f>
        <v>0</v>
      </c>
      <c r="O86" s="15">
        <f t="shared" si="23"/>
        <v>3.5</v>
      </c>
      <c r="P86" s="15">
        <f t="shared" si="24"/>
        <v>4</v>
      </c>
      <c r="R86" s="8"/>
      <c r="T86"/>
    </row>
    <row r="87" spans="2:20" ht="23.1" customHeight="1" x14ac:dyDescent="0.25">
      <c r="B87" s="22" t="s">
        <v>127</v>
      </c>
      <c r="C87" s="48">
        <f>AVERAGE('26.09 Buloba-Bukasa'!C87,'28.09 Buloba-Bukasa-24h'!C87)</f>
        <v>0</v>
      </c>
      <c r="D87" s="48">
        <f>AVERAGE('26.09 Buloba-Bukasa'!D87,'28.09 Buloba-Bukasa-24h'!D87)</f>
        <v>0</v>
      </c>
      <c r="E87" s="48">
        <f>AVERAGE('26.09 Buloba-Bukasa'!E87,'28.09 Buloba-Bukasa-24h'!E87)</f>
        <v>0</v>
      </c>
      <c r="F87" s="48">
        <f>AVERAGE('26.09 Buloba-Bukasa'!F87,'28.09 Buloba-Bukasa-24h'!F87)</f>
        <v>0</v>
      </c>
      <c r="G87" s="48">
        <f>AVERAGE('26.09 Buloba-Bukasa'!G87,'28.09 Buloba-Bukasa-24h'!G87)</f>
        <v>0</v>
      </c>
      <c r="H87" s="48">
        <f>AVERAGE('26.09 Buloba-Bukasa'!H87,'28.09 Buloba-Bukasa-24h'!H87)</f>
        <v>0</v>
      </c>
      <c r="I87" s="48">
        <f>AVERAGE('26.09 Buloba-Bukasa'!I87,'28.09 Buloba-Bukasa-24h'!I87)</f>
        <v>0</v>
      </c>
      <c r="J87" s="48">
        <f>AVERAGE('26.09 Buloba-Bukasa'!J87,'28.09 Buloba-Bukasa-24h'!J87)</f>
        <v>0</v>
      </c>
      <c r="K87" s="48">
        <f>AVERAGE('26.09 Buloba-Bukasa'!K87,'28.09 Buloba-Bukasa-24h'!K87)</f>
        <v>0</v>
      </c>
      <c r="L87" s="48">
        <f>AVERAGE('26.09 Buloba-Bukasa'!L87,'28.09 Buloba-Bukasa-24h'!L87)</f>
        <v>0</v>
      </c>
      <c r="M87" s="48">
        <f>AVERAGE('26.09 Buloba-Bukasa'!M87,'28.09 Buloba-Bukasa-24h'!M87)</f>
        <v>0</v>
      </c>
      <c r="N87" s="48">
        <f>AVERAGE('26.09 Buloba-Bukasa'!N87,'28.09 Buloba-Bukasa-24h'!N87)</f>
        <v>0</v>
      </c>
      <c r="O87" s="15">
        <f t="shared" si="23"/>
        <v>0</v>
      </c>
      <c r="P87" s="15">
        <f t="shared" si="24"/>
        <v>0</v>
      </c>
      <c r="R87" s="8"/>
      <c r="T87"/>
    </row>
    <row r="88" spans="2:20" ht="23.1" customHeight="1" x14ac:dyDescent="0.25">
      <c r="B88" s="24" t="s">
        <v>128</v>
      </c>
      <c r="C88" s="48">
        <f>AVERAGE('26.09 Buloba-Bukasa'!C88,'28.09 Buloba-Bukasa-24h'!C88)</f>
        <v>0</v>
      </c>
      <c r="D88" s="48">
        <f>AVERAGE('26.09 Buloba-Bukasa'!D88,'28.09 Buloba-Bukasa-24h'!D88)</f>
        <v>0</v>
      </c>
      <c r="E88" s="48">
        <f>AVERAGE('26.09 Buloba-Bukasa'!E88,'28.09 Buloba-Bukasa-24h'!E88)</f>
        <v>0</v>
      </c>
      <c r="F88" s="48">
        <f>AVERAGE('26.09 Buloba-Bukasa'!F88,'28.09 Buloba-Bukasa-24h'!F88)</f>
        <v>0</v>
      </c>
      <c r="G88" s="48">
        <f>AVERAGE('26.09 Buloba-Bukasa'!G88,'28.09 Buloba-Bukasa-24h'!G88)</f>
        <v>0</v>
      </c>
      <c r="H88" s="48">
        <f>AVERAGE('26.09 Buloba-Bukasa'!H88,'28.09 Buloba-Bukasa-24h'!H88)</f>
        <v>0</v>
      </c>
      <c r="I88" s="48">
        <f>AVERAGE('26.09 Buloba-Bukasa'!I88,'28.09 Buloba-Bukasa-24h'!I88)</f>
        <v>0</v>
      </c>
      <c r="J88" s="48">
        <f>AVERAGE('26.09 Buloba-Bukasa'!J88,'28.09 Buloba-Bukasa-24h'!J88)</f>
        <v>0</v>
      </c>
      <c r="K88" s="48">
        <f>AVERAGE('26.09 Buloba-Bukasa'!K88,'28.09 Buloba-Bukasa-24h'!K88)</f>
        <v>0</v>
      </c>
      <c r="L88" s="48">
        <f>AVERAGE('26.09 Buloba-Bukasa'!L88,'28.09 Buloba-Bukasa-24h'!L88)</f>
        <v>0</v>
      </c>
      <c r="M88" s="48">
        <f>AVERAGE('26.09 Buloba-Bukasa'!M88,'28.09 Buloba-Bukasa-24h'!M88)</f>
        <v>0</v>
      </c>
      <c r="N88" s="48">
        <f>AVERAGE('26.09 Buloba-Bukasa'!N88,'28.09 Buloba-Bukasa-24h'!N88)</f>
        <v>0</v>
      </c>
      <c r="O88" s="15">
        <f t="shared" si="23"/>
        <v>0</v>
      </c>
      <c r="P88" s="15">
        <f t="shared" si="24"/>
        <v>0</v>
      </c>
      <c r="R88" s="8"/>
      <c r="T88"/>
    </row>
    <row r="89" spans="2:20" ht="23.1" customHeight="1" x14ac:dyDescent="0.25">
      <c r="B89" s="22" t="s">
        <v>129</v>
      </c>
      <c r="C89" s="48">
        <f>AVERAGE('26.09 Buloba-Bukasa'!C89,'28.09 Buloba-Bukasa-24h'!C89)</f>
        <v>0</v>
      </c>
      <c r="D89" s="48">
        <f>AVERAGE('26.09 Buloba-Bukasa'!D89,'28.09 Buloba-Bukasa-24h'!D89)</f>
        <v>0</v>
      </c>
      <c r="E89" s="48">
        <f>AVERAGE('26.09 Buloba-Bukasa'!E89,'28.09 Buloba-Bukasa-24h'!E89)</f>
        <v>0</v>
      </c>
      <c r="F89" s="48">
        <f>AVERAGE('26.09 Buloba-Bukasa'!F89,'28.09 Buloba-Bukasa-24h'!F89)</f>
        <v>0</v>
      </c>
      <c r="G89" s="48">
        <f>AVERAGE('26.09 Buloba-Bukasa'!G89,'28.09 Buloba-Bukasa-24h'!G89)</f>
        <v>0</v>
      </c>
      <c r="H89" s="48">
        <f>AVERAGE('26.09 Buloba-Bukasa'!H89,'28.09 Buloba-Bukasa-24h'!H89)</f>
        <v>0</v>
      </c>
      <c r="I89" s="48">
        <f>AVERAGE('26.09 Buloba-Bukasa'!I89,'28.09 Buloba-Bukasa-24h'!I89)</f>
        <v>0</v>
      </c>
      <c r="J89" s="48">
        <f>AVERAGE('26.09 Buloba-Bukasa'!J89,'28.09 Buloba-Bukasa-24h'!J89)</f>
        <v>0</v>
      </c>
      <c r="K89" s="48">
        <f>AVERAGE('26.09 Buloba-Bukasa'!K89,'28.09 Buloba-Bukasa-24h'!K89)</f>
        <v>0</v>
      </c>
      <c r="L89" s="48">
        <f>AVERAGE('26.09 Buloba-Bukasa'!L89,'28.09 Buloba-Bukasa-24h'!L89)</f>
        <v>0</v>
      </c>
      <c r="M89" s="48">
        <f>AVERAGE('26.09 Buloba-Bukasa'!M89,'28.09 Buloba-Bukasa-24h'!M89)</f>
        <v>0</v>
      </c>
      <c r="N89" s="48">
        <f>AVERAGE('26.09 Buloba-Bukasa'!N89,'28.09 Buloba-Bukasa-24h'!N89)</f>
        <v>0</v>
      </c>
      <c r="O89" s="15">
        <f t="shared" si="23"/>
        <v>0</v>
      </c>
      <c r="P89" s="15">
        <f t="shared" si="24"/>
        <v>0</v>
      </c>
      <c r="R89" s="8"/>
      <c r="T89"/>
    </row>
    <row r="90" spans="2:20" ht="23.1" customHeight="1" x14ac:dyDescent="0.25">
      <c r="B90" s="23" t="s">
        <v>130</v>
      </c>
      <c r="C90" s="48">
        <f>AVERAGE('26.09 Buloba-Bukasa'!C90,'28.09 Buloba-Bukasa-24h'!C90)</f>
        <v>0</v>
      </c>
      <c r="D90" s="48">
        <f>AVERAGE('26.09 Buloba-Bukasa'!D90,'28.09 Buloba-Bukasa-24h'!D90)</f>
        <v>0</v>
      </c>
      <c r="E90" s="48">
        <f>AVERAGE('26.09 Buloba-Bukasa'!E90,'28.09 Buloba-Bukasa-24h'!E90)</f>
        <v>0</v>
      </c>
      <c r="F90" s="48">
        <f>AVERAGE('26.09 Buloba-Bukasa'!F90,'28.09 Buloba-Bukasa-24h'!F90)</f>
        <v>0</v>
      </c>
      <c r="G90" s="48">
        <f>AVERAGE('26.09 Buloba-Bukasa'!G90,'28.09 Buloba-Bukasa-24h'!G90)</f>
        <v>0</v>
      </c>
      <c r="H90" s="48">
        <f>AVERAGE('26.09 Buloba-Bukasa'!H90,'28.09 Buloba-Bukasa-24h'!H90)</f>
        <v>0</v>
      </c>
      <c r="I90" s="48">
        <f>AVERAGE('26.09 Buloba-Bukasa'!I90,'28.09 Buloba-Bukasa-24h'!I90)</f>
        <v>0</v>
      </c>
      <c r="J90" s="48">
        <f>AVERAGE('26.09 Buloba-Bukasa'!J90,'28.09 Buloba-Bukasa-24h'!J90)</f>
        <v>0</v>
      </c>
      <c r="K90" s="48">
        <f>AVERAGE('26.09 Buloba-Bukasa'!K90,'28.09 Buloba-Bukasa-24h'!K90)</f>
        <v>0</v>
      </c>
      <c r="L90" s="48">
        <f>AVERAGE('26.09 Buloba-Bukasa'!L90,'28.09 Buloba-Bukasa-24h'!L90)</f>
        <v>0</v>
      </c>
      <c r="M90" s="48">
        <f>AVERAGE('26.09 Buloba-Bukasa'!M90,'28.09 Buloba-Bukasa-24h'!M90)</f>
        <v>0</v>
      </c>
      <c r="N90" s="48">
        <f>AVERAGE('26.09 Buloba-Bukasa'!N90,'28.09 Buloba-Bukasa-24h'!N90)</f>
        <v>0</v>
      </c>
      <c r="O90" s="15">
        <f t="shared" si="23"/>
        <v>0</v>
      </c>
      <c r="P90" s="15">
        <f t="shared" si="24"/>
        <v>0</v>
      </c>
      <c r="R90" s="8"/>
      <c r="T90"/>
    </row>
    <row r="91" spans="2:20" ht="23.1" customHeight="1" x14ac:dyDescent="0.25">
      <c r="B91" s="22" t="s">
        <v>131</v>
      </c>
      <c r="C91" s="48">
        <f>AVERAGE('26.09 Buloba-Bukasa'!C91,'28.09 Buloba-Bukasa-24h'!C91)</f>
        <v>0</v>
      </c>
      <c r="D91" s="48">
        <f>AVERAGE('26.09 Buloba-Bukasa'!D91,'28.09 Buloba-Bukasa-24h'!D91)</f>
        <v>0</v>
      </c>
      <c r="E91" s="48">
        <f>AVERAGE('26.09 Buloba-Bukasa'!E91,'28.09 Buloba-Bukasa-24h'!E91)</f>
        <v>0</v>
      </c>
      <c r="F91" s="48">
        <f>AVERAGE('26.09 Buloba-Bukasa'!F91,'28.09 Buloba-Bukasa-24h'!F91)</f>
        <v>0</v>
      </c>
      <c r="G91" s="48">
        <f>AVERAGE('26.09 Buloba-Bukasa'!G91,'28.09 Buloba-Bukasa-24h'!G91)</f>
        <v>0</v>
      </c>
      <c r="H91" s="48">
        <f>AVERAGE('26.09 Buloba-Bukasa'!H91,'28.09 Buloba-Bukasa-24h'!H91)</f>
        <v>0</v>
      </c>
      <c r="I91" s="48">
        <f>AVERAGE('26.09 Buloba-Bukasa'!I91,'28.09 Buloba-Bukasa-24h'!I91)</f>
        <v>0</v>
      </c>
      <c r="J91" s="48">
        <f>AVERAGE('26.09 Buloba-Bukasa'!J91,'28.09 Buloba-Bukasa-24h'!J91)</f>
        <v>0</v>
      </c>
      <c r="K91" s="48">
        <f>AVERAGE('26.09 Buloba-Bukasa'!K91,'28.09 Buloba-Bukasa-24h'!K91)</f>
        <v>0</v>
      </c>
      <c r="L91" s="48">
        <f>AVERAGE('26.09 Buloba-Bukasa'!L91,'28.09 Buloba-Bukasa-24h'!L91)</f>
        <v>0</v>
      </c>
      <c r="M91" s="48">
        <f>AVERAGE('26.09 Buloba-Bukasa'!M91,'28.09 Buloba-Bukasa-24h'!M91)</f>
        <v>0</v>
      </c>
      <c r="N91" s="48">
        <f>AVERAGE('26.09 Buloba-Bukasa'!N91,'28.09 Buloba-Bukasa-24h'!N91)</f>
        <v>0</v>
      </c>
      <c r="O91" s="15">
        <f t="shared" si="23"/>
        <v>0</v>
      </c>
      <c r="P91" s="15">
        <f t="shared" si="24"/>
        <v>0</v>
      </c>
      <c r="R91" s="8"/>
      <c r="T91"/>
    </row>
    <row r="92" spans="2:20" ht="23.1" customHeight="1" x14ac:dyDescent="0.25">
      <c r="B92" s="24" t="s">
        <v>132</v>
      </c>
      <c r="C92" s="48">
        <f>AVERAGE('26.09 Buloba-Bukasa'!C92,'28.09 Buloba-Bukasa-24h'!C92)</f>
        <v>0</v>
      </c>
      <c r="D92" s="48">
        <f>AVERAGE('26.09 Buloba-Bukasa'!D92,'28.09 Buloba-Bukasa-24h'!D92)</f>
        <v>0</v>
      </c>
      <c r="E92" s="48">
        <f>AVERAGE('26.09 Buloba-Bukasa'!E92,'28.09 Buloba-Bukasa-24h'!E92)</f>
        <v>0</v>
      </c>
      <c r="F92" s="48">
        <f>AVERAGE('26.09 Buloba-Bukasa'!F92,'28.09 Buloba-Bukasa-24h'!F92)</f>
        <v>0</v>
      </c>
      <c r="G92" s="48">
        <f>AVERAGE('26.09 Buloba-Bukasa'!G92,'28.09 Buloba-Bukasa-24h'!G92)</f>
        <v>0</v>
      </c>
      <c r="H92" s="48">
        <f>AVERAGE('26.09 Buloba-Bukasa'!H92,'28.09 Buloba-Bukasa-24h'!H92)</f>
        <v>0</v>
      </c>
      <c r="I92" s="48">
        <f>AVERAGE('26.09 Buloba-Bukasa'!I92,'28.09 Buloba-Bukasa-24h'!I92)</f>
        <v>0</v>
      </c>
      <c r="J92" s="48">
        <f>AVERAGE('26.09 Buloba-Bukasa'!J92,'28.09 Buloba-Bukasa-24h'!J92)</f>
        <v>0</v>
      </c>
      <c r="K92" s="48">
        <f>AVERAGE('26.09 Buloba-Bukasa'!K92,'28.09 Buloba-Bukasa-24h'!K92)</f>
        <v>0</v>
      </c>
      <c r="L92" s="48">
        <f>AVERAGE('26.09 Buloba-Bukasa'!L92,'28.09 Buloba-Bukasa-24h'!L92)</f>
        <v>0</v>
      </c>
      <c r="M92" s="48">
        <f>AVERAGE('26.09 Buloba-Bukasa'!M92,'28.09 Buloba-Bukasa-24h'!M92)</f>
        <v>0</v>
      </c>
      <c r="N92" s="48">
        <f>AVERAGE('26.09 Buloba-Bukasa'!N92,'28.09 Buloba-Bukasa-24h'!N92)</f>
        <v>0</v>
      </c>
      <c r="O92" s="15">
        <f t="shared" si="23"/>
        <v>0</v>
      </c>
      <c r="P92" s="15">
        <f t="shared" si="24"/>
        <v>0</v>
      </c>
      <c r="R92" s="8"/>
      <c r="T92"/>
    </row>
    <row r="93" spans="2:20" ht="23.1" customHeight="1" x14ac:dyDescent="0.25">
      <c r="B93" s="22" t="s">
        <v>133</v>
      </c>
      <c r="C93" s="48">
        <f>AVERAGE('26.09 Buloba-Bukasa'!C93,'28.09 Buloba-Bukasa-24h'!C93)</f>
        <v>0</v>
      </c>
      <c r="D93" s="48">
        <f>AVERAGE('26.09 Buloba-Bukasa'!D93,'28.09 Buloba-Bukasa-24h'!D93)</f>
        <v>0</v>
      </c>
      <c r="E93" s="48">
        <f>AVERAGE('26.09 Buloba-Bukasa'!E93,'28.09 Buloba-Bukasa-24h'!E93)</f>
        <v>0</v>
      </c>
      <c r="F93" s="48">
        <f>AVERAGE('26.09 Buloba-Bukasa'!F93,'28.09 Buloba-Bukasa-24h'!F93)</f>
        <v>0</v>
      </c>
      <c r="G93" s="48">
        <f>AVERAGE('26.09 Buloba-Bukasa'!G93,'28.09 Buloba-Bukasa-24h'!G93)</f>
        <v>0</v>
      </c>
      <c r="H93" s="48">
        <f>AVERAGE('26.09 Buloba-Bukasa'!H93,'28.09 Buloba-Bukasa-24h'!H93)</f>
        <v>0</v>
      </c>
      <c r="I93" s="48">
        <f>AVERAGE('26.09 Buloba-Bukasa'!I93,'28.09 Buloba-Bukasa-24h'!I93)</f>
        <v>0</v>
      </c>
      <c r="J93" s="48">
        <f>AVERAGE('26.09 Buloba-Bukasa'!J93,'28.09 Buloba-Bukasa-24h'!J93)</f>
        <v>0</v>
      </c>
      <c r="K93" s="48">
        <f>AVERAGE('26.09 Buloba-Bukasa'!K93,'28.09 Buloba-Bukasa-24h'!K93)</f>
        <v>0</v>
      </c>
      <c r="L93" s="48">
        <f>AVERAGE('26.09 Buloba-Bukasa'!L93,'28.09 Buloba-Bukasa-24h'!L93)</f>
        <v>0</v>
      </c>
      <c r="M93" s="48">
        <f>AVERAGE('26.09 Buloba-Bukasa'!M93,'28.09 Buloba-Bukasa-24h'!M93)</f>
        <v>0</v>
      </c>
      <c r="N93" s="48">
        <f>AVERAGE('26.09 Buloba-Bukasa'!N93,'28.09 Buloba-Bukasa-24h'!N93)</f>
        <v>0</v>
      </c>
      <c r="O93" s="15">
        <f t="shared" si="23"/>
        <v>0</v>
      </c>
      <c r="P93" s="15">
        <f t="shared" si="24"/>
        <v>0</v>
      </c>
      <c r="R93" s="8"/>
      <c r="T93"/>
    </row>
    <row r="94" spans="2:20" ht="23.1" customHeight="1" x14ac:dyDescent="0.25">
      <c r="B94" s="23" t="s">
        <v>134</v>
      </c>
      <c r="C94" s="48">
        <f>AVERAGE('26.09 Buloba-Bukasa'!C94,'28.09 Buloba-Bukasa-24h'!C94)</f>
        <v>1</v>
      </c>
      <c r="D94" s="48">
        <f>AVERAGE('26.09 Buloba-Bukasa'!D94,'28.09 Buloba-Bukasa-24h'!D94)</f>
        <v>2.5</v>
      </c>
      <c r="E94" s="48">
        <f>AVERAGE('26.09 Buloba-Bukasa'!E94,'28.09 Buloba-Bukasa-24h'!E94)</f>
        <v>2</v>
      </c>
      <c r="F94" s="48">
        <f>AVERAGE('26.09 Buloba-Bukasa'!F94,'28.09 Buloba-Bukasa-24h'!F94)</f>
        <v>1</v>
      </c>
      <c r="G94" s="48">
        <f>AVERAGE('26.09 Buloba-Bukasa'!G94,'28.09 Buloba-Bukasa-24h'!G94)</f>
        <v>0</v>
      </c>
      <c r="H94" s="48">
        <f>AVERAGE('26.09 Buloba-Bukasa'!H94,'28.09 Buloba-Bukasa-24h'!H94)</f>
        <v>0</v>
      </c>
      <c r="I94" s="48">
        <f>AVERAGE('26.09 Buloba-Bukasa'!I94,'28.09 Buloba-Bukasa-24h'!I94)</f>
        <v>0</v>
      </c>
      <c r="J94" s="48">
        <f>AVERAGE('26.09 Buloba-Bukasa'!J94,'28.09 Buloba-Bukasa-24h'!J94)</f>
        <v>0</v>
      </c>
      <c r="K94" s="48">
        <f>AVERAGE('26.09 Buloba-Bukasa'!K94,'28.09 Buloba-Bukasa-24h'!K94)</f>
        <v>0</v>
      </c>
      <c r="L94" s="48">
        <f>AVERAGE('26.09 Buloba-Bukasa'!L94,'28.09 Buloba-Bukasa-24h'!L94)</f>
        <v>0</v>
      </c>
      <c r="M94" s="48">
        <f>AVERAGE('26.09 Buloba-Bukasa'!M94,'28.09 Buloba-Bukasa-24h'!M94)</f>
        <v>2.5</v>
      </c>
      <c r="N94" s="48">
        <f>AVERAGE('26.09 Buloba-Bukasa'!N94,'28.09 Buloba-Bukasa-24h'!N94)</f>
        <v>0</v>
      </c>
      <c r="O94" s="15">
        <f t="shared" si="23"/>
        <v>6.5</v>
      </c>
      <c r="P94" s="15">
        <f t="shared" si="24"/>
        <v>9</v>
      </c>
      <c r="R94" s="8"/>
      <c r="T94"/>
    </row>
    <row r="95" spans="2:20" ht="23.1" customHeight="1" x14ac:dyDescent="0.25">
      <c r="B95" s="22" t="s">
        <v>135</v>
      </c>
      <c r="C95" s="48">
        <f>AVERAGE('26.09 Buloba-Bukasa'!C95,'28.09 Buloba-Bukasa-24h'!C95)</f>
        <v>0.5</v>
      </c>
      <c r="D95" s="48">
        <f>AVERAGE('26.09 Buloba-Bukasa'!D95,'28.09 Buloba-Bukasa-24h'!D95)</f>
        <v>0</v>
      </c>
      <c r="E95" s="48">
        <f>AVERAGE('26.09 Buloba-Bukasa'!E95,'28.09 Buloba-Bukasa-24h'!E95)</f>
        <v>0</v>
      </c>
      <c r="F95" s="48">
        <f>AVERAGE('26.09 Buloba-Bukasa'!F95,'28.09 Buloba-Bukasa-24h'!F95)</f>
        <v>0</v>
      </c>
      <c r="G95" s="48">
        <f>AVERAGE('26.09 Buloba-Bukasa'!G95,'28.09 Buloba-Bukasa-24h'!G95)</f>
        <v>0</v>
      </c>
      <c r="H95" s="48">
        <f>AVERAGE('26.09 Buloba-Bukasa'!H95,'28.09 Buloba-Bukasa-24h'!H95)</f>
        <v>0</v>
      </c>
      <c r="I95" s="48">
        <f>AVERAGE('26.09 Buloba-Bukasa'!I95,'28.09 Buloba-Bukasa-24h'!I95)</f>
        <v>0</v>
      </c>
      <c r="J95" s="48">
        <f>AVERAGE('26.09 Buloba-Bukasa'!J95,'28.09 Buloba-Bukasa-24h'!J95)</f>
        <v>0</v>
      </c>
      <c r="K95" s="48">
        <f>AVERAGE('26.09 Buloba-Bukasa'!K95,'28.09 Buloba-Bukasa-24h'!K95)</f>
        <v>0</v>
      </c>
      <c r="L95" s="48">
        <f>AVERAGE('26.09 Buloba-Bukasa'!L95,'28.09 Buloba-Bukasa-24h'!L95)</f>
        <v>0</v>
      </c>
      <c r="M95" s="48">
        <f>AVERAGE('26.09 Buloba-Bukasa'!M95,'28.09 Buloba-Bukasa-24h'!M95)</f>
        <v>3</v>
      </c>
      <c r="N95" s="48">
        <f>AVERAGE('26.09 Buloba-Bukasa'!N95,'28.09 Buloba-Bukasa-24h'!N95)</f>
        <v>0</v>
      </c>
      <c r="O95" s="15">
        <f t="shared" si="23"/>
        <v>0.5</v>
      </c>
      <c r="P95" s="15">
        <f t="shared" si="24"/>
        <v>3.5</v>
      </c>
      <c r="R95" s="8"/>
      <c r="T95"/>
    </row>
    <row r="96" spans="2:20" ht="23.1" customHeight="1" x14ac:dyDescent="0.25">
      <c r="B96" s="24" t="s">
        <v>136</v>
      </c>
      <c r="C96" s="48">
        <f>AVERAGE('26.09 Buloba-Bukasa'!C96,'28.09 Buloba-Bukasa-24h'!C96)</f>
        <v>0.5</v>
      </c>
      <c r="D96" s="48">
        <f>AVERAGE('26.09 Buloba-Bukasa'!D96,'28.09 Buloba-Bukasa-24h'!D96)</f>
        <v>0</v>
      </c>
      <c r="E96" s="48">
        <f>AVERAGE('26.09 Buloba-Bukasa'!E96,'28.09 Buloba-Bukasa-24h'!E96)</f>
        <v>0</v>
      </c>
      <c r="F96" s="48">
        <f>AVERAGE('26.09 Buloba-Bukasa'!F96,'28.09 Buloba-Bukasa-24h'!F96)</f>
        <v>1</v>
      </c>
      <c r="G96" s="48">
        <f>AVERAGE('26.09 Buloba-Bukasa'!G96,'28.09 Buloba-Bukasa-24h'!G96)</f>
        <v>0</v>
      </c>
      <c r="H96" s="48">
        <f>AVERAGE('26.09 Buloba-Bukasa'!H96,'28.09 Buloba-Bukasa-24h'!H96)</f>
        <v>0</v>
      </c>
      <c r="I96" s="48">
        <f>AVERAGE('26.09 Buloba-Bukasa'!I96,'28.09 Buloba-Bukasa-24h'!I96)</f>
        <v>0</v>
      </c>
      <c r="J96" s="48">
        <f>AVERAGE('26.09 Buloba-Bukasa'!J96,'28.09 Buloba-Bukasa-24h'!J96)</f>
        <v>0</v>
      </c>
      <c r="K96" s="48">
        <f>AVERAGE('26.09 Buloba-Bukasa'!K96,'28.09 Buloba-Bukasa-24h'!K96)</f>
        <v>0</v>
      </c>
      <c r="L96" s="48">
        <f>AVERAGE('26.09 Buloba-Bukasa'!L96,'28.09 Buloba-Bukasa-24h'!L96)</f>
        <v>0</v>
      </c>
      <c r="M96" s="48">
        <f>AVERAGE('26.09 Buloba-Bukasa'!M96,'28.09 Buloba-Bukasa-24h'!M96)</f>
        <v>2.5</v>
      </c>
      <c r="N96" s="48">
        <f>AVERAGE('26.09 Buloba-Bukasa'!N96,'28.09 Buloba-Bukasa-24h'!N96)</f>
        <v>0</v>
      </c>
      <c r="O96" s="15">
        <f t="shared" si="23"/>
        <v>1.5</v>
      </c>
      <c r="P96" s="15">
        <f t="shared" si="24"/>
        <v>4</v>
      </c>
      <c r="R96" s="8"/>
      <c r="T96"/>
    </row>
    <row r="97" spans="2:20" ht="23.1" customHeight="1" x14ac:dyDescent="0.25">
      <c r="B97" s="22" t="s">
        <v>137</v>
      </c>
      <c r="C97" s="48">
        <f>AVERAGE('26.09 Buloba-Bukasa'!C97,'28.09 Buloba-Bukasa-24h'!C97)</f>
        <v>0</v>
      </c>
      <c r="D97" s="48">
        <f>AVERAGE('26.09 Buloba-Bukasa'!D97,'28.09 Buloba-Bukasa-24h'!D97)</f>
        <v>0</v>
      </c>
      <c r="E97" s="48">
        <f>AVERAGE('26.09 Buloba-Bukasa'!E97,'28.09 Buloba-Bukasa-24h'!E97)</f>
        <v>0</v>
      </c>
      <c r="F97" s="48">
        <f>AVERAGE('26.09 Buloba-Bukasa'!F97,'28.09 Buloba-Bukasa-24h'!F97)</f>
        <v>0</v>
      </c>
      <c r="G97" s="48">
        <f>AVERAGE('26.09 Buloba-Bukasa'!G97,'28.09 Buloba-Bukasa-24h'!G97)</f>
        <v>0</v>
      </c>
      <c r="H97" s="48">
        <f>AVERAGE('26.09 Buloba-Bukasa'!H97,'28.09 Buloba-Bukasa-24h'!H97)</f>
        <v>0</v>
      </c>
      <c r="I97" s="48">
        <f>AVERAGE('26.09 Buloba-Bukasa'!I97,'28.09 Buloba-Bukasa-24h'!I97)</f>
        <v>0</v>
      </c>
      <c r="J97" s="48">
        <f>AVERAGE('26.09 Buloba-Bukasa'!J97,'28.09 Buloba-Bukasa-24h'!J97)</f>
        <v>0</v>
      </c>
      <c r="K97" s="48">
        <f>AVERAGE('26.09 Buloba-Bukasa'!K97,'28.09 Buloba-Bukasa-24h'!K97)</f>
        <v>0</v>
      </c>
      <c r="L97" s="48">
        <f>AVERAGE('26.09 Buloba-Bukasa'!L97,'28.09 Buloba-Bukasa-24h'!L97)</f>
        <v>0</v>
      </c>
      <c r="M97" s="48">
        <f>AVERAGE('26.09 Buloba-Bukasa'!M97,'28.09 Buloba-Bukasa-24h'!M97)</f>
        <v>1</v>
      </c>
      <c r="N97" s="48">
        <f>AVERAGE('26.09 Buloba-Bukasa'!N97,'28.09 Buloba-Bukasa-24h'!N97)</f>
        <v>0</v>
      </c>
      <c r="O97" s="15">
        <f t="shared" si="23"/>
        <v>0</v>
      </c>
      <c r="P97" s="15">
        <f t="shared" si="24"/>
        <v>1</v>
      </c>
      <c r="R97" s="8"/>
      <c r="T97"/>
    </row>
    <row r="98" spans="2:20" ht="23.1" customHeight="1" x14ac:dyDescent="0.25">
      <c r="B98" s="23" t="s">
        <v>138</v>
      </c>
      <c r="C98" s="48">
        <f>AVERAGE('26.09 Buloba-Bukasa'!C98,'28.09 Buloba-Bukasa-24h'!C98)</f>
        <v>0.5</v>
      </c>
      <c r="D98" s="48">
        <f>AVERAGE('26.09 Buloba-Bukasa'!D98,'28.09 Buloba-Bukasa-24h'!D98)</f>
        <v>0</v>
      </c>
      <c r="E98" s="48">
        <f>AVERAGE('26.09 Buloba-Bukasa'!E98,'28.09 Buloba-Bukasa-24h'!E98)</f>
        <v>0.5</v>
      </c>
      <c r="F98" s="48">
        <f>AVERAGE('26.09 Buloba-Bukasa'!F98,'28.09 Buloba-Bukasa-24h'!F98)</f>
        <v>2.5</v>
      </c>
      <c r="G98" s="48">
        <f>AVERAGE('26.09 Buloba-Bukasa'!G98,'28.09 Buloba-Bukasa-24h'!G98)</f>
        <v>0</v>
      </c>
      <c r="H98" s="48">
        <f>AVERAGE('26.09 Buloba-Bukasa'!H98,'28.09 Buloba-Bukasa-24h'!H98)</f>
        <v>0</v>
      </c>
      <c r="I98" s="48">
        <f>AVERAGE('26.09 Buloba-Bukasa'!I98,'28.09 Buloba-Bukasa-24h'!I98)</f>
        <v>0.5</v>
      </c>
      <c r="J98" s="48">
        <f>AVERAGE('26.09 Buloba-Bukasa'!J98,'28.09 Buloba-Bukasa-24h'!J98)</f>
        <v>0</v>
      </c>
      <c r="K98" s="48">
        <f>AVERAGE('26.09 Buloba-Bukasa'!K98,'28.09 Buloba-Bukasa-24h'!K98)</f>
        <v>0</v>
      </c>
      <c r="L98" s="48">
        <f>AVERAGE('26.09 Buloba-Bukasa'!L98,'28.09 Buloba-Bukasa-24h'!L98)</f>
        <v>0</v>
      </c>
      <c r="M98" s="48">
        <f>AVERAGE('26.09 Buloba-Bukasa'!M98,'28.09 Buloba-Bukasa-24h'!M98)</f>
        <v>0</v>
      </c>
      <c r="N98" s="48">
        <f>AVERAGE('26.09 Buloba-Bukasa'!N98,'28.09 Buloba-Bukasa-24h'!N98)</f>
        <v>0</v>
      </c>
      <c r="O98" s="15">
        <f t="shared" si="23"/>
        <v>4</v>
      </c>
      <c r="P98" s="15">
        <f t="shared" si="24"/>
        <v>4</v>
      </c>
      <c r="R98" s="8"/>
      <c r="T98"/>
    </row>
    <row r="99" spans="2:20" ht="23.1" customHeight="1" x14ac:dyDescent="0.25">
      <c r="B99" s="22" t="s">
        <v>139</v>
      </c>
      <c r="C99" s="48">
        <f>AVERAGE('26.09 Buloba-Bukasa'!C99,'28.09 Buloba-Bukasa-24h'!C99)</f>
        <v>0.5</v>
      </c>
      <c r="D99" s="48">
        <f>AVERAGE('26.09 Buloba-Bukasa'!D99,'28.09 Buloba-Bukasa-24h'!D99)</f>
        <v>0</v>
      </c>
      <c r="E99" s="48">
        <f>AVERAGE('26.09 Buloba-Bukasa'!E99,'28.09 Buloba-Bukasa-24h'!E99)</f>
        <v>0</v>
      </c>
      <c r="F99" s="48">
        <f>AVERAGE('26.09 Buloba-Bukasa'!F99,'28.09 Buloba-Bukasa-24h'!F99)</f>
        <v>0.5</v>
      </c>
      <c r="G99" s="48">
        <f>AVERAGE('26.09 Buloba-Bukasa'!G99,'28.09 Buloba-Bukasa-24h'!G99)</f>
        <v>0</v>
      </c>
      <c r="H99" s="48">
        <f>AVERAGE('26.09 Buloba-Bukasa'!H99,'28.09 Buloba-Bukasa-24h'!H99)</f>
        <v>0</v>
      </c>
      <c r="I99" s="48">
        <f>AVERAGE('26.09 Buloba-Bukasa'!I99,'28.09 Buloba-Bukasa-24h'!I99)</f>
        <v>0</v>
      </c>
      <c r="J99" s="48">
        <f>AVERAGE('26.09 Buloba-Bukasa'!J99,'28.09 Buloba-Bukasa-24h'!J99)</f>
        <v>0</v>
      </c>
      <c r="K99" s="48">
        <f>AVERAGE('26.09 Buloba-Bukasa'!K99,'28.09 Buloba-Bukasa-24h'!K99)</f>
        <v>0</v>
      </c>
      <c r="L99" s="48">
        <f>AVERAGE('26.09 Buloba-Bukasa'!L99,'28.09 Buloba-Bukasa-24h'!L99)</f>
        <v>0</v>
      </c>
      <c r="M99" s="48">
        <f>AVERAGE('26.09 Buloba-Bukasa'!M99,'28.09 Buloba-Bukasa-24h'!M99)</f>
        <v>0</v>
      </c>
      <c r="N99" s="48">
        <f>AVERAGE('26.09 Buloba-Bukasa'!N99,'28.09 Buloba-Bukasa-24h'!N99)</f>
        <v>0</v>
      </c>
      <c r="O99" s="15">
        <f t="shared" si="23"/>
        <v>1</v>
      </c>
      <c r="P99" s="15">
        <f t="shared" si="24"/>
        <v>1</v>
      </c>
      <c r="R99" s="8"/>
      <c r="T99"/>
    </row>
    <row r="100" spans="2:20" ht="23.1" customHeight="1" x14ac:dyDescent="0.25">
      <c r="B100" s="24" t="s">
        <v>140</v>
      </c>
      <c r="C100" s="48">
        <f>AVERAGE('26.09 Buloba-Bukasa'!C100,'28.09 Buloba-Bukasa-24h'!C100)</f>
        <v>0</v>
      </c>
      <c r="D100" s="48">
        <f>AVERAGE('26.09 Buloba-Bukasa'!D100,'28.09 Buloba-Bukasa-24h'!D100)</f>
        <v>0</v>
      </c>
      <c r="E100" s="48">
        <f>AVERAGE('26.09 Buloba-Bukasa'!E100,'28.09 Buloba-Bukasa-24h'!E100)</f>
        <v>0</v>
      </c>
      <c r="F100" s="48">
        <f>AVERAGE('26.09 Buloba-Bukasa'!F100,'28.09 Buloba-Bukasa-24h'!F100)</f>
        <v>2</v>
      </c>
      <c r="G100" s="48">
        <f>AVERAGE('26.09 Buloba-Bukasa'!G100,'28.09 Buloba-Bukasa-24h'!G100)</f>
        <v>0</v>
      </c>
      <c r="H100" s="48">
        <f>AVERAGE('26.09 Buloba-Bukasa'!H100,'28.09 Buloba-Bukasa-24h'!H100)</f>
        <v>0</v>
      </c>
      <c r="I100" s="48">
        <f>AVERAGE('26.09 Buloba-Bukasa'!I100,'28.09 Buloba-Bukasa-24h'!I100)</f>
        <v>0.5</v>
      </c>
      <c r="J100" s="48">
        <f>AVERAGE('26.09 Buloba-Bukasa'!J100,'28.09 Buloba-Bukasa-24h'!J100)</f>
        <v>0</v>
      </c>
      <c r="K100" s="48">
        <f>AVERAGE('26.09 Buloba-Bukasa'!K100,'28.09 Buloba-Bukasa-24h'!K100)</f>
        <v>0</v>
      </c>
      <c r="L100" s="48">
        <f>AVERAGE('26.09 Buloba-Bukasa'!L100,'28.09 Buloba-Bukasa-24h'!L100)</f>
        <v>0</v>
      </c>
      <c r="M100" s="48">
        <f>AVERAGE('26.09 Buloba-Bukasa'!M100,'28.09 Buloba-Bukasa-24h'!M100)</f>
        <v>0.5</v>
      </c>
      <c r="N100" s="48">
        <f>AVERAGE('26.09 Buloba-Bukasa'!N100,'28.09 Buloba-Bukasa-24h'!N100)</f>
        <v>0</v>
      </c>
      <c r="O100" s="15">
        <f t="shared" si="23"/>
        <v>2.5</v>
      </c>
      <c r="P100" s="15">
        <f t="shared" si="24"/>
        <v>3</v>
      </c>
      <c r="R100" s="8"/>
      <c r="T100"/>
    </row>
    <row r="101" spans="2:20" ht="23.1" customHeight="1" x14ac:dyDescent="0.25">
      <c r="B101" s="22" t="s">
        <v>141</v>
      </c>
      <c r="C101" s="48">
        <f>AVERAGE('26.09 Buloba-Bukasa'!C101,'28.09 Buloba-Bukasa-24h'!C101)</f>
        <v>3</v>
      </c>
      <c r="D101" s="48">
        <f>AVERAGE('26.09 Buloba-Bukasa'!D101,'28.09 Buloba-Bukasa-24h'!D101)</f>
        <v>0</v>
      </c>
      <c r="E101" s="48">
        <f>AVERAGE('26.09 Buloba-Bukasa'!E101,'28.09 Buloba-Bukasa-24h'!E101)</f>
        <v>0</v>
      </c>
      <c r="F101" s="48">
        <f>AVERAGE('26.09 Buloba-Bukasa'!F101,'28.09 Buloba-Bukasa-24h'!F101)</f>
        <v>0.5</v>
      </c>
      <c r="G101" s="48">
        <f>AVERAGE('26.09 Buloba-Bukasa'!G101,'28.09 Buloba-Bukasa-24h'!G101)</f>
        <v>0.5</v>
      </c>
      <c r="H101" s="48">
        <f>AVERAGE('26.09 Buloba-Bukasa'!H101,'28.09 Buloba-Bukasa-24h'!H101)</f>
        <v>0</v>
      </c>
      <c r="I101" s="48">
        <f>AVERAGE('26.09 Buloba-Bukasa'!I101,'28.09 Buloba-Bukasa-24h'!I101)</f>
        <v>0</v>
      </c>
      <c r="J101" s="48">
        <f>AVERAGE('26.09 Buloba-Bukasa'!J101,'28.09 Buloba-Bukasa-24h'!J101)</f>
        <v>0.5</v>
      </c>
      <c r="K101" s="48">
        <f>AVERAGE('26.09 Buloba-Bukasa'!K101,'28.09 Buloba-Bukasa-24h'!K101)</f>
        <v>0</v>
      </c>
      <c r="L101" s="48">
        <f>AVERAGE('26.09 Buloba-Bukasa'!L101,'28.09 Buloba-Bukasa-24h'!L101)</f>
        <v>0</v>
      </c>
      <c r="M101" s="48">
        <f>AVERAGE('26.09 Buloba-Bukasa'!M101,'28.09 Buloba-Bukasa-24h'!M101)</f>
        <v>0.5</v>
      </c>
      <c r="N101" s="48">
        <f>AVERAGE('26.09 Buloba-Bukasa'!N101,'28.09 Buloba-Bukasa-24h'!N101)</f>
        <v>0</v>
      </c>
      <c r="O101" s="15">
        <f t="shared" si="23"/>
        <v>4.5</v>
      </c>
      <c r="P101" s="15">
        <f t="shared" si="24"/>
        <v>5</v>
      </c>
      <c r="R101" s="8"/>
      <c r="T101"/>
    </row>
    <row r="102" spans="2:20" ht="23.1" customHeight="1" x14ac:dyDescent="0.25">
      <c r="B102" s="23" t="s">
        <v>142</v>
      </c>
      <c r="C102" s="48">
        <f>AVERAGE('26.09 Buloba-Bukasa'!C102,'28.09 Buloba-Bukasa-24h'!C102)</f>
        <v>1</v>
      </c>
      <c r="D102" s="48">
        <f>AVERAGE('26.09 Buloba-Bukasa'!D102,'28.09 Buloba-Bukasa-24h'!D102)</f>
        <v>0</v>
      </c>
      <c r="E102" s="48">
        <f>AVERAGE('26.09 Buloba-Bukasa'!E102,'28.09 Buloba-Bukasa-24h'!E102)</f>
        <v>0</v>
      </c>
      <c r="F102" s="48">
        <f>AVERAGE('26.09 Buloba-Bukasa'!F102,'28.09 Buloba-Bukasa-24h'!F102)</f>
        <v>0.5</v>
      </c>
      <c r="G102" s="48">
        <f>AVERAGE('26.09 Buloba-Bukasa'!G102,'28.09 Buloba-Bukasa-24h'!G102)</f>
        <v>0</v>
      </c>
      <c r="H102" s="48">
        <f>AVERAGE('26.09 Buloba-Bukasa'!H102,'28.09 Buloba-Bukasa-24h'!H102)</f>
        <v>0</v>
      </c>
      <c r="I102" s="48">
        <f>AVERAGE('26.09 Buloba-Bukasa'!I102,'28.09 Buloba-Bukasa-24h'!I102)</f>
        <v>0</v>
      </c>
      <c r="J102" s="48">
        <f>AVERAGE('26.09 Buloba-Bukasa'!J102,'28.09 Buloba-Bukasa-24h'!J102)</f>
        <v>0</v>
      </c>
      <c r="K102" s="48">
        <f>AVERAGE('26.09 Buloba-Bukasa'!K102,'28.09 Buloba-Bukasa-24h'!K102)</f>
        <v>0</v>
      </c>
      <c r="L102" s="48">
        <f>AVERAGE('26.09 Buloba-Bukasa'!L102,'28.09 Buloba-Bukasa-24h'!L102)</f>
        <v>0</v>
      </c>
      <c r="M102" s="48">
        <f>AVERAGE('26.09 Buloba-Bukasa'!M102,'28.09 Buloba-Bukasa-24h'!M102)</f>
        <v>1</v>
      </c>
      <c r="N102" s="48">
        <f>AVERAGE('26.09 Buloba-Bukasa'!N102,'28.09 Buloba-Bukasa-24h'!N102)</f>
        <v>0</v>
      </c>
      <c r="O102" s="15">
        <f t="shared" si="23"/>
        <v>1.5</v>
      </c>
      <c r="P102" s="15">
        <f t="shared" si="24"/>
        <v>2.5</v>
      </c>
      <c r="R102" s="8"/>
      <c r="T102"/>
    </row>
    <row r="103" spans="2:20" ht="23.1" customHeight="1" x14ac:dyDescent="0.25">
      <c r="B103" s="22" t="s">
        <v>143</v>
      </c>
      <c r="C103" s="48">
        <f>AVERAGE('26.09 Buloba-Bukasa'!C103,'28.09 Buloba-Bukasa-24h'!C103)</f>
        <v>0</v>
      </c>
      <c r="D103" s="48">
        <f>AVERAGE('26.09 Buloba-Bukasa'!D103,'28.09 Buloba-Bukasa-24h'!D103)</f>
        <v>0.5</v>
      </c>
      <c r="E103" s="48">
        <f>AVERAGE('26.09 Buloba-Bukasa'!E103,'28.09 Buloba-Bukasa-24h'!E103)</f>
        <v>0.5</v>
      </c>
      <c r="F103" s="48">
        <f>AVERAGE('26.09 Buloba-Bukasa'!F103,'28.09 Buloba-Bukasa-24h'!F103)</f>
        <v>0.5</v>
      </c>
      <c r="G103" s="48">
        <f>AVERAGE('26.09 Buloba-Bukasa'!G103,'28.09 Buloba-Bukasa-24h'!G103)</f>
        <v>0</v>
      </c>
      <c r="H103" s="48">
        <f>AVERAGE('26.09 Buloba-Bukasa'!H103,'28.09 Buloba-Bukasa-24h'!H103)</f>
        <v>0</v>
      </c>
      <c r="I103" s="48">
        <f>AVERAGE('26.09 Buloba-Bukasa'!I103,'28.09 Buloba-Bukasa-24h'!I103)</f>
        <v>0</v>
      </c>
      <c r="J103" s="48">
        <f>AVERAGE('26.09 Buloba-Bukasa'!J103,'28.09 Buloba-Bukasa-24h'!J103)</f>
        <v>0</v>
      </c>
      <c r="K103" s="48">
        <f>AVERAGE('26.09 Buloba-Bukasa'!K103,'28.09 Buloba-Bukasa-24h'!K103)</f>
        <v>0</v>
      </c>
      <c r="L103" s="48">
        <f>AVERAGE('26.09 Buloba-Bukasa'!L103,'28.09 Buloba-Bukasa-24h'!L103)</f>
        <v>0</v>
      </c>
      <c r="M103" s="48">
        <f>AVERAGE('26.09 Buloba-Bukasa'!M103,'28.09 Buloba-Bukasa-24h'!M103)</f>
        <v>2</v>
      </c>
      <c r="N103" s="48">
        <f>AVERAGE('26.09 Buloba-Bukasa'!N103,'28.09 Buloba-Bukasa-24h'!N103)</f>
        <v>0</v>
      </c>
      <c r="O103" s="15">
        <f t="shared" si="23"/>
        <v>1.5</v>
      </c>
      <c r="P103" s="15">
        <f t="shared" si="24"/>
        <v>3.5</v>
      </c>
      <c r="R103" s="8"/>
      <c r="T103"/>
    </row>
    <row r="104" spans="2:20" ht="23.1" customHeight="1" x14ac:dyDescent="0.25">
      <c r="B104" s="24" t="s">
        <v>144</v>
      </c>
      <c r="C104" s="48">
        <f>AVERAGE('26.09 Buloba-Bukasa'!C104,'28.09 Buloba-Bukasa-24h'!C104)</f>
        <v>2</v>
      </c>
      <c r="D104" s="48">
        <f>AVERAGE('26.09 Buloba-Bukasa'!D104,'28.09 Buloba-Bukasa-24h'!D104)</f>
        <v>0</v>
      </c>
      <c r="E104" s="48">
        <f>AVERAGE('26.09 Buloba-Bukasa'!E104,'28.09 Buloba-Bukasa-24h'!E104)</f>
        <v>1</v>
      </c>
      <c r="F104" s="48">
        <f>AVERAGE('26.09 Buloba-Bukasa'!F104,'28.09 Buloba-Bukasa-24h'!F104)</f>
        <v>0.5</v>
      </c>
      <c r="G104" s="48">
        <f>AVERAGE('26.09 Buloba-Bukasa'!G104,'28.09 Buloba-Bukasa-24h'!G104)</f>
        <v>0</v>
      </c>
      <c r="H104" s="48">
        <f>AVERAGE('26.09 Buloba-Bukasa'!H104,'28.09 Buloba-Bukasa-24h'!H104)</f>
        <v>0</v>
      </c>
      <c r="I104" s="48">
        <f>AVERAGE('26.09 Buloba-Bukasa'!I104,'28.09 Buloba-Bukasa-24h'!I104)</f>
        <v>0</v>
      </c>
      <c r="J104" s="48">
        <f>AVERAGE('26.09 Buloba-Bukasa'!J104,'28.09 Buloba-Bukasa-24h'!J104)</f>
        <v>0</v>
      </c>
      <c r="K104" s="48">
        <f>AVERAGE('26.09 Buloba-Bukasa'!K104,'28.09 Buloba-Bukasa-24h'!K104)</f>
        <v>0</v>
      </c>
      <c r="L104" s="48">
        <f>AVERAGE('26.09 Buloba-Bukasa'!L104,'28.09 Buloba-Bukasa-24h'!L104)</f>
        <v>0</v>
      </c>
      <c r="M104" s="48">
        <f>AVERAGE('26.09 Buloba-Bukasa'!M104,'28.09 Buloba-Bukasa-24h'!M104)</f>
        <v>5.5</v>
      </c>
      <c r="N104" s="48">
        <f>AVERAGE('26.09 Buloba-Bukasa'!N104,'28.09 Buloba-Bukasa-24h'!N104)</f>
        <v>0</v>
      </c>
      <c r="O104" s="15">
        <f t="shared" si="23"/>
        <v>3.5</v>
      </c>
      <c r="P104" s="15">
        <f t="shared" si="24"/>
        <v>9</v>
      </c>
      <c r="R104" s="8"/>
      <c r="T104"/>
    </row>
    <row r="105" spans="2:20" ht="23.1" customHeight="1" x14ac:dyDescent="0.25">
      <c r="B105" s="22" t="s">
        <v>145</v>
      </c>
      <c r="C105" s="48">
        <f>AVERAGE('26.09 Buloba-Bukasa'!C105,'28.09 Buloba-Bukasa-24h'!C105)</f>
        <v>7.5</v>
      </c>
      <c r="D105" s="48">
        <f>AVERAGE('26.09 Buloba-Bukasa'!D105,'28.09 Buloba-Bukasa-24h'!D105)</f>
        <v>0</v>
      </c>
      <c r="E105" s="48">
        <f>AVERAGE('26.09 Buloba-Bukasa'!E105,'28.09 Buloba-Bukasa-24h'!E105)</f>
        <v>0</v>
      </c>
      <c r="F105" s="48">
        <f>AVERAGE('26.09 Buloba-Bukasa'!F105,'28.09 Buloba-Bukasa-24h'!F105)</f>
        <v>0</v>
      </c>
      <c r="G105" s="48">
        <f>AVERAGE('26.09 Buloba-Bukasa'!G105,'28.09 Buloba-Bukasa-24h'!G105)</f>
        <v>0</v>
      </c>
      <c r="H105" s="48">
        <f>AVERAGE('26.09 Buloba-Bukasa'!H105,'28.09 Buloba-Bukasa-24h'!H105)</f>
        <v>0</v>
      </c>
      <c r="I105" s="48">
        <f>AVERAGE('26.09 Buloba-Bukasa'!I105,'28.09 Buloba-Bukasa-24h'!I105)</f>
        <v>0.5</v>
      </c>
      <c r="J105" s="48">
        <f>AVERAGE('26.09 Buloba-Bukasa'!J105,'28.09 Buloba-Bukasa-24h'!J105)</f>
        <v>0</v>
      </c>
      <c r="K105" s="48">
        <f>AVERAGE('26.09 Buloba-Bukasa'!K105,'28.09 Buloba-Bukasa-24h'!K105)</f>
        <v>0</v>
      </c>
      <c r="L105" s="48">
        <f>AVERAGE('26.09 Buloba-Bukasa'!L105,'28.09 Buloba-Bukasa-24h'!L105)</f>
        <v>0</v>
      </c>
      <c r="M105" s="48">
        <f>AVERAGE('26.09 Buloba-Bukasa'!M105,'28.09 Buloba-Bukasa-24h'!M105)</f>
        <v>7.5</v>
      </c>
      <c r="N105" s="48">
        <f>AVERAGE('26.09 Buloba-Bukasa'!N105,'28.09 Buloba-Bukasa-24h'!N105)</f>
        <v>0</v>
      </c>
      <c r="O105" s="15">
        <f t="shared" si="23"/>
        <v>8</v>
      </c>
      <c r="P105" s="15">
        <f t="shared" si="24"/>
        <v>15.5</v>
      </c>
      <c r="R105" s="8"/>
      <c r="T105"/>
    </row>
    <row r="106" spans="2:20" ht="23.1" customHeight="1" x14ac:dyDescent="0.25">
      <c r="B106" s="65" t="s">
        <v>18</v>
      </c>
      <c r="C106" s="62">
        <f>SUM(C10:C105)</f>
        <v>416.21428571428572</v>
      </c>
      <c r="D106" s="62">
        <f t="shared" ref="D106:P106" si="25">SUM(D10:D105)</f>
        <v>82.714285714285708</v>
      </c>
      <c r="E106" s="62">
        <f t="shared" si="25"/>
        <v>87.357142857142861</v>
      </c>
      <c r="F106" s="62">
        <f t="shared" si="25"/>
        <v>73.571428571428569</v>
      </c>
      <c r="G106" s="62">
        <f t="shared" si="25"/>
        <v>8.428571428571427</v>
      </c>
      <c r="H106" s="62">
        <f t="shared" si="25"/>
        <v>1.5714285714285714</v>
      </c>
      <c r="I106" s="62">
        <f t="shared" si="25"/>
        <v>129.21428571428567</v>
      </c>
      <c r="J106" s="62">
        <f t="shared" si="25"/>
        <v>42.571428571428584</v>
      </c>
      <c r="K106" s="62">
        <f t="shared" si="25"/>
        <v>2.1428571428571428</v>
      </c>
      <c r="L106" s="62">
        <f t="shared" si="25"/>
        <v>0.42857142857142855</v>
      </c>
      <c r="M106" s="62">
        <f t="shared" si="25"/>
        <v>827.92857142857144</v>
      </c>
      <c r="N106" s="62">
        <f t="shared" si="25"/>
        <v>0.42857142857142855</v>
      </c>
      <c r="O106" s="62">
        <f t="shared" si="25"/>
        <v>844.64285714285722</v>
      </c>
      <c r="P106" s="62">
        <f t="shared" si="25"/>
        <v>1672.5714285714287</v>
      </c>
      <c r="Q106" s="16">
        <f>SUM(P10:P57)</f>
        <v>1222.5714285714287</v>
      </c>
      <c r="R106"/>
    </row>
    <row r="107" spans="2:20" ht="23.1" customHeight="1" x14ac:dyDescent="0.25">
      <c r="B107" s="25" t="s">
        <v>93</v>
      </c>
      <c r="C107" s="42">
        <f t="shared" ref="C107:N107" si="26">C106/$P$106</f>
        <v>0.2488469422617014</v>
      </c>
      <c r="D107" s="42">
        <f t="shared" si="26"/>
        <v>4.9453365220362137E-2</v>
      </c>
      <c r="E107" s="42">
        <f t="shared" si="26"/>
        <v>5.2229244960710623E-2</v>
      </c>
      <c r="F107" s="42">
        <f t="shared" si="26"/>
        <v>4.3987017423983595E-2</v>
      </c>
      <c r="G107" s="42">
        <f t="shared" si="26"/>
        <v>5.0392893747864698E-3</v>
      </c>
      <c r="H107" s="42">
        <f t="shared" si="26"/>
        <v>9.3952852750256227E-4</v>
      </c>
      <c r="I107" s="42">
        <f t="shared" si="26"/>
        <v>7.7254868466006113E-2</v>
      </c>
      <c r="J107" s="42">
        <f t="shared" si="26"/>
        <v>2.5452681926887603E-2</v>
      </c>
      <c r="K107" s="42">
        <f t="shared" si="26"/>
        <v>1.2811752647762212E-3</v>
      </c>
      <c r="L107" s="42">
        <f t="shared" si="26"/>
        <v>2.5623505295524425E-4</v>
      </c>
      <c r="M107" s="42">
        <f t="shared" si="26"/>
        <v>0.49500341646737273</v>
      </c>
      <c r="N107" s="42">
        <f t="shared" si="26"/>
        <v>2.5623505295524425E-4</v>
      </c>
      <c r="R107" s="8"/>
      <c r="T107"/>
    </row>
    <row r="108" spans="2:20" ht="23.1" customHeight="1" x14ac:dyDescent="0.25">
      <c r="B108" s="41" t="s">
        <v>94</v>
      </c>
      <c r="C108" s="43">
        <f>C106/$O$106</f>
        <v>0.49276955602536993</v>
      </c>
      <c r="D108" s="43">
        <f t="shared" ref="D108:N108" si="27">D106/$O$106</f>
        <v>9.7928118393234662E-2</v>
      </c>
      <c r="E108" s="43">
        <f t="shared" si="27"/>
        <v>0.10342494714587737</v>
      </c>
      <c r="F108" s="43">
        <f t="shared" si="27"/>
        <v>8.7103594080338256E-2</v>
      </c>
      <c r="G108" s="43">
        <f t="shared" si="27"/>
        <v>9.9788583509513723E-3</v>
      </c>
      <c r="H108" s="43">
        <f t="shared" si="27"/>
        <v>1.8604651162790697E-3</v>
      </c>
      <c r="I108" s="43">
        <f t="shared" si="27"/>
        <v>0.15298097251585616</v>
      </c>
      <c r="J108" s="43">
        <f t="shared" si="27"/>
        <v>5.0401691331923897E-2</v>
      </c>
      <c r="K108" s="43">
        <f t="shared" si="27"/>
        <v>2.536997885835095E-3</v>
      </c>
      <c r="L108" s="43">
        <f t="shared" si="27"/>
        <v>5.07399577167019E-4</v>
      </c>
      <c r="M108" s="43">
        <f t="shared" si="27"/>
        <v>0.98021141649048615</v>
      </c>
      <c r="N108" s="43">
        <f t="shared" si="27"/>
        <v>5.07399577167019E-4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I70" zoomScale="60" workbookViewId="0">
      <selection activeCell="AE51" sqref="AE51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74" t="s">
        <v>23</v>
      </c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</row>
    <row r="2" spans="2:32" ht="20.100000000000001" customHeight="1" x14ac:dyDescent="0.25">
      <c r="B2" s="75" t="s">
        <v>95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  <c r="AA2" s="75"/>
      <c r="AB2" s="75"/>
      <c r="AC2" s="75"/>
      <c r="AD2" s="75"/>
      <c r="AE2" s="75"/>
    </row>
    <row r="3" spans="2:32" ht="20.100000000000001" customHeight="1" x14ac:dyDescent="0.25">
      <c r="B3" s="21" t="s">
        <v>96</v>
      </c>
      <c r="C3" s="81" t="str">
        <f>'29.09 Buloba-Bukasa'!C3:G3</f>
        <v>MCC -C2- Stn No. 63 - Buloba-Bukasa RD</v>
      </c>
      <c r="D3" s="81"/>
      <c r="E3" s="81"/>
      <c r="F3" s="81"/>
      <c r="G3" s="81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</row>
    <row r="5" spans="2:32" ht="20.100000000000001" customHeight="1" x14ac:dyDescent="0.25">
      <c r="C5" s="4" t="s">
        <v>3</v>
      </c>
      <c r="D5" s="82" t="s">
        <v>162</v>
      </c>
      <c r="E5" s="83"/>
      <c r="F5" s="40" t="s">
        <v>1</v>
      </c>
      <c r="G5" s="71" t="str">
        <f>'Avg Week Buloba-Bukasa'!G5:H5</f>
        <v>Bukasa Trading Centre</v>
      </c>
      <c r="H5" s="72"/>
      <c r="I5" s="14"/>
      <c r="J5" s="2" t="s">
        <v>5</v>
      </c>
      <c r="K5" s="71" t="str">
        <f>'Avg Week Buloba-Bukasa'!K5:L5</f>
        <v>Nabayunga Rashida</v>
      </c>
      <c r="L5" s="72"/>
      <c r="M5" s="10"/>
      <c r="N5" s="10"/>
      <c r="O5" s="3"/>
      <c r="P5" s="3"/>
    </row>
    <row r="6" spans="2:32" ht="23.25" customHeight="1" x14ac:dyDescent="0.25">
      <c r="C6" s="2" t="s">
        <v>4</v>
      </c>
      <c r="D6" s="84" t="s">
        <v>161</v>
      </c>
      <c r="E6" s="85"/>
      <c r="F6" s="2" t="s">
        <v>2</v>
      </c>
      <c r="G6" s="84" t="s">
        <v>161</v>
      </c>
      <c r="H6" s="85"/>
      <c r="J6" s="2" t="s">
        <v>21</v>
      </c>
      <c r="K6" s="71" t="str">
        <f>'Avg Week Buloba-Bukasa'!K6:L6</f>
        <v>Nusurah</v>
      </c>
      <c r="L6" s="7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80" t="s">
        <v>88</v>
      </c>
      <c r="S8" s="80"/>
      <c r="T8" s="80"/>
      <c r="U8" s="80"/>
      <c r="V8" s="80"/>
      <c r="W8" s="80"/>
      <c r="X8" s="80"/>
      <c r="Y8" s="80"/>
      <c r="Z8" s="80"/>
      <c r="AA8" s="80"/>
      <c r="AB8" s="80"/>
      <c r="AC8" s="80"/>
      <c r="AD8" s="80"/>
      <c r="AE8" s="80"/>
      <c r="AF8" s="80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6" t="s">
        <v>24</v>
      </c>
      <c r="T9" s="26" t="s">
        <v>25</v>
      </c>
      <c r="U9" s="26" t="s">
        <v>26</v>
      </c>
      <c r="V9" s="26" t="s">
        <v>27</v>
      </c>
      <c r="W9" s="26" t="s">
        <v>28</v>
      </c>
      <c r="X9" s="26" t="s">
        <v>29</v>
      </c>
      <c r="Y9" s="26" t="s">
        <v>30</v>
      </c>
      <c r="Z9" s="26" t="s">
        <v>31</v>
      </c>
      <c r="AA9" s="26" t="s">
        <v>32</v>
      </c>
      <c r="AB9" s="26" t="s">
        <v>33</v>
      </c>
      <c r="AC9" s="26" t="s">
        <v>34</v>
      </c>
      <c r="AD9" s="26" t="s">
        <v>35</v>
      </c>
      <c r="AE9" s="29" t="s">
        <v>89</v>
      </c>
      <c r="AF9" s="29" t="s">
        <v>22</v>
      </c>
    </row>
    <row r="10" spans="2:32" ht="23.1" customHeight="1" x14ac:dyDescent="0.25">
      <c r="B10" s="22" t="s">
        <v>37</v>
      </c>
      <c r="C10" s="48">
        <f>'Avg Week Bukasa-Buloba'!C10+'Avg Week Buloba-Bukasa'!C10</f>
        <v>14.714285714285715</v>
      </c>
      <c r="D10" s="48">
        <f>'Avg Week Bukasa-Buloba'!D10+'Avg Week Buloba-Bukasa'!D10</f>
        <v>2.714285714285714</v>
      </c>
      <c r="E10" s="48">
        <f>'Avg Week Bukasa-Buloba'!E10+'Avg Week Buloba-Bukasa'!E10</f>
        <v>2.1428571428571428</v>
      </c>
      <c r="F10" s="48">
        <f>'Avg Week Bukasa-Buloba'!F10+'Avg Week Buloba-Bukasa'!F10</f>
        <v>3</v>
      </c>
      <c r="G10" s="48">
        <f>'Avg Week Bukasa-Buloba'!G10+'Avg Week Buloba-Bukasa'!G10</f>
        <v>0.42857142857142855</v>
      </c>
      <c r="H10" s="48">
        <f>'Avg Week Bukasa-Buloba'!H10+'Avg Week Buloba-Bukasa'!H10</f>
        <v>0</v>
      </c>
      <c r="I10" s="48">
        <f>'Avg Week Bukasa-Buloba'!I10+'Avg Week Buloba-Bukasa'!I10</f>
        <v>3.4285714285714288</v>
      </c>
      <c r="J10" s="48">
        <f>'Avg Week Bukasa-Buloba'!J10+'Avg Week Buloba-Bukasa'!J10</f>
        <v>1.4285714285714284</v>
      </c>
      <c r="K10" s="48">
        <f>'Avg Week Bukasa-Buloba'!K10+'Avg Week Buloba-Bukasa'!K10</f>
        <v>0</v>
      </c>
      <c r="L10" s="48">
        <f>'Avg Week Bukasa-Buloba'!L10+'Avg Week Buloba-Bukasa'!L10</f>
        <v>0</v>
      </c>
      <c r="M10" s="48">
        <f>'Avg Week Bukasa-Buloba'!M10+'Avg Week Buloba-Bukasa'!M10</f>
        <v>27.285714285714285</v>
      </c>
      <c r="N10" s="48">
        <f>'Avg Week Bukasa-Buloba'!N10+'Avg Week Buloba-Bukasa'!N10</f>
        <v>0</v>
      </c>
      <c r="O10" s="15">
        <f t="shared" ref="O10:O73" si="0">SUM(C10:L10,N10)</f>
        <v>27.857142857142858</v>
      </c>
      <c r="P10" s="15">
        <f t="shared" ref="P10:P73" si="1">SUM(C10:N10)</f>
        <v>55.142857142857139</v>
      </c>
      <c r="R10" s="1" t="s">
        <v>6</v>
      </c>
      <c r="S10" s="17">
        <f>SUM(C10:C13)</f>
        <v>49.571428571428569</v>
      </c>
      <c r="T10" s="17">
        <f t="shared" ref="T10:AF10" si="2">SUM(D10:D13)</f>
        <v>13</v>
      </c>
      <c r="U10" s="17">
        <f t="shared" si="2"/>
        <v>9.7142857142857135</v>
      </c>
      <c r="V10" s="17">
        <f t="shared" si="2"/>
        <v>8.2857142857142847</v>
      </c>
      <c r="W10" s="17">
        <f t="shared" si="2"/>
        <v>1.5714285714285712</v>
      </c>
      <c r="X10" s="17">
        <f t="shared" si="2"/>
        <v>0.14285714285714285</v>
      </c>
      <c r="Y10" s="17">
        <f t="shared" si="2"/>
        <v>12.285714285714286</v>
      </c>
      <c r="Z10" s="17">
        <f t="shared" si="2"/>
        <v>6.4285714285714279</v>
      </c>
      <c r="AA10" s="17">
        <f t="shared" si="2"/>
        <v>0.14285714285714285</v>
      </c>
      <c r="AB10" s="17">
        <f t="shared" si="2"/>
        <v>0</v>
      </c>
      <c r="AC10" s="17">
        <f t="shared" si="2"/>
        <v>108.85714285714286</v>
      </c>
      <c r="AD10" s="17">
        <f t="shared" si="2"/>
        <v>0</v>
      </c>
      <c r="AE10" s="30">
        <f t="shared" si="2"/>
        <v>101.14285714285714</v>
      </c>
      <c r="AF10" s="30">
        <f t="shared" si="2"/>
        <v>209.99999999999997</v>
      </c>
    </row>
    <row r="11" spans="2:32" s="6" customFormat="1" ht="23.1" customHeight="1" x14ac:dyDescent="0.25">
      <c r="B11" s="22" t="s">
        <v>38</v>
      </c>
      <c r="C11" s="48">
        <f>'Avg Week Bukasa-Buloba'!C11+'Avg Week Buloba-Bukasa'!C11</f>
        <v>11.285714285714285</v>
      </c>
      <c r="D11" s="48">
        <f>'Avg Week Bukasa-Buloba'!D11+'Avg Week Buloba-Bukasa'!D11</f>
        <v>3</v>
      </c>
      <c r="E11" s="48">
        <f>'Avg Week Bukasa-Buloba'!E11+'Avg Week Buloba-Bukasa'!E11</f>
        <v>2</v>
      </c>
      <c r="F11" s="48">
        <f>'Avg Week Bukasa-Buloba'!F11+'Avg Week Buloba-Bukasa'!F11</f>
        <v>2.1428571428571428</v>
      </c>
      <c r="G11" s="48">
        <f>'Avg Week Bukasa-Buloba'!G11+'Avg Week Buloba-Bukasa'!G11</f>
        <v>0.42857142857142855</v>
      </c>
      <c r="H11" s="48">
        <f>'Avg Week Bukasa-Buloba'!H11+'Avg Week Buloba-Bukasa'!H11</f>
        <v>0.14285714285714285</v>
      </c>
      <c r="I11" s="48">
        <f>'Avg Week Bukasa-Buloba'!I11+'Avg Week Buloba-Bukasa'!I11</f>
        <v>2.4285714285714288</v>
      </c>
      <c r="J11" s="48">
        <f>'Avg Week Bukasa-Buloba'!J11+'Avg Week Buloba-Bukasa'!J11</f>
        <v>2.2857142857142856</v>
      </c>
      <c r="K11" s="48">
        <f>'Avg Week Bukasa-Buloba'!K11+'Avg Week Buloba-Bukasa'!K11</f>
        <v>0.14285714285714285</v>
      </c>
      <c r="L11" s="48">
        <f>'Avg Week Bukasa-Buloba'!L11+'Avg Week Buloba-Bukasa'!L11</f>
        <v>0</v>
      </c>
      <c r="M11" s="48">
        <f>'Avg Week Bukasa-Buloba'!M11+'Avg Week Buloba-Bukasa'!M11</f>
        <v>25.857142857142858</v>
      </c>
      <c r="N11" s="48">
        <f>'Avg Week Bukasa-Buloba'!N11+'Avg Week Buloba-Bukasa'!N11</f>
        <v>0</v>
      </c>
      <c r="O11" s="15">
        <f t="shared" si="0"/>
        <v>23.857142857142851</v>
      </c>
      <c r="P11" s="15">
        <f t="shared" si="1"/>
        <v>49.714285714285708</v>
      </c>
      <c r="R11" s="1" t="s">
        <v>7</v>
      </c>
      <c r="S11" s="17">
        <f t="shared" ref="S11:AF11" si="3">SUM(C14:C17)</f>
        <v>42.857142857142854</v>
      </c>
      <c r="T11" s="17">
        <f t="shared" si="3"/>
        <v>13.571428571428571</v>
      </c>
      <c r="U11" s="17">
        <f t="shared" si="3"/>
        <v>9.571428571428573</v>
      </c>
      <c r="V11" s="17">
        <f t="shared" si="3"/>
        <v>4.1428571428571423</v>
      </c>
      <c r="W11" s="17">
        <f t="shared" si="3"/>
        <v>0.71428571428571419</v>
      </c>
      <c r="X11" s="17">
        <f t="shared" si="3"/>
        <v>0.14285714285714285</v>
      </c>
      <c r="Y11" s="17">
        <f t="shared" si="3"/>
        <v>12.142857142857142</v>
      </c>
      <c r="Z11" s="17">
        <f t="shared" si="3"/>
        <v>4.2857142857142856</v>
      </c>
      <c r="AA11" s="17">
        <f t="shared" si="3"/>
        <v>0</v>
      </c>
      <c r="AB11" s="17">
        <f t="shared" si="3"/>
        <v>0.14285714285714285</v>
      </c>
      <c r="AC11" s="17">
        <f t="shared" si="3"/>
        <v>104.71428571428572</v>
      </c>
      <c r="AD11" s="17">
        <f t="shared" si="3"/>
        <v>0</v>
      </c>
      <c r="AE11" s="30">
        <f t="shared" si="3"/>
        <v>87.571428571428555</v>
      </c>
      <c r="AF11" s="30">
        <f t="shared" si="3"/>
        <v>192.28571428571428</v>
      </c>
    </row>
    <row r="12" spans="2:32" ht="23.1" customHeight="1" x14ac:dyDescent="0.25">
      <c r="B12" s="22" t="s">
        <v>39</v>
      </c>
      <c r="C12" s="48">
        <f>'Avg Week Bukasa-Buloba'!C12+'Avg Week Buloba-Bukasa'!C12</f>
        <v>11.142857142857142</v>
      </c>
      <c r="D12" s="48">
        <f>'Avg Week Bukasa-Buloba'!D12+'Avg Week Buloba-Bukasa'!D12</f>
        <v>4.5714285714285712</v>
      </c>
      <c r="E12" s="48">
        <f>'Avg Week Bukasa-Buloba'!E12+'Avg Week Buloba-Bukasa'!E12</f>
        <v>2.7142857142857144</v>
      </c>
      <c r="F12" s="48">
        <f>'Avg Week Bukasa-Buloba'!F12+'Avg Week Buloba-Bukasa'!F12</f>
        <v>1.4285714285714284</v>
      </c>
      <c r="G12" s="48">
        <f>'Avg Week Bukasa-Buloba'!G12+'Avg Week Buloba-Bukasa'!G12</f>
        <v>0.42857142857142855</v>
      </c>
      <c r="H12" s="48">
        <f>'Avg Week Bukasa-Buloba'!H12+'Avg Week Buloba-Bukasa'!H12</f>
        <v>0</v>
      </c>
      <c r="I12" s="48">
        <f>'Avg Week Bukasa-Buloba'!I12+'Avg Week Buloba-Bukasa'!I12</f>
        <v>2.8571428571428572</v>
      </c>
      <c r="J12" s="48">
        <f>'Avg Week Bukasa-Buloba'!J12+'Avg Week Buloba-Bukasa'!J12</f>
        <v>1</v>
      </c>
      <c r="K12" s="48">
        <f>'Avg Week Bukasa-Buloba'!K12+'Avg Week Buloba-Bukasa'!K12</f>
        <v>0</v>
      </c>
      <c r="L12" s="48">
        <f>'Avg Week Bukasa-Buloba'!L12+'Avg Week Buloba-Bukasa'!L12</f>
        <v>0</v>
      </c>
      <c r="M12" s="48">
        <f>'Avg Week Bukasa-Buloba'!M12+'Avg Week Buloba-Bukasa'!M12</f>
        <v>27.714285714285715</v>
      </c>
      <c r="N12" s="48">
        <f>'Avg Week Bukasa-Buloba'!N12+'Avg Week Buloba-Bukasa'!N12</f>
        <v>0</v>
      </c>
      <c r="O12" s="15">
        <f t="shared" si="0"/>
        <v>24.142857142857139</v>
      </c>
      <c r="P12" s="15">
        <f t="shared" si="1"/>
        <v>51.857142857142854</v>
      </c>
      <c r="R12" s="1" t="s">
        <v>8</v>
      </c>
      <c r="S12" s="17">
        <f>SUM(C18:C21)</f>
        <v>39.714285714285715</v>
      </c>
      <c r="T12" s="17">
        <f t="shared" ref="T12:AF12" si="4">SUM(D18:D21)</f>
        <v>13.428571428571429</v>
      </c>
      <c r="U12" s="17">
        <f t="shared" si="4"/>
        <v>8.8571428571428577</v>
      </c>
      <c r="V12" s="17">
        <f t="shared" si="4"/>
        <v>2.8571428571428568</v>
      </c>
      <c r="W12" s="17">
        <f t="shared" si="4"/>
        <v>0.5714285714285714</v>
      </c>
      <c r="X12" s="17">
        <f t="shared" si="4"/>
        <v>0</v>
      </c>
      <c r="Y12" s="17">
        <f t="shared" si="4"/>
        <v>12.428571428571429</v>
      </c>
      <c r="Z12" s="17">
        <f t="shared" si="4"/>
        <v>5.4285714285714279</v>
      </c>
      <c r="AA12" s="17">
        <f t="shared" si="4"/>
        <v>0.14285714285714285</v>
      </c>
      <c r="AB12" s="17">
        <f t="shared" si="4"/>
        <v>0</v>
      </c>
      <c r="AC12" s="17">
        <f t="shared" si="4"/>
        <v>106</v>
      </c>
      <c r="AD12" s="17">
        <f t="shared" si="4"/>
        <v>0</v>
      </c>
      <c r="AE12" s="30">
        <f t="shared" si="4"/>
        <v>83.428571428571431</v>
      </c>
      <c r="AF12" s="30">
        <f t="shared" si="4"/>
        <v>189.42857142857144</v>
      </c>
    </row>
    <row r="13" spans="2:32" ht="23.1" customHeight="1" x14ac:dyDescent="0.25">
      <c r="B13" s="22" t="s">
        <v>40</v>
      </c>
      <c r="C13" s="48">
        <f>'Avg Week Bukasa-Buloba'!C13+'Avg Week Buloba-Bukasa'!C13</f>
        <v>12.428571428571427</v>
      </c>
      <c r="D13" s="48">
        <f>'Avg Week Bukasa-Buloba'!D13+'Avg Week Buloba-Bukasa'!D13</f>
        <v>2.7142857142857144</v>
      </c>
      <c r="E13" s="48">
        <f>'Avg Week Bukasa-Buloba'!E13+'Avg Week Buloba-Bukasa'!E13</f>
        <v>2.8571428571428568</v>
      </c>
      <c r="F13" s="48">
        <f>'Avg Week Bukasa-Buloba'!F13+'Avg Week Buloba-Bukasa'!F13</f>
        <v>1.7142857142857144</v>
      </c>
      <c r="G13" s="48">
        <f>'Avg Week Bukasa-Buloba'!G13+'Avg Week Buloba-Bukasa'!G13</f>
        <v>0.2857142857142857</v>
      </c>
      <c r="H13" s="48">
        <f>'Avg Week Bukasa-Buloba'!H13+'Avg Week Buloba-Bukasa'!H13</f>
        <v>0</v>
      </c>
      <c r="I13" s="48">
        <f>'Avg Week Bukasa-Buloba'!I13+'Avg Week Buloba-Bukasa'!I13</f>
        <v>3.5714285714285712</v>
      </c>
      <c r="J13" s="48">
        <f>'Avg Week Bukasa-Buloba'!J13+'Avg Week Buloba-Bukasa'!J13</f>
        <v>1.7142857142857142</v>
      </c>
      <c r="K13" s="48">
        <f>'Avg Week Bukasa-Buloba'!K13+'Avg Week Buloba-Bukasa'!K13</f>
        <v>0</v>
      </c>
      <c r="L13" s="48">
        <f>'Avg Week Bukasa-Buloba'!L13+'Avg Week Buloba-Bukasa'!L13</f>
        <v>0</v>
      </c>
      <c r="M13" s="48">
        <f>'Avg Week Bukasa-Buloba'!M13+'Avg Week Buloba-Bukasa'!M13</f>
        <v>28</v>
      </c>
      <c r="N13" s="48">
        <f>'Avg Week Bukasa-Buloba'!N13+'Avg Week Buloba-Bukasa'!N13</f>
        <v>0</v>
      </c>
      <c r="O13" s="15">
        <f t="shared" si="0"/>
        <v>25.285714285714285</v>
      </c>
      <c r="P13" s="15">
        <f t="shared" si="1"/>
        <v>53.285714285714285</v>
      </c>
      <c r="R13" s="1" t="s">
        <v>9</v>
      </c>
      <c r="S13" s="17">
        <f>SUM(C22:C25)</f>
        <v>40.571428571428569</v>
      </c>
      <c r="T13" s="17">
        <f>SUM(D22:D25)</f>
        <v>16.142857142857142</v>
      </c>
      <c r="U13" s="17">
        <f t="shared" ref="U13:AF13" si="5">SUM(E22:E25)</f>
        <v>10.428571428571429</v>
      </c>
      <c r="V13" s="17">
        <f t="shared" si="5"/>
        <v>1.7142857142857142</v>
      </c>
      <c r="W13" s="17">
        <f t="shared" si="5"/>
        <v>0.42857142857142855</v>
      </c>
      <c r="X13" s="17">
        <f t="shared" si="5"/>
        <v>0</v>
      </c>
      <c r="Y13" s="17">
        <f t="shared" si="5"/>
        <v>20</v>
      </c>
      <c r="Z13" s="17">
        <f t="shared" si="5"/>
        <v>5.8571428571428577</v>
      </c>
      <c r="AA13" s="17">
        <f t="shared" si="5"/>
        <v>0.14285714285714285</v>
      </c>
      <c r="AB13" s="17">
        <f t="shared" si="5"/>
        <v>0</v>
      </c>
      <c r="AC13" s="17">
        <f t="shared" si="5"/>
        <v>97.285714285714278</v>
      </c>
      <c r="AD13" s="17">
        <f t="shared" si="5"/>
        <v>0.14285714285714285</v>
      </c>
      <c r="AE13" s="30">
        <f t="shared" si="5"/>
        <v>95.428571428571416</v>
      </c>
      <c r="AF13" s="30">
        <f t="shared" si="5"/>
        <v>192.71428571428569</v>
      </c>
    </row>
    <row r="14" spans="2:32" ht="23.1" customHeight="1" x14ac:dyDescent="0.25">
      <c r="B14" s="22" t="s">
        <v>41</v>
      </c>
      <c r="C14" s="48">
        <f>'Avg Week Bukasa-Buloba'!C14+'Avg Week Buloba-Bukasa'!C14</f>
        <v>12.142857142857142</v>
      </c>
      <c r="D14" s="48">
        <f>'Avg Week Bukasa-Buloba'!D14+'Avg Week Buloba-Bukasa'!D14</f>
        <v>4.2857142857142856</v>
      </c>
      <c r="E14" s="48">
        <f>'Avg Week Bukasa-Buloba'!E14+'Avg Week Buloba-Bukasa'!E14</f>
        <v>2.4285714285714288</v>
      </c>
      <c r="F14" s="48">
        <f>'Avg Week Bukasa-Buloba'!F14+'Avg Week Buloba-Bukasa'!F14</f>
        <v>0.5714285714285714</v>
      </c>
      <c r="G14" s="48">
        <f>'Avg Week Bukasa-Buloba'!G14+'Avg Week Buloba-Bukasa'!G14</f>
        <v>0.14285714285714285</v>
      </c>
      <c r="H14" s="48">
        <f>'Avg Week Bukasa-Buloba'!H14+'Avg Week Buloba-Bukasa'!H14</f>
        <v>0</v>
      </c>
      <c r="I14" s="48">
        <f>'Avg Week Bukasa-Buloba'!I14+'Avg Week Buloba-Bukasa'!I14</f>
        <v>2</v>
      </c>
      <c r="J14" s="48">
        <f>'Avg Week Bukasa-Buloba'!J14+'Avg Week Buloba-Bukasa'!J14</f>
        <v>0.71428571428571419</v>
      </c>
      <c r="K14" s="48">
        <f>'Avg Week Bukasa-Buloba'!K14+'Avg Week Buloba-Bukasa'!K14</f>
        <v>0</v>
      </c>
      <c r="L14" s="48">
        <f>'Avg Week Bukasa-Buloba'!L14+'Avg Week Buloba-Bukasa'!L14</f>
        <v>0</v>
      </c>
      <c r="M14" s="48">
        <f>'Avg Week Bukasa-Buloba'!M14+'Avg Week Buloba-Bukasa'!M14</f>
        <v>27.428571428571431</v>
      </c>
      <c r="N14" s="48">
        <f>'Avg Week Bukasa-Buloba'!N14+'Avg Week Buloba-Bukasa'!N14</f>
        <v>0</v>
      </c>
      <c r="O14" s="15">
        <f t="shared" si="0"/>
        <v>22.285714285714285</v>
      </c>
      <c r="P14" s="15">
        <f t="shared" si="1"/>
        <v>49.714285714285715</v>
      </c>
      <c r="R14" s="1" t="s">
        <v>10</v>
      </c>
      <c r="S14" s="17">
        <f t="shared" ref="S14:AF14" si="6">SUM(C26:C29)</f>
        <v>43.714285714285715</v>
      </c>
      <c r="T14" s="17">
        <f t="shared" si="6"/>
        <v>15.285714285714285</v>
      </c>
      <c r="U14" s="17">
        <f t="shared" si="6"/>
        <v>7.7142857142857135</v>
      </c>
      <c r="V14" s="17">
        <f t="shared" si="6"/>
        <v>3.7142857142857144</v>
      </c>
      <c r="W14" s="17">
        <f t="shared" si="6"/>
        <v>0.14285714285714285</v>
      </c>
      <c r="X14" s="17">
        <f t="shared" si="6"/>
        <v>0</v>
      </c>
      <c r="Y14" s="17">
        <f t="shared" si="6"/>
        <v>16.571428571428569</v>
      </c>
      <c r="Z14" s="17">
        <f t="shared" si="6"/>
        <v>4.1428571428571423</v>
      </c>
      <c r="AA14" s="17">
        <f t="shared" si="6"/>
        <v>0.14285714285714285</v>
      </c>
      <c r="AB14" s="17">
        <f t="shared" si="6"/>
        <v>0.14285714285714285</v>
      </c>
      <c r="AC14" s="17">
        <f t="shared" si="6"/>
        <v>90.857142857142847</v>
      </c>
      <c r="AD14" s="17">
        <f t="shared" si="6"/>
        <v>0</v>
      </c>
      <c r="AE14" s="30">
        <f t="shared" si="6"/>
        <v>91.571428571428569</v>
      </c>
      <c r="AF14" s="30">
        <f t="shared" si="6"/>
        <v>182.42857142857144</v>
      </c>
    </row>
    <row r="15" spans="2:32" ht="23.1" customHeight="1" x14ac:dyDescent="0.25">
      <c r="B15" s="22" t="s">
        <v>42</v>
      </c>
      <c r="C15" s="48">
        <f>'Avg Week Bukasa-Buloba'!C15+'Avg Week Buloba-Bukasa'!C15</f>
        <v>10.285714285714285</v>
      </c>
      <c r="D15" s="48">
        <f>'Avg Week Bukasa-Buloba'!D15+'Avg Week Buloba-Bukasa'!D15</f>
        <v>2.5714285714285712</v>
      </c>
      <c r="E15" s="48">
        <f>'Avg Week Bukasa-Buloba'!E15+'Avg Week Buloba-Bukasa'!E15</f>
        <v>2.7142857142857144</v>
      </c>
      <c r="F15" s="48">
        <f>'Avg Week Bukasa-Buloba'!F15+'Avg Week Buloba-Bukasa'!F15</f>
        <v>1.7142857142857142</v>
      </c>
      <c r="G15" s="48">
        <f>'Avg Week Bukasa-Buloba'!G15+'Avg Week Buloba-Bukasa'!G15</f>
        <v>0.42857142857142855</v>
      </c>
      <c r="H15" s="48">
        <f>'Avg Week Bukasa-Buloba'!H15+'Avg Week Buloba-Bukasa'!H15</f>
        <v>0.14285714285714285</v>
      </c>
      <c r="I15" s="48">
        <f>'Avg Week Bukasa-Buloba'!I15+'Avg Week Buloba-Bukasa'!I15</f>
        <v>3.5714285714285712</v>
      </c>
      <c r="J15" s="48">
        <f>'Avg Week Bukasa-Buloba'!J15+'Avg Week Buloba-Bukasa'!J15</f>
        <v>1.1428571428571428</v>
      </c>
      <c r="K15" s="48">
        <f>'Avg Week Bukasa-Buloba'!K15+'Avg Week Buloba-Bukasa'!K15</f>
        <v>0</v>
      </c>
      <c r="L15" s="48">
        <f>'Avg Week Bukasa-Buloba'!L15+'Avg Week Buloba-Bukasa'!L15</f>
        <v>0</v>
      </c>
      <c r="M15" s="48">
        <f>'Avg Week Bukasa-Buloba'!M15+'Avg Week Buloba-Bukasa'!M15</f>
        <v>27.714285714285715</v>
      </c>
      <c r="N15" s="48">
        <f>'Avg Week Bukasa-Buloba'!N15+'Avg Week Buloba-Bukasa'!N15</f>
        <v>0</v>
      </c>
      <c r="O15" s="15">
        <f t="shared" si="0"/>
        <v>22.571428571428566</v>
      </c>
      <c r="P15" s="15">
        <f t="shared" si="1"/>
        <v>50.285714285714278</v>
      </c>
      <c r="R15" s="1" t="s">
        <v>11</v>
      </c>
      <c r="S15" s="17">
        <f t="shared" ref="S15:AF15" si="7">SUM(C30:C33)</f>
        <v>39.428571428571423</v>
      </c>
      <c r="T15" s="17">
        <f t="shared" si="7"/>
        <v>13.142857142857142</v>
      </c>
      <c r="U15" s="17">
        <f t="shared" si="7"/>
        <v>5.1428571428571423</v>
      </c>
      <c r="V15" s="17">
        <f t="shared" si="7"/>
        <v>6.2857142857142856</v>
      </c>
      <c r="W15" s="17">
        <f t="shared" si="7"/>
        <v>0.85714285714285698</v>
      </c>
      <c r="X15" s="17">
        <f t="shared" si="7"/>
        <v>0.14285714285714285</v>
      </c>
      <c r="Y15" s="17">
        <f t="shared" si="7"/>
        <v>16</v>
      </c>
      <c r="Z15" s="17">
        <f t="shared" si="7"/>
        <v>6.1428571428571432</v>
      </c>
      <c r="AA15" s="17">
        <f t="shared" si="7"/>
        <v>0.42857142857142855</v>
      </c>
      <c r="AB15" s="17">
        <f t="shared" si="7"/>
        <v>0.42857142857142855</v>
      </c>
      <c r="AC15" s="17">
        <f t="shared" si="7"/>
        <v>96.428571428571416</v>
      </c>
      <c r="AD15" s="17">
        <f t="shared" si="7"/>
        <v>0.2857142857142857</v>
      </c>
      <c r="AE15" s="30">
        <f t="shared" si="7"/>
        <v>88.285714285714278</v>
      </c>
      <c r="AF15" s="30">
        <f t="shared" si="7"/>
        <v>184.71428571428572</v>
      </c>
    </row>
    <row r="16" spans="2:32" ht="23.1" customHeight="1" x14ac:dyDescent="0.25">
      <c r="B16" s="22" t="s">
        <v>43</v>
      </c>
      <c r="C16" s="48">
        <f>'Avg Week Bukasa-Buloba'!C16+'Avg Week Buloba-Bukasa'!C16</f>
        <v>11.714285714285715</v>
      </c>
      <c r="D16" s="48">
        <f>'Avg Week Bukasa-Buloba'!D16+'Avg Week Buloba-Bukasa'!D16</f>
        <v>4.1428571428571423</v>
      </c>
      <c r="E16" s="48">
        <f>'Avg Week Bukasa-Buloba'!E16+'Avg Week Buloba-Bukasa'!E16</f>
        <v>2.5714285714285716</v>
      </c>
      <c r="F16" s="48">
        <f>'Avg Week Bukasa-Buloba'!F16+'Avg Week Buloba-Bukasa'!F16</f>
        <v>1.1428571428571428</v>
      </c>
      <c r="G16" s="48">
        <f>'Avg Week Bukasa-Buloba'!G16+'Avg Week Buloba-Bukasa'!G16</f>
        <v>0.14285714285714285</v>
      </c>
      <c r="H16" s="48">
        <f>'Avg Week Bukasa-Buloba'!H16+'Avg Week Buloba-Bukasa'!H16</f>
        <v>0</v>
      </c>
      <c r="I16" s="48">
        <f>'Avg Week Bukasa-Buloba'!I16+'Avg Week Buloba-Bukasa'!I16</f>
        <v>3.8571428571428568</v>
      </c>
      <c r="J16" s="48">
        <f>'Avg Week Bukasa-Buloba'!J16+'Avg Week Buloba-Bukasa'!J16</f>
        <v>1.4285714285714286</v>
      </c>
      <c r="K16" s="48">
        <f>'Avg Week Bukasa-Buloba'!K16+'Avg Week Buloba-Bukasa'!K16</f>
        <v>0</v>
      </c>
      <c r="L16" s="48">
        <f>'Avg Week Bukasa-Buloba'!L16+'Avg Week Buloba-Bukasa'!L16</f>
        <v>0.14285714285714285</v>
      </c>
      <c r="M16" s="48">
        <f>'Avg Week Bukasa-Buloba'!M16+'Avg Week Buloba-Bukasa'!M16</f>
        <v>26.571428571428573</v>
      </c>
      <c r="N16" s="48">
        <f>'Avg Week Bukasa-Buloba'!N16+'Avg Week Buloba-Bukasa'!N16</f>
        <v>0</v>
      </c>
      <c r="O16" s="15">
        <f t="shared" si="0"/>
        <v>25.142857142857142</v>
      </c>
      <c r="P16" s="15">
        <f t="shared" si="1"/>
        <v>51.714285714285715</v>
      </c>
      <c r="R16" s="1" t="s">
        <v>12</v>
      </c>
      <c r="S16" s="17">
        <f t="shared" ref="S16:AF16" si="8">SUM(C34:C37)</f>
        <v>36.428571428571431</v>
      </c>
      <c r="T16" s="17">
        <f t="shared" si="8"/>
        <v>12.428571428571427</v>
      </c>
      <c r="U16" s="17">
        <f t="shared" si="8"/>
        <v>7.1428571428571441</v>
      </c>
      <c r="V16" s="17">
        <f t="shared" si="8"/>
        <v>4.7142857142857144</v>
      </c>
      <c r="W16" s="17">
        <f t="shared" si="8"/>
        <v>0.14285714285714285</v>
      </c>
      <c r="X16" s="17">
        <f t="shared" si="8"/>
        <v>0</v>
      </c>
      <c r="Y16" s="17">
        <f t="shared" si="8"/>
        <v>16.142857142857146</v>
      </c>
      <c r="Z16" s="17">
        <f t="shared" si="8"/>
        <v>3.1428571428571428</v>
      </c>
      <c r="AA16" s="17">
        <f t="shared" si="8"/>
        <v>0</v>
      </c>
      <c r="AB16" s="17">
        <f t="shared" si="8"/>
        <v>0</v>
      </c>
      <c r="AC16" s="17">
        <f t="shared" si="8"/>
        <v>77.714285714285722</v>
      </c>
      <c r="AD16" s="17">
        <f t="shared" si="8"/>
        <v>0</v>
      </c>
      <c r="AE16" s="30">
        <f t="shared" si="8"/>
        <v>80.142857142857139</v>
      </c>
      <c r="AF16" s="30">
        <f t="shared" si="8"/>
        <v>157.85714285714283</v>
      </c>
    </row>
    <row r="17" spans="2:32" ht="23.1" customHeight="1" x14ac:dyDescent="0.25">
      <c r="B17" s="22" t="s">
        <v>44</v>
      </c>
      <c r="C17" s="48">
        <f>'Avg Week Bukasa-Buloba'!C17+'Avg Week Buloba-Bukasa'!C17</f>
        <v>8.7142857142857153</v>
      </c>
      <c r="D17" s="48">
        <f>'Avg Week Bukasa-Buloba'!D17+'Avg Week Buloba-Bukasa'!D17</f>
        <v>2.5714285714285716</v>
      </c>
      <c r="E17" s="48">
        <f>'Avg Week Bukasa-Buloba'!E17+'Avg Week Buloba-Bukasa'!E17</f>
        <v>1.8571428571428572</v>
      </c>
      <c r="F17" s="48">
        <f>'Avg Week Bukasa-Buloba'!F17+'Avg Week Buloba-Bukasa'!F17</f>
        <v>0.71428571428571419</v>
      </c>
      <c r="G17" s="48">
        <f>'Avg Week Bukasa-Buloba'!G17+'Avg Week Buloba-Bukasa'!G17</f>
        <v>0</v>
      </c>
      <c r="H17" s="48">
        <f>'Avg Week Bukasa-Buloba'!H17+'Avg Week Buloba-Bukasa'!H17</f>
        <v>0</v>
      </c>
      <c r="I17" s="48">
        <f>'Avg Week Bukasa-Buloba'!I17+'Avg Week Buloba-Bukasa'!I17</f>
        <v>2.7142857142857144</v>
      </c>
      <c r="J17" s="48">
        <f>'Avg Week Bukasa-Buloba'!J17+'Avg Week Buloba-Bukasa'!J17</f>
        <v>1</v>
      </c>
      <c r="K17" s="48">
        <f>'Avg Week Bukasa-Buloba'!K17+'Avg Week Buloba-Bukasa'!K17</f>
        <v>0</v>
      </c>
      <c r="L17" s="48">
        <f>'Avg Week Bukasa-Buloba'!L17+'Avg Week Buloba-Bukasa'!L17</f>
        <v>0</v>
      </c>
      <c r="M17" s="48">
        <f>'Avg Week Bukasa-Buloba'!M17+'Avg Week Buloba-Bukasa'!M17</f>
        <v>23</v>
      </c>
      <c r="N17" s="48">
        <f>'Avg Week Bukasa-Buloba'!N17+'Avg Week Buloba-Bukasa'!N17</f>
        <v>0</v>
      </c>
      <c r="O17" s="15">
        <f t="shared" si="0"/>
        <v>17.571428571428573</v>
      </c>
      <c r="P17" s="15">
        <f t="shared" si="1"/>
        <v>40.571428571428569</v>
      </c>
      <c r="R17" s="1" t="s">
        <v>13</v>
      </c>
      <c r="S17" s="17">
        <f t="shared" ref="S17:AF17" si="9">SUM(C38:C41)</f>
        <v>36.285714285714292</v>
      </c>
      <c r="T17" s="17">
        <f t="shared" si="9"/>
        <v>12.714285714285714</v>
      </c>
      <c r="U17" s="17">
        <f t="shared" si="9"/>
        <v>10.857142857142858</v>
      </c>
      <c r="V17" s="17">
        <f t="shared" si="9"/>
        <v>4.2857142857142856</v>
      </c>
      <c r="W17" s="17">
        <f t="shared" si="9"/>
        <v>0.14285714285714285</v>
      </c>
      <c r="X17" s="17">
        <f t="shared" si="9"/>
        <v>0</v>
      </c>
      <c r="Y17" s="17">
        <f t="shared" si="9"/>
        <v>19.285714285714285</v>
      </c>
      <c r="Z17" s="17">
        <f t="shared" si="9"/>
        <v>4.5714285714285712</v>
      </c>
      <c r="AA17" s="17">
        <f t="shared" si="9"/>
        <v>0.14285714285714285</v>
      </c>
      <c r="AB17" s="17">
        <f t="shared" si="9"/>
        <v>0</v>
      </c>
      <c r="AC17" s="17">
        <f t="shared" si="9"/>
        <v>86.714285714285694</v>
      </c>
      <c r="AD17" s="17">
        <f t="shared" si="9"/>
        <v>0.14285714285714285</v>
      </c>
      <c r="AE17" s="30">
        <f t="shared" si="9"/>
        <v>88.428571428571431</v>
      </c>
      <c r="AF17" s="30">
        <f t="shared" si="9"/>
        <v>175.14285714285714</v>
      </c>
    </row>
    <row r="18" spans="2:32" ht="23.1" customHeight="1" x14ac:dyDescent="0.25">
      <c r="B18" s="22" t="s">
        <v>45</v>
      </c>
      <c r="C18" s="48">
        <f>'Avg Week Bukasa-Buloba'!C18+'Avg Week Buloba-Bukasa'!C18</f>
        <v>9.7142857142857153</v>
      </c>
      <c r="D18" s="48">
        <f>'Avg Week Bukasa-Buloba'!D18+'Avg Week Buloba-Bukasa'!D18</f>
        <v>3.7142857142857144</v>
      </c>
      <c r="E18" s="48">
        <f>'Avg Week Bukasa-Buloba'!E18+'Avg Week Buloba-Bukasa'!E18</f>
        <v>2.1428571428571428</v>
      </c>
      <c r="F18" s="48">
        <f>'Avg Week Bukasa-Buloba'!F18+'Avg Week Buloba-Bukasa'!F18</f>
        <v>0.5714285714285714</v>
      </c>
      <c r="G18" s="48">
        <f>'Avg Week Bukasa-Buloba'!G18+'Avg Week Buloba-Bukasa'!G18</f>
        <v>0.14285714285714285</v>
      </c>
      <c r="H18" s="48">
        <f>'Avg Week Bukasa-Buloba'!H18+'Avg Week Buloba-Bukasa'!H18</f>
        <v>0</v>
      </c>
      <c r="I18" s="48">
        <f>'Avg Week Bukasa-Buloba'!I18+'Avg Week Buloba-Bukasa'!I18</f>
        <v>3.5714285714285712</v>
      </c>
      <c r="J18" s="48">
        <f>'Avg Week Bukasa-Buloba'!J18+'Avg Week Buloba-Bukasa'!J18</f>
        <v>1</v>
      </c>
      <c r="K18" s="48">
        <f>'Avg Week Bukasa-Buloba'!K18+'Avg Week Buloba-Bukasa'!K18</f>
        <v>0</v>
      </c>
      <c r="L18" s="48">
        <f>'Avg Week Bukasa-Buloba'!L18+'Avg Week Buloba-Bukasa'!L18</f>
        <v>0</v>
      </c>
      <c r="M18" s="48">
        <f>'Avg Week Bukasa-Buloba'!M18+'Avg Week Buloba-Bukasa'!M18</f>
        <v>27.571428571428569</v>
      </c>
      <c r="N18" s="48">
        <f>'Avg Week Bukasa-Buloba'!N18+'Avg Week Buloba-Bukasa'!N18</f>
        <v>0</v>
      </c>
      <c r="O18" s="15">
        <f t="shared" si="0"/>
        <v>20.857142857142861</v>
      </c>
      <c r="P18" s="15">
        <f t="shared" si="1"/>
        <v>48.428571428571431</v>
      </c>
      <c r="R18" s="1" t="s">
        <v>14</v>
      </c>
      <c r="S18" s="17">
        <f t="shared" ref="S18:AF18" si="10">SUM(C42:C45)</f>
        <v>43.142857142857146</v>
      </c>
      <c r="T18" s="17">
        <f t="shared" si="10"/>
        <v>11.142857142857142</v>
      </c>
      <c r="U18" s="17">
        <f t="shared" si="10"/>
        <v>10.285714285714285</v>
      </c>
      <c r="V18" s="17">
        <f t="shared" si="10"/>
        <v>3.5714285714285712</v>
      </c>
      <c r="W18" s="17">
        <f t="shared" si="10"/>
        <v>0.14285714285714285</v>
      </c>
      <c r="X18" s="17">
        <f t="shared" si="10"/>
        <v>0</v>
      </c>
      <c r="Y18" s="17">
        <f t="shared" si="10"/>
        <v>19.285714285714285</v>
      </c>
      <c r="Z18" s="17">
        <f t="shared" si="10"/>
        <v>4.7142857142857135</v>
      </c>
      <c r="AA18" s="17">
        <f t="shared" si="10"/>
        <v>0</v>
      </c>
      <c r="AB18" s="17">
        <f t="shared" si="10"/>
        <v>0</v>
      </c>
      <c r="AC18" s="17">
        <f t="shared" si="10"/>
        <v>80.857142857142861</v>
      </c>
      <c r="AD18" s="17">
        <f t="shared" si="10"/>
        <v>0.14285714285714285</v>
      </c>
      <c r="AE18" s="30">
        <f t="shared" si="10"/>
        <v>92.428571428571431</v>
      </c>
      <c r="AF18" s="30">
        <f t="shared" si="10"/>
        <v>173.28571428571431</v>
      </c>
    </row>
    <row r="19" spans="2:32" ht="23.1" customHeight="1" x14ac:dyDescent="0.25">
      <c r="B19" s="22" t="s">
        <v>46</v>
      </c>
      <c r="C19" s="48">
        <f>'Avg Week Bukasa-Buloba'!C19+'Avg Week Buloba-Bukasa'!C19</f>
        <v>8.8571428571428577</v>
      </c>
      <c r="D19" s="48">
        <f>'Avg Week Bukasa-Buloba'!D19+'Avg Week Buloba-Bukasa'!D19</f>
        <v>2.7142857142857144</v>
      </c>
      <c r="E19" s="48">
        <f>'Avg Week Bukasa-Buloba'!E19+'Avg Week Buloba-Bukasa'!E19</f>
        <v>1.4285714285714284</v>
      </c>
      <c r="F19" s="48">
        <f>'Avg Week Bukasa-Buloba'!F19+'Avg Week Buloba-Bukasa'!F19</f>
        <v>1</v>
      </c>
      <c r="G19" s="48">
        <f>'Avg Week Bukasa-Buloba'!G19+'Avg Week Buloba-Bukasa'!G19</f>
        <v>0.14285714285714285</v>
      </c>
      <c r="H19" s="48">
        <f>'Avg Week Bukasa-Buloba'!H19+'Avg Week Buloba-Bukasa'!H19</f>
        <v>0</v>
      </c>
      <c r="I19" s="48">
        <f>'Avg Week Bukasa-Buloba'!I19+'Avg Week Buloba-Bukasa'!I19</f>
        <v>3.4285714285714284</v>
      </c>
      <c r="J19" s="48">
        <f>'Avg Week Bukasa-Buloba'!J19+'Avg Week Buloba-Bukasa'!J19</f>
        <v>1.4285714285714284</v>
      </c>
      <c r="K19" s="48">
        <f>'Avg Week Bukasa-Buloba'!K19+'Avg Week Buloba-Bukasa'!K19</f>
        <v>0</v>
      </c>
      <c r="L19" s="48">
        <f>'Avg Week Bukasa-Buloba'!L19+'Avg Week Buloba-Bukasa'!L19</f>
        <v>0</v>
      </c>
      <c r="M19" s="48">
        <f>'Avg Week Bukasa-Buloba'!M19+'Avg Week Buloba-Bukasa'!M19</f>
        <v>26</v>
      </c>
      <c r="N19" s="48">
        <f>'Avg Week Bukasa-Buloba'!N19+'Avg Week Buloba-Bukasa'!N19</f>
        <v>0</v>
      </c>
      <c r="O19" s="15">
        <f t="shared" si="0"/>
        <v>19</v>
      </c>
      <c r="P19" s="15">
        <f t="shared" si="1"/>
        <v>45</v>
      </c>
      <c r="R19" s="1" t="s">
        <v>15</v>
      </c>
      <c r="S19" s="17">
        <f t="shared" ref="S19:AF19" si="11">SUM(C46:C49)</f>
        <v>39.714285714285715</v>
      </c>
      <c r="T19" s="17">
        <f t="shared" si="11"/>
        <v>14.142857142857142</v>
      </c>
      <c r="U19" s="17">
        <f t="shared" si="11"/>
        <v>10.714285714285715</v>
      </c>
      <c r="V19" s="17">
        <f t="shared" si="11"/>
        <v>9.7142857142857153</v>
      </c>
      <c r="W19" s="17">
        <f t="shared" si="11"/>
        <v>0.42857142857142855</v>
      </c>
      <c r="X19" s="17">
        <f t="shared" si="11"/>
        <v>0</v>
      </c>
      <c r="Y19" s="17">
        <f t="shared" si="11"/>
        <v>19.714285714285715</v>
      </c>
      <c r="Z19" s="17">
        <f t="shared" si="11"/>
        <v>5</v>
      </c>
      <c r="AA19" s="17">
        <f t="shared" si="11"/>
        <v>0.42857142857142855</v>
      </c>
      <c r="AB19" s="17">
        <f t="shared" si="11"/>
        <v>0</v>
      </c>
      <c r="AC19" s="17">
        <f t="shared" si="11"/>
        <v>97</v>
      </c>
      <c r="AD19" s="17">
        <f t="shared" si="11"/>
        <v>0</v>
      </c>
      <c r="AE19" s="30">
        <f t="shared" si="11"/>
        <v>99.857142857142875</v>
      </c>
      <c r="AF19" s="30">
        <f t="shared" si="11"/>
        <v>196.85714285714286</v>
      </c>
    </row>
    <row r="20" spans="2:32" ht="23.1" customHeight="1" x14ac:dyDescent="0.25">
      <c r="B20" s="22" t="s">
        <v>47</v>
      </c>
      <c r="C20" s="48">
        <f>'Avg Week Bukasa-Buloba'!C20+'Avg Week Buloba-Bukasa'!C20</f>
        <v>11.142857142857142</v>
      </c>
      <c r="D20" s="48">
        <f>'Avg Week Bukasa-Buloba'!D20+'Avg Week Buloba-Bukasa'!D20</f>
        <v>3</v>
      </c>
      <c r="E20" s="48">
        <f>'Avg Week Bukasa-Buloba'!E20+'Avg Week Buloba-Bukasa'!E20</f>
        <v>2.7142857142857144</v>
      </c>
      <c r="F20" s="48">
        <f>'Avg Week Bukasa-Buloba'!F20+'Avg Week Buloba-Bukasa'!F20</f>
        <v>0.5714285714285714</v>
      </c>
      <c r="G20" s="48">
        <f>'Avg Week Bukasa-Buloba'!G20+'Avg Week Buloba-Bukasa'!G20</f>
        <v>0.14285714285714285</v>
      </c>
      <c r="H20" s="48">
        <f>'Avg Week Bukasa-Buloba'!H20+'Avg Week Buloba-Bukasa'!H20</f>
        <v>0</v>
      </c>
      <c r="I20" s="48">
        <f>'Avg Week Bukasa-Buloba'!I20+'Avg Week Buloba-Bukasa'!I20</f>
        <v>2</v>
      </c>
      <c r="J20" s="48">
        <f>'Avg Week Bukasa-Buloba'!J20+'Avg Week Buloba-Bukasa'!J20</f>
        <v>1.7142857142857142</v>
      </c>
      <c r="K20" s="48">
        <f>'Avg Week Bukasa-Buloba'!K20+'Avg Week Buloba-Bukasa'!K20</f>
        <v>0.14285714285714285</v>
      </c>
      <c r="L20" s="48">
        <f>'Avg Week Bukasa-Buloba'!L20+'Avg Week Buloba-Bukasa'!L20</f>
        <v>0</v>
      </c>
      <c r="M20" s="48">
        <f>'Avg Week Bukasa-Buloba'!M20+'Avg Week Buloba-Bukasa'!M20</f>
        <v>26.571428571428569</v>
      </c>
      <c r="N20" s="48">
        <f>'Avg Week Bukasa-Buloba'!N20+'Avg Week Buloba-Bukasa'!N20</f>
        <v>0</v>
      </c>
      <c r="O20" s="15">
        <f t="shared" si="0"/>
        <v>21.428571428571431</v>
      </c>
      <c r="P20" s="15">
        <f t="shared" si="1"/>
        <v>48</v>
      </c>
      <c r="R20" s="1" t="s">
        <v>16</v>
      </c>
      <c r="S20" s="17">
        <f t="shared" ref="S20:AF20" si="12">SUM(C50:C53)</f>
        <v>52.142857142857146</v>
      </c>
      <c r="T20" s="17">
        <f t="shared" si="12"/>
        <v>18.857142857142854</v>
      </c>
      <c r="U20" s="17">
        <f t="shared" si="12"/>
        <v>12.285714285714288</v>
      </c>
      <c r="V20" s="17">
        <f t="shared" si="12"/>
        <v>18.285714285714285</v>
      </c>
      <c r="W20" s="17">
        <f t="shared" si="12"/>
        <v>4.4285714285714288</v>
      </c>
      <c r="X20" s="17">
        <f t="shared" si="12"/>
        <v>0.42857142857142855</v>
      </c>
      <c r="Y20" s="17">
        <f t="shared" si="12"/>
        <v>17.285714285714285</v>
      </c>
      <c r="Z20" s="17">
        <f t="shared" si="12"/>
        <v>6</v>
      </c>
      <c r="AA20" s="17">
        <f t="shared" si="12"/>
        <v>0</v>
      </c>
      <c r="AB20" s="17">
        <f t="shared" si="12"/>
        <v>0.14285714285714285</v>
      </c>
      <c r="AC20" s="17">
        <f t="shared" si="12"/>
        <v>112</v>
      </c>
      <c r="AD20" s="17">
        <f t="shared" si="12"/>
        <v>0</v>
      </c>
      <c r="AE20" s="30">
        <f t="shared" si="12"/>
        <v>129.85714285714286</v>
      </c>
      <c r="AF20" s="30">
        <f t="shared" si="12"/>
        <v>241.85714285714289</v>
      </c>
    </row>
    <row r="21" spans="2:32" ht="23.1" customHeight="1" x14ac:dyDescent="0.25">
      <c r="B21" s="22" t="s">
        <v>48</v>
      </c>
      <c r="C21" s="48">
        <f>'Avg Week Bukasa-Buloba'!C21+'Avg Week Buloba-Bukasa'!C21</f>
        <v>10</v>
      </c>
      <c r="D21" s="48">
        <f>'Avg Week Bukasa-Buloba'!D21+'Avg Week Buloba-Bukasa'!D21</f>
        <v>4</v>
      </c>
      <c r="E21" s="48">
        <f>'Avg Week Bukasa-Buloba'!E21+'Avg Week Buloba-Bukasa'!E21</f>
        <v>2.5714285714285712</v>
      </c>
      <c r="F21" s="48">
        <f>'Avg Week Bukasa-Buloba'!F21+'Avg Week Buloba-Bukasa'!F21</f>
        <v>0.71428571428571419</v>
      </c>
      <c r="G21" s="48">
        <f>'Avg Week Bukasa-Buloba'!G21+'Avg Week Buloba-Bukasa'!G21</f>
        <v>0.14285714285714285</v>
      </c>
      <c r="H21" s="48">
        <f>'Avg Week Bukasa-Buloba'!H21+'Avg Week Buloba-Bukasa'!H21</f>
        <v>0</v>
      </c>
      <c r="I21" s="48">
        <f>'Avg Week Bukasa-Buloba'!I21+'Avg Week Buloba-Bukasa'!I21</f>
        <v>3.4285714285714284</v>
      </c>
      <c r="J21" s="48">
        <f>'Avg Week Bukasa-Buloba'!J21+'Avg Week Buloba-Bukasa'!J21</f>
        <v>1.2857142857142856</v>
      </c>
      <c r="K21" s="48">
        <f>'Avg Week Bukasa-Buloba'!K21+'Avg Week Buloba-Bukasa'!K21</f>
        <v>0</v>
      </c>
      <c r="L21" s="48">
        <f>'Avg Week Bukasa-Buloba'!L21+'Avg Week Buloba-Bukasa'!L21</f>
        <v>0</v>
      </c>
      <c r="M21" s="48">
        <f>'Avg Week Bukasa-Buloba'!M21+'Avg Week Buloba-Bukasa'!M21</f>
        <v>25.857142857142854</v>
      </c>
      <c r="N21" s="48">
        <f>'Avg Week Bukasa-Buloba'!N21+'Avg Week Buloba-Bukasa'!N21</f>
        <v>0</v>
      </c>
      <c r="O21" s="15">
        <f t="shared" si="0"/>
        <v>22.142857142857139</v>
      </c>
      <c r="P21" s="15">
        <f t="shared" si="1"/>
        <v>47.999999999999993</v>
      </c>
      <c r="R21" s="35" t="s">
        <v>20</v>
      </c>
      <c r="S21" s="33">
        <f t="shared" ref="S21:AF33" si="13">SUM(C54:C57)</f>
        <v>60.999999999999993</v>
      </c>
      <c r="T21" s="17">
        <f>SUM(D54:D57)</f>
        <v>21.857142857142858</v>
      </c>
      <c r="U21" s="17">
        <f t="shared" si="13"/>
        <v>13.857142857142856</v>
      </c>
      <c r="V21" s="17">
        <f t="shared" si="13"/>
        <v>15</v>
      </c>
      <c r="W21" s="17">
        <f t="shared" si="13"/>
        <v>3.1428571428571423</v>
      </c>
      <c r="X21" s="17">
        <f t="shared" si="13"/>
        <v>0.14285714285714285</v>
      </c>
      <c r="Y21" s="17">
        <f t="shared" si="13"/>
        <v>20.142857142857142</v>
      </c>
      <c r="Z21" s="17">
        <f t="shared" si="13"/>
        <v>7</v>
      </c>
      <c r="AA21" s="17">
        <f t="shared" si="13"/>
        <v>0.42857142857142855</v>
      </c>
      <c r="AB21" s="17">
        <f t="shared" si="13"/>
        <v>0.14285714285714285</v>
      </c>
      <c r="AC21" s="17">
        <f t="shared" si="13"/>
        <v>135.28571428571428</v>
      </c>
      <c r="AD21" s="17">
        <f t="shared" si="13"/>
        <v>0</v>
      </c>
      <c r="AE21" s="30">
        <f t="shared" si="13"/>
        <v>142.71428571428572</v>
      </c>
      <c r="AF21" s="30">
        <f t="shared" si="13"/>
        <v>278</v>
      </c>
    </row>
    <row r="22" spans="2:32" ht="23.1" customHeight="1" x14ac:dyDescent="0.25">
      <c r="B22" s="22" t="s">
        <v>49</v>
      </c>
      <c r="C22" s="48">
        <f>'Avg Week Bukasa-Buloba'!C22+'Avg Week Buloba-Bukasa'!C22</f>
        <v>8.571428571428573</v>
      </c>
      <c r="D22" s="48">
        <f>'Avg Week Bukasa-Buloba'!D22+'Avg Week Buloba-Bukasa'!D22</f>
        <v>3.2857142857142856</v>
      </c>
      <c r="E22" s="48">
        <f>'Avg Week Bukasa-Buloba'!E22+'Avg Week Buloba-Bukasa'!E22</f>
        <v>1.7142857142857142</v>
      </c>
      <c r="F22" s="48">
        <f>'Avg Week Bukasa-Buloba'!F22+'Avg Week Buloba-Bukasa'!F22</f>
        <v>0.2857142857142857</v>
      </c>
      <c r="G22" s="48">
        <f>'Avg Week Bukasa-Buloba'!G22+'Avg Week Buloba-Bukasa'!G22</f>
        <v>0.14285714285714285</v>
      </c>
      <c r="H22" s="48">
        <f>'Avg Week Bukasa-Buloba'!H22+'Avg Week Buloba-Bukasa'!H22</f>
        <v>0</v>
      </c>
      <c r="I22" s="48">
        <f>'Avg Week Bukasa-Buloba'!I22+'Avg Week Buloba-Bukasa'!I22</f>
        <v>3.8571428571428572</v>
      </c>
      <c r="J22" s="48">
        <f>'Avg Week Bukasa-Buloba'!J22+'Avg Week Buloba-Bukasa'!J22</f>
        <v>1.7142857142857144</v>
      </c>
      <c r="K22" s="48">
        <f>'Avg Week Bukasa-Buloba'!K22+'Avg Week Buloba-Bukasa'!K22</f>
        <v>0</v>
      </c>
      <c r="L22" s="48">
        <f>'Avg Week Bukasa-Buloba'!L22+'Avg Week Buloba-Bukasa'!L22</f>
        <v>0</v>
      </c>
      <c r="M22" s="48">
        <f>'Avg Week Bukasa-Buloba'!M22+'Avg Week Buloba-Bukasa'!M22</f>
        <v>24</v>
      </c>
      <c r="N22" s="48">
        <f>'Avg Week Bukasa-Buloba'!N22+'Avg Week Buloba-Bukasa'!N22</f>
        <v>0</v>
      </c>
      <c r="O22" s="15">
        <f t="shared" si="0"/>
        <v>19.571428571428573</v>
      </c>
      <c r="P22" s="15">
        <f t="shared" si="1"/>
        <v>43.571428571428569</v>
      </c>
      <c r="R22" s="35" t="s">
        <v>146</v>
      </c>
      <c r="S22" s="33">
        <f t="shared" si="13"/>
        <v>72</v>
      </c>
      <c r="T22" s="33">
        <f t="shared" si="13"/>
        <v>20.357142857142858</v>
      </c>
      <c r="U22" s="33">
        <f t="shared" si="13"/>
        <v>14.571428571428571</v>
      </c>
      <c r="V22" s="33">
        <f t="shared" si="13"/>
        <v>18.071428571428569</v>
      </c>
      <c r="W22" s="33">
        <f t="shared" si="13"/>
        <v>1.714285714285714</v>
      </c>
      <c r="X22" s="33">
        <f t="shared" si="13"/>
        <v>0</v>
      </c>
      <c r="Y22" s="33">
        <f t="shared" si="13"/>
        <v>23.5</v>
      </c>
      <c r="Z22" s="33">
        <f t="shared" si="13"/>
        <v>6.5</v>
      </c>
      <c r="AA22" s="33">
        <f t="shared" si="13"/>
        <v>0.9285714285714286</v>
      </c>
      <c r="AB22" s="33">
        <f t="shared" si="13"/>
        <v>0</v>
      </c>
      <c r="AC22" s="33">
        <f t="shared" si="13"/>
        <v>148</v>
      </c>
      <c r="AD22" s="33">
        <f t="shared" si="13"/>
        <v>0</v>
      </c>
      <c r="AE22" s="30">
        <f t="shared" si="13"/>
        <v>157.64285714285717</v>
      </c>
      <c r="AF22" s="30">
        <f t="shared" si="13"/>
        <v>305.64285714285717</v>
      </c>
    </row>
    <row r="23" spans="2:32" ht="23.1" customHeight="1" x14ac:dyDescent="0.25">
      <c r="B23" s="22" t="s">
        <v>50</v>
      </c>
      <c r="C23" s="48">
        <f>'Avg Week Bukasa-Buloba'!C23+'Avg Week Buloba-Bukasa'!C23</f>
        <v>10.714285714285715</v>
      </c>
      <c r="D23" s="48">
        <f>'Avg Week Bukasa-Buloba'!D23+'Avg Week Buloba-Bukasa'!D23</f>
        <v>3.8571428571428577</v>
      </c>
      <c r="E23" s="48">
        <f>'Avg Week Bukasa-Buloba'!E23+'Avg Week Buloba-Bukasa'!E23</f>
        <v>2.5714285714285716</v>
      </c>
      <c r="F23" s="48">
        <f>'Avg Week Bukasa-Buloba'!F23+'Avg Week Buloba-Bukasa'!F23</f>
        <v>0.42857142857142855</v>
      </c>
      <c r="G23" s="48">
        <f>'Avg Week Bukasa-Buloba'!G23+'Avg Week Buloba-Bukasa'!G23</f>
        <v>0</v>
      </c>
      <c r="H23" s="48">
        <f>'Avg Week Bukasa-Buloba'!H23+'Avg Week Buloba-Bukasa'!H23</f>
        <v>0</v>
      </c>
      <c r="I23" s="48">
        <f>'Avg Week Bukasa-Buloba'!I23+'Avg Week Buloba-Bukasa'!I23</f>
        <v>5.4285714285714288</v>
      </c>
      <c r="J23" s="48">
        <f>'Avg Week Bukasa-Buloba'!J23+'Avg Week Buloba-Bukasa'!J23</f>
        <v>1.7142857142857144</v>
      </c>
      <c r="K23" s="48">
        <f>'Avg Week Bukasa-Buloba'!K23+'Avg Week Buloba-Bukasa'!K23</f>
        <v>0.14285714285714285</v>
      </c>
      <c r="L23" s="48">
        <f>'Avg Week Bukasa-Buloba'!L23+'Avg Week Buloba-Bukasa'!L23</f>
        <v>0</v>
      </c>
      <c r="M23" s="48">
        <f>'Avg Week Bukasa-Buloba'!M23+'Avg Week Buloba-Bukasa'!M23</f>
        <v>22.714285714285715</v>
      </c>
      <c r="N23" s="48">
        <f>'Avg Week Bukasa-Buloba'!N23+'Avg Week Buloba-Bukasa'!N23</f>
        <v>0.14285714285714285</v>
      </c>
      <c r="O23" s="15">
        <f t="shared" si="0"/>
        <v>25</v>
      </c>
      <c r="P23" s="15">
        <f t="shared" si="1"/>
        <v>47.714285714285715</v>
      </c>
      <c r="R23" s="35" t="s">
        <v>147</v>
      </c>
      <c r="S23" s="33">
        <f t="shared" si="13"/>
        <v>75.214285714285708</v>
      </c>
      <c r="T23" s="33">
        <f t="shared" si="13"/>
        <v>15.928571428571429</v>
      </c>
      <c r="U23" s="33">
        <f t="shared" si="13"/>
        <v>13.642857142857142</v>
      </c>
      <c r="V23" s="33">
        <f t="shared" si="13"/>
        <v>17</v>
      </c>
      <c r="W23" s="33">
        <f t="shared" si="13"/>
        <v>2.0714285714285712</v>
      </c>
      <c r="X23" s="33">
        <f t="shared" si="13"/>
        <v>0</v>
      </c>
      <c r="Y23" s="33">
        <f t="shared" si="13"/>
        <v>22.071428571428569</v>
      </c>
      <c r="Z23" s="33">
        <f t="shared" si="13"/>
        <v>5.5714285714285712</v>
      </c>
      <c r="AA23" s="33">
        <f t="shared" si="13"/>
        <v>1.2857142857142856</v>
      </c>
      <c r="AB23" s="33">
        <f t="shared" si="13"/>
        <v>0</v>
      </c>
      <c r="AC23" s="33">
        <f t="shared" si="13"/>
        <v>152</v>
      </c>
      <c r="AD23" s="33">
        <f t="shared" si="13"/>
        <v>0</v>
      </c>
      <c r="AE23" s="30">
        <f t="shared" si="13"/>
        <v>152.78571428571428</v>
      </c>
      <c r="AF23" s="30">
        <f t="shared" si="13"/>
        <v>304.78571428571428</v>
      </c>
    </row>
    <row r="24" spans="2:32" ht="23.1" customHeight="1" x14ac:dyDescent="0.25">
      <c r="B24" s="22" t="s">
        <v>51</v>
      </c>
      <c r="C24" s="48">
        <f>'Avg Week Bukasa-Buloba'!C24+'Avg Week Buloba-Bukasa'!C24</f>
        <v>10.428571428571429</v>
      </c>
      <c r="D24" s="48">
        <f>'Avg Week Bukasa-Buloba'!D24+'Avg Week Buloba-Bukasa'!D24</f>
        <v>4.7142857142857144</v>
      </c>
      <c r="E24" s="48">
        <f>'Avg Week Bukasa-Buloba'!E24+'Avg Week Buloba-Bukasa'!E24</f>
        <v>3.2857142857142856</v>
      </c>
      <c r="F24" s="48">
        <f>'Avg Week Bukasa-Buloba'!F24+'Avg Week Buloba-Bukasa'!F24</f>
        <v>0.42857142857142855</v>
      </c>
      <c r="G24" s="48">
        <f>'Avg Week Bukasa-Buloba'!G24+'Avg Week Buloba-Bukasa'!G24</f>
        <v>0.14285714285714285</v>
      </c>
      <c r="H24" s="48">
        <f>'Avg Week Bukasa-Buloba'!H24+'Avg Week Buloba-Bukasa'!H24</f>
        <v>0</v>
      </c>
      <c r="I24" s="48">
        <f>'Avg Week Bukasa-Buloba'!I24+'Avg Week Buloba-Bukasa'!I24</f>
        <v>5.4285714285714288</v>
      </c>
      <c r="J24" s="48">
        <f>'Avg Week Bukasa-Buloba'!J24+'Avg Week Buloba-Bukasa'!J24</f>
        <v>1.2857142857142856</v>
      </c>
      <c r="K24" s="48">
        <f>'Avg Week Bukasa-Buloba'!K24+'Avg Week Buloba-Bukasa'!K24</f>
        <v>0</v>
      </c>
      <c r="L24" s="48">
        <f>'Avg Week Bukasa-Buloba'!L24+'Avg Week Buloba-Bukasa'!L24</f>
        <v>0</v>
      </c>
      <c r="M24" s="48">
        <f>'Avg Week Bukasa-Buloba'!M24+'Avg Week Buloba-Bukasa'!M24</f>
        <v>28.571428571428569</v>
      </c>
      <c r="N24" s="48">
        <f>'Avg Week Bukasa-Buloba'!N24+'Avg Week Buloba-Bukasa'!N24</f>
        <v>0</v>
      </c>
      <c r="O24" s="15">
        <f t="shared" si="0"/>
        <v>25.714285714285708</v>
      </c>
      <c r="P24" s="15">
        <f t="shared" si="1"/>
        <v>54.285714285714278</v>
      </c>
      <c r="R24" s="35" t="s">
        <v>148</v>
      </c>
      <c r="S24" s="33">
        <f t="shared" si="13"/>
        <v>70.857142857142861</v>
      </c>
      <c r="T24" s="33">
        <f t="shared" si="13"/>
        <v>16.5</v>
      </c>
      <c r="U24" s="33">
        <f t="shared" si="13"/>
        <v>10.928571428571429</v>
      </c>
      <c r="V24" s="33">
        <f t="shared" si="13"/>
        <v>15.714285714285715</v>
      </c>
      <c r="W24" s="33">
        <f t="shared" si="13"/>
        <v>2.2857142857142856</v>
      </c>
      <c r="X24" s="33">
        <f t="shared" si="13"/>
        <v>0</v>
      </c>
      <c r="Y24" s="33">
        <f t="shared" si="13"/>
        <v>20.285714285714285</v>
      </c>
      <c r="Z24" s="33">
        <f t="shared" si="13"/>
        <v>7.2142857142857144</v>
      </c>
      <c r="AA24" s="33">
        <f t="shared" si="13"/>
        <v>1.1428571428571428</v>
      </c>
      <c r="AB24" s="33">
        <f t="shared" si="13"/>
        <v>0</v>
      </c>
      <c r="AC24" s="33">
        <f t="shared" si="13"/>
        <v>139.85714285714286</v>
      </c>
      <c r="AD24" s="33">
        <f t="shared" si="13"/>
        <v>0</v>
      </c>
      <c r="AE24" s="30">
        <f t="shared" si="13"/>
        <v>144.92857142857144</v>
      </c>
      <c r="AF24" s="30">
        <f t="shared" si="13"/>
        <v>284.78571428571428</v>
      </c>
    </row>
    <row r="25" spans="2:32" ht="23.1" customHeight="1" x14ac:dyDescent="0.25">
      <c r="B25" s="22" t="s">
        <v>52</v>
      </c>
      <c r="C25" s="48">
        <f>'Avg Week Bukasa-Buloba'!C25+'Avg Week Buloba-Bukasa'!C25</f>
        <v>10.857142857142858</v>
      </c>
      <c r="D25" s="48">
        <f>'Avg Week Bukasa-Buloba'!D25+'Avg Week Buloba-Bukasa'!D25</f>
        <v>4.2857142857142856</v>
      </c>
      <c r="E25" s="48">
        <f>'Avg Week Bukasa-Buloba'!E25+'Avg Week Buloba-Bukasa'!E25</f>
        <v>2.8571428571428572</v>
      </c>
      <c r="F25" s="48">
        <f>'Avg Week Bukasa-Buloba'!F25+'Avg Week Buloba-Bukasa'!F25</f>
        <v>0.5714285714285714</v>
      </c>
      <c r="G25" s="48">
        <f>'Avg Week Bukasa-Buloba'!G25+'Avg Week Buloba-Bukasa'!G25</f>
        <v>0.14285714285714285</v>
      </c>
      <c r="H25" s="48">
        <f>'Avg Week Bukasa-Buloba'!H25+'Avg Week Buloba-Bukasa'!H25</f>
        <v>0</v>
      </c>
      <c r="I25" s="48">
        <f>'Avg Week Bukasa-Buloba'!I25+'Avg Week Buloba-Bukasa'!I25</f>
        <v>5.2857142857142856</v>
      </c>
      <c r="J25" s="48">
        <f>'Avg Week Bukasa-Buloba'!J25+'Avg Week Buloba-Bukasa'!J25</f>
        <v>1.1428571428571428</v>
      </c>
      <c r="K25" s="48">
        <f>'Avg Week Bukasa-Buloba'!K25+'Avg Week Buloba-Bukasa'!K25</f>
        <v>0</v>
      </c>
      <c r="L25" s="48">
        <f>'Avg Week Bukasa-Buloba'!L25+'Avg Week Buloba-Bukasa'!L25</f>
        <v>0</v>
      </c>
      <c r="M25" s="48">
        <f>'Avg Week Bukasa-Buloba'!M25+'Avg Week Buloba-Bukasa'!M25</f>
        <v>22</v>
      </c>
      <c r="N25" s="48">
        <f>'Avg Week Bukasa-Buloba'!N25+'Avg Week Buloba-Bukasa'!N25</f>
        <v>0</v>
      </c>
      <c r="O25" s="15">
        <f t="shared" si="0"/>
        <v>25.142857142857142</v>
      </c>
      <c r="P25" s="15">
        <f t="shared" si="1"/>
        <v>47.142857142857139</v>
      </c>
      <c r="R25" s="35" t="s">
        <v>149</v>
      </c>
      <c r="S25" s="33">
        <f t="shared" si="13"/>
        <v>68.5</v>
      </c>
      <c r="T25" s="33">
        <f t="shared" si="13"/>
        <v>13.5</v>
      </c>
      <c r="U25" s="33">
        <f t="shared" si="13"/>
        <v>8.5</v>
      </c>
      <c r="V25" s="33">
        <f t="shared" si="13"/>
        <v>14.5</v>
      </c>
      <c r="W25" s="33">
        <f t="shared" si="13"/>
        <v>2</v>
      </c>
      <c r="X25" s="33">
        <f t="shared" si="13"/>
        <v>0</v>
      </c>
      <c r="Y25" s="33">
        <f t="shared" si="13"/>
        <v>19.5</v>
      </c>
      <c r="Z25" s="33">
        <f t="shared" si="13"/>
        <v>5.5</v>
      </c>
      <c r="AA25" s="33">
        <f t="shared" si="13"/>
        <v>1</v>
      </c>
      <c r="AB25" s="33">
        <f t="shared" si="13"/>
        <v>0</v>
      </c>
      <c r="AC25" s="33">
        <f t="shared" si="13"/>
        <v>133</v>
      </c>
      <c r="AD25" s="33">
        <f t="shared" si="13"/>
        <v>0</v>
      </c>
      <c r="AE25" s="30">
        <f t="shared" si="13"/>
        <v>133</v>
      </c>
      <c r="AF25" s="30">
        <f t="shared" si="13"/>
        <v>266</v>
      </c>
    </row>
    <row r="26" spans="2:32" ht="23.1" customHeight="1" x14ac:dyDescent="0.25">
      <c r="B26" s="22" t="s">
        <v>53</v>
      </c>
      <c r="C26" s="48">
        <f>'Avg Week Bukasa-Buloba'!C26+'Avg Week Buloba-Bukasa'!C26</f>
        <v>10</v>
      </c>
      <c r="D26" s="48">
        <f>'Avg Week Bukasa-Buloba'!D26+'Avg Week Buloba-Bukasa'!D26</f>
        <v>3.2857142857142856</v>
      </c>
      <c r="E26" s="48">
        <f>'Avg Week Bukasa-Buloba'!E26+'Avg Week Buloba-Bukasa'!E26</f>
        <v>2.7142857142857144</v>
      </c>
      <c r="F26" s="48">
        <f>'Avg Week Bukasa-Buloba'!F26+'Avg Week Buloba-Bukasa'!F26</f>
        <v>1</v>
      </c>
      <c r="G26" s="48">
        <f>'Avg Week Bukasa-Buloba'!G26+'Avg Week Buloba-Bukasa'!G26</f>
        <v>0</v>
      </c>
      <c r="H26" s="48">
        <f>'Avg Week Bukasa-Buloba'!H26+'Avg Week Buloba-Bukasa'!H26</f>
        <v>0</v>
      </c>
      <c r="I26" s="48">
        <f>'Avg Week Bukasa-Buloba'!I26+'Avg Week Buloba-Bukasa'!I26</f>
        <v>4.8571428571428568</v>
      </c>
      <c r="J26" s="48">
        <f>'Avg Week Bukasa-Buloba'!J26+'Avg Week Buloba-Bukasa'!J26</f>
        <v>0.71428571428571419</v>
      </c>
      <c r="K26" s="48">
        <f>'Avg Week Bukasa-Buloba'!K26+'Avg Week Buloba-Bukasa'!K26</f>
        <v>0</v>
      </c>
      <c r="L26" s="48">
        <f>'Avg Week Bukasa-Buloba'!L26+'Avg Week Buloba-Bukasa'!L26</f>
        <v>0</v>
      </c>
      <c r="M26" s="48">
        <f>'Avg Week Bukasa-Buloba'!M26+'Avg Week Buloba-Bukasa'!M26</f>
        <v>23.714285714285715</v>
      </c>
      <c r="N26" s="48">
        <f>'Avg Week Bukasa-Buloba'!N26+'Avg Week Buloba-Bukasa'!N26</f>
        <v>0</v>
      </c>
      <c r="O26" s="15">
        <f t="shared" si="0"/>
        <v>22.571428571428573</v>
      </c>
      <c r="P26" s="15">
        <f t="shared" si="1"/>
        <v>46.285714285714292</v>
      </c>
      <c r="R26" s="35" t="s">
        <v>150</v>
      </c>
      <c r="S26" s="33">
        <f t="shared" si="13"/>
        <v>63</v>
      </c>
      <c r="T26" s="33">
        <f t="shared" si="13"/>
        <v>13.5</v>
      </c>
      <c r="U26" s="33">
        <f t="shared" si="13"/>
        <v>7</v>
      </c>
      <c r="V26" s="33">
        <f t="shared" si="13"/>
        <v>14.5</v>
      </c>
      <c r="W26" s="33">
        <f t="shared" si="13"/>
        <v>2</v>
      </c>
      <c r="X26" s="33">
        <f t="shared" si="13"/>
        <v>0</v>
      </c>
      <c r="Y26" s="33">
        <f t="shared" si="13"/>
        <v>20.5</v>
      </c>
      <c r="Z26" s="33">
        <f t="shared" si="13"/>
        <v>4.5</v>
      </c>
      <c r="AA26" s="33">
        <f t="shared" si="13"/>
        <v>1</v>
      </c>
      <c r="AB26" s="33">
        <f t="shared" si="13"/>
        <v>0</v>
      </c>
      <c r="AC26" s="33">
        <f t="shared" si="13"/>
        <v>128</v>
      </c>
      <c r="AD26" s="33">
        <f t="shared" si="13"/>
        <v>0</v>
      </c>
      <c r="AE26" s="30">
        <f t="shared" si="13"/>
        <v>126</v>
      </c>
      <c r="AF26" s="30">
        <f t="shared" si="13"/>
        <v>254</v>
      </c>
    </row>
    <row r="27" spans="2:32" ht="23.1" customHeight="1" x14ac:dyDescent="0.25">
      <c r="B27" s="22" t="s">
        <v>54</v>
      </c>
      <c r="C27" s="48">
        <f>'Avg Week Bukasa-Buloba'!C27+'Avg Week Buloba-Bukasa'!C27</f>
        <v>10.857142857142858</v>
      </c>
      <c r="D27" s="48">
        <f>'Avg Week Bukasa-Buloba'!D27+'Avg Week Buloba-Bukasa'!D27</f>
        <v>3.2857142857142856</v>
      </c>
      <c r="E27" s="48">
        <f>'Avg Week Bukasa-Buloba'!E27+'Avg Week Buloba-Bukasa'!E27</f>
        <v>1.5714285714285714</v>
      </c>
      <c r="F27" s="48">
        <f>'Avg Week Bukasa-Buloba'!F27+'Avg Week Buloba-Bukasa'!F27</f>
        <v>1</v>
      </c>
      <c r="G27" s="48">
        <f>'Avg Week Bukasa-Buloba'!G27+'Avg Week Buloba-Bukasa'!G27</f>
        <v>0</v>
      </c>
      <c r="H27" s="48">
        <f>'Avg Week Bukasa-Buloba'!H27+'Avg Week Buloba-Bukasa'!H27</f>
        <v>0</v>
      </c>
      <c r="I27" s="48">
        <f>'Avg Week Bukasa-Buloba'!I27+'Avg Week Buloba-Bukasa'!I27</f>
        <v>3.1428571428571428</v>
      </c>
      <c r="J27" s="48">
        <f>'Avg Week Bukasa-Buloba'!J27+'Avg Week Buloba-Bukasa'!J27</f>
        <v>1.1428571428571428</v>
      </c>
      <c r="K27" s="48">
        <f>'Avg Week Bukasa-Buloba'!K27+'Avg Week Buloba-Bukasa'!K27</f>
        <v>0</v>
      </c>
      <c r="L27" s="48">
        <f>'Avg Week Bukasa-Buloba'!L27+'Avg Week Buloba-Bukasa'!L27</f>
        <v>0</v>
      </c>
      <c r="M27" s="48">
        <f>'Avg Week Bukasa-Buloba'!M27+'Avg Week Buloba-Bukasa'!M27</f>
        <v>20.571428571428569</v>
      </c>
      <c r="N27" s="48">
        <f>'Avg Week Bukasa-Buloba'!N27+'Avg Week Buloba-Bukasa'!N27</f>
        <v>0</v>
      </c>
      <c r="O27" s="15">
        <f t="shared" si="0"/>
        <v>21</v>
      </c>
      <c r="P27" s="15">
        <f t="shared" si="1"/>
        <v>41.571428571428569</v>
      </c>
      <c r="R27" s="35" t="s">
        <v>151</v>
      </c>
      <c r="S27" s="33">
        <f t="shared" si="13"/>
        <v>59</v>
      </c>
      <c r="T27" s="33">
        <f t="shared" si="13"/>
        <v>15.5</v>
      </c>
      <c r="U27" s="33">
        <f t="shared" si="13"/>
        <v>8</v>
      </c>
      <c r="V27" s="33">
        <f t="shared" si="13"/>
        <v>15</v>
      </c>
      <c r="W27" s="33">
        <f t="shared" si="13"/>
        <v>0.5</v>
      </c>
      <c r="X27" s="33">
        <f t="shared" si="13"/>
        <v>0.5</v>
      </c>
      <c r="Y27" s="33">
        <f t="shared" si="13"/>
        <v>18.5</v>
      </c>
      <c r="Z27" s="33">
        <f t="shared" si="13"/>
        <v>4.5</v>
      </c>
      <c r="AA27" s="33">
        <f t="shared" si="13"/>
        <v>1</v>
      </c>
      <c r="AB27" s="33">
        <f t="shared" si="13"/>
        <v>0</v>
      </c>
      <c r="AC27" s="33">
        <f t="shared" si="13"/>
        <v>118.5</v>
      </c>
      <c r="AD27" s="33">
        <f t="shared" si="13"/>
        <v>0</v>
      </c>
      <c r="AE27" s="30">
        <f t="shared" si="13"/>
        <v>122.5</v>
      </c>
      <c r="AF27" s="30">
        <f t="shared" si="13"/>
        <v>241</v>
      </c>
    </row>
    <row r="28" spans="2:32" ht="23.1" customHeight="1" x14ac:dyDescent="0.25">
      <c r="B28" s="22" t="s">
        <v>55</v>
      </c>
      <c r="C28" s="48">
        <f>'Avg Week Bukasa-Buloba'!C28+'Avg Week Buloba-Bukasa'!C28</f>
        <v>11.285714285714286</v>
      </c>
      <c r="D28" s="48">
        <f>'Avg Week Bukasa-Buloba'!D28+'Avg Week Buloba-Bukasa'!D28</f>
        <v>6.1428571428571423</v>
      </c>
      <c r="E28" s="48">
        <f>'Avg Week Bukasa-Buloba'!E28+'Avg Week Buloba-Bukasa'!E28</f>
        <v>1.2857142857142856</v>
      </c>
      <c r="F28" s="48">
        <f>'Avg Week Bukasa-Buloba'!F28+'Avg Week Buloba-Bukasa'!F28</f>
        <v>1.1428571428571428</v>
      </c>
      <c r="G28" s="48">
        <f>'Avg Week Bukasa-Buloba'!G28+'Avg Week Buloba-Bukasa'!G28</f>
        <v>0.14285714285714285</v>
      </c>
      <c r="H28" s="48">
        <f>'Avg Week Bukasa-Buloba'!H28+'Avg Week Buloba-Bukasa'!H28</f>
        <v>0</v>
      </c>
      <c r="I28" s="48">
        <f>'Avg Week Bukasa-Buloba'!I28+'Avg Week Buloba-Bukasa'!I28</f>
        <v>4.7142857142857135</v>
      </c>
      <c r="J28" s="48">
        <f>'Avg Week Bukasa-Buloba'!J28+'Avg Week Buloba-Bukasa'!J28</f>
        <v>1.2857142857142856</v>
      </c>
      <c r="K28" s="48">
        <f>'Avg Week Bukasa-Buloba'!K28+'Avg Week Buloba-Bukasa'!K28</f>
        <v>0</v>
      </c>
      <c r="L28" s="48">
        <f>'Avg Week Bukasa-Buloba'!L28+'Avg Week Buloba-Bukasa'!L28</f>
        <v>0.14285714285714285</v>
      </c>
      <c r="M28" s="48">
        <f>'Avg Week Bukasa-Buloba'!M28+'Avg Week Buloba-Bukasa'!M28</f>
        <v>24</v>
      </c>
      <c r="N28" s="48">
        <f>'Avg Week Bukasa-Buloba'!N28+'Avg Week Buloba-Bukasa'!N28</f>
        <v>0</v>
      </c>
      <c r="O28" s="15">
        <f t="shared" si="0"/>
        <v>26.142857142857142</v>
      </c>
      <c r="P28" s="15">
        <f t="shared" si="1"/>
        <v>50.142857142857139</v>
      </c>
      <c r="R28" s="35" t="s">
        <v>152</v>
      </c>
      <c r="S28" s="33">
        <f t="shared" si="13"/>
        <v>61.5</v>
      </c>
      <c r="T28" s="33">
        <f t="shared" si="13"/>
        <v>13</v>
      </c>
      <c r="U28" s="33">
        <f t="shared" si="13"/>
        <v>10.5</v>
      </c>
      <c r="V28" s="33">
        <f t="shared" si="13"/>
        <v>13</v>
      </c>
      <c r="W28" s="33">
        <f t="shared" si="13"/>
        <v>0</v>
      </c>
      <c r="X28" s="33">
        <f t="shared" si="13"/>
        <v>0.5</v>
      </c>
      <c r="Y28" s="33">
        <f t="shared" si="13"/>
        <v>19</v>
      </c>
      <c r="Z28" s="33">
        <f t="shared" si="13"/>
        <v>2.5</v>
      </c>
      <c r="AA28" s="33">
        <f t="shared" si="13"/>
        <v>2</v>
      </c>
      <c r="AB28" s="33">
        <f t="shared" si="13"/>
        <v>0</v>
      </c>
      <c r="AC28" s="33">
        <f t="shared" si="13"/>
        <v>116</v>
      </c>
      <c r="AD28" s="33">
        <f t="shared" si="13"/>
        <v>0</v>
      </c>
      <c r="AE28" s="30">
        <f t="shared" si="13"/>
        <v>122</v>
      </c>
      <c r="AF28" s="30">
        <f t="shared" si="13"/>
        <v>238</v>
      </c>
    </row>
    <row r="29" spans="2:32" ht="23.1" customHeight="1" x14ac:dyDescent="0.25">
      <c r="B29" s="22" t="s">
        <v>56</v>
      </c>
      <c r="C29" s="48">
        <f>'Avg Week Bukasa-Buloba'!C29+'Avg Week Buloba-Bukasa'!C29</f>
        <v>11.571428571428571</v>
      </c>
      <c r="D29" s="48">
        <f>'Avg Week Bukasa-Buloba'!D29+'Avg Week Buloba-Bukasa'!D29</f>
        <v>2.5714285714285712</v>
      </c>
      <c r="E29" s="48">
        <f>'Avg Week Bukasa-Buloba'!E29+'Avg Week Buloba-Bukasa'!E29</f>
        <v>2.1428571428571428</v>
      </c>
      <c r="F29" s="48">
        <f>'Avg Week Bukasa-Buloba'!F29+'Avg Week Buloba-Bukasa'!F29</f>
        <v>0.5714285714285714</v>
      </c>
      <c r="G29" s="48">
        <f>'Avg Week Bukasa-Buloba'!G29+'Avg Week Buloba-Bukasa'!G29</f>
        <v>0</v>
      </c>
      <c r="H29" s="48">
        <f>'Avg Week Bukasa-Buloba'!H29+'Avg Week Buloba-Bukasa'!H29</f>
        <v>0</v>
      </c>
      <c r="I29" s="48">
        <f>'Avg Week Bukasa-Buloba'!I29+'Avg Week Buloba-Bukasa'!I29</f>
        <v>3.8571428571428577</v>
      </c>
      <c r="J29" s="48">
        <f>'Avg Week Bukasa-Buloba'!J29+'Avg Week Buloba-Bukasa'!J29</f>
        <v>1</v>
      </c>
      <c r="K29" s="48">
        <f>'Avg Week Bukasa-Buloba'!K29+'Avg Week Buloba-Bukasa'!K29</f>
        <v>0.14285714285714285</v>
      </c>
      <c r="L29" s="48">
        <f>'Avg Week Bukasa-Buloba'!L29+'Avg Week Buloba-Bukasa'!L29</f>
        <v>0</v>
      </c>
      <c r="M29" s="48">
        <f>'Avg Week Bukasa-Buloba'!M29+'Avg Week Buloba-Bukasa'!M29</f>
        <v>22.571428571428569</v>
      </c>
      <c r="N29" s="48">
        <f>'Avg Week Bukasa-Buloba'!N29+'Avg Week Buloba-Bukasa'!N29</f>
        <v>0</v>
      </c>
      <c r="O29" s="15">
        <f t="shared" si="0"/>
        <v>21.857142857142858</v>
      </c>
      <c r="P29" s="15">
        <f t="shared" si="1"/>
        <v>44.428571428571431</v>
      </c>
      <c r="R29" s="35" t="s">
        <v>153</v>
      </c>
      <c r="S29" s="33">
        <f t="shared" si="13"/>
        <v>60.5</v>
      </c>
      <c r="T29" s="33">
        <f t="shared" si="13"/>
        <v>10.5</v>
      </c>
      <c r="U29" s="33">
        <f t="shared" si="13"/>
        <v>13.5</v>
      </c>
      <c r="V29" s="33">
        <f t="shared" si="13"/>
        <v>12</v>
      </c>
      <c r="W29" s="33">
        <f t="shared" si="13"/>
        <v>0</v>
      </c>
      <c r="X29" s="33">
        <f t="shared" si="13"/>
        <v>0.5</v>
      </c>
      <c r="Y29" s="33">
        <f t="shared" si="13"/>
        <v>16.5</v>
      </c>
      <c r="Z29" s="33">
        <f t="shared" si="13"/>
        <v>2.5</v>
      </c>
      <c r="AA29" s="33">
        <f t="shared" si="13"/>
        <v>2</v>
      </c>
      <c r="AB29" s="33">
        <f t="shared" si="13"/>
        <v>0</v>
      </c>
      <c r="AC29" s="33">
        <f t="shared" si="13"/>
        <v>117</v>
      </c>
      <c r="AD29" s="33">
        <f t="shared" si="13"/>
        <v>0</v>
      </c>
      <c r="AE29" s="30">
        <f t="shared" si="13"/>
        <v>118</v>
      </c>
      <c r="AF29" s="30">
        <f t="shared" si="13"/>
        <v>235</v>
      </c>
    </row>
    <row r="30" spans="2:32" ht="23.1" customHeight="1" x14ac:dyDescent="0.25">
      <c r="B30" s="22" t="s">
        <v>57</v>
      </c>
      <c r="C30" s="48">
        <f>'Avg Week Bukasa-Buloba'!C30+'Avg Week Buloba-Bukasa'!C30</f>
        <v>9.7142857142857153</v>
      </c>
      <c r="D30" s="48">
        <f>'Avg Week Bukasa-Buloba'!D30+'Avg Week Buloba-Bukasa'!D30</f>
        <v>2.8571428571428572</v>
      </c>
      <c r="E30" s="48">
        <f>'Avg Week Bukasa-Buloba'!E30+'Avg Week Buloba-Bukasa'!E30</f>
        <v>1</v>
      </c>
      <c r="F30" s="48">
        <f>'Avg Week Bukasa-Buloba'!F30+'Avg Week Buloba-Bukasa'!F30</f>
        <v>2.1428571428571428</v>
      </c>
      <c r="G30" s="48">
        <f>'Avg Week Bukasa-Buloba'!G30+'Avg Week Buloba-Bukasa'!G30</f>
        <v>0.2857142857142857</v>
      </c>
      <c r="H30" s="48">
        <f>'Avg Week Bukasa-Buloba'!H30+'Avg Week Buloba-Bukasa'!H30</f>
        <v>0</v>
      </c>
      <c r="I30" s="48">
        <f>'Avg Week Bukasa-Buloba'!I30+'Avg Week Buloba-Bukasa'!I30</f>
        <v>4.1428571428571432</v>
      </c>
      <c r="J30" s="48">
        <f>'Avg Week Bukasa-Buloba'!J30+'Avg Week Buloba-Bukasa'!J30</f>
        <v>2</v>
      </c>
      <c r="K30" s="48">
        <f>'Avg Week Bukasa-Buloba'!K30+'Avg Week Buloba-Bukasa'!K30</f>
        <v>0</v>
      </c>
      <c r="L30" s="48">
        <f>'Avg Week Bukasa-Buloba'!L30+'Avg Week Buloba-Bukasa'!L30</f>
        <v>0.2857142857142857</v>
      </c>
      <c r="M30" s="48">
        <f>'Avg Week Bukasa-Buloba'!M30+'Avg Week Buloba-Bukasa'!M30</f>
        <v>24.285714285714285</v>
      </c>
      <c r="N30" s="48">
        <f>'Avg Week Bukasa-Buloba'!N30+'Avg Week Buloba-Bukasa'!N30</f>
        <v>0</v>
      </c>
      <c r="O30" s="15">
        <f t="shared" si="0"/>
        <v>22.428571428571427</v>
      </c>
      <c r="P30" s="15">
        <f t="shared" si="1"/>
        <v>46.714285714285708</v>
      </c>
      <c r="R30" s="35" t="s">
        <v>154</v>
      </c>
      <c r="S30" s="33">
        <f t="shared" si="13"/>
        <v>55.5</v>
      </c>
      <c r="T30" s="33">
        <f t="shared" si="13"/>
        <v>8.5</v>
      </c>
      <c r="U30" s="33">
        <f t="shared" si="13"/>
        <v>14.5</v>
      </c>
      <c r="V30" s="33">
        <f t="shared" si="13"/>
        <v>7.5</v>
      </c>
      <c r="W30" s="33">
        <f t="shared" si="13"/>
        <v>0</v>
      </c>
      <c r="X30" s="33">
        <f t="shared" si="13"/>
        <v>0.5</v>
      </c>
      <c r="Y30" s="33">
        <f t="shared" si="13"/>
        <v>11</v>
      </c>
      <c r="Z30" s="33">
        <f t="shared" si="13"/>
        <v>2</v>
      </c>
      <c r="AA30" s="33">
        <f t="shared" si="13"/>
        <v>2</v>
      </c>
      <c r="AB30" s="33">
        <f t="shared" si="13"/>
        <v>0</v>
      </c>
      <c r="AC30" s="33">
        <f t="shared" si="13"/>
        <v>102</v>
      </c>
      <c r="AD30" s="33">
        <f t="shared" si="13"/>
        <v>0</v>
      </c>
      <c r="AE30" s="30">
        <f t="shared" si="13"/>
        <v>101.5</v>
      </c>
      <c r="AF30" s="30">
        <f t="shared" si="13"/>
        <v>203.5</v>
      </c>
    </row>
    <row r="31" spans="2:32" ht="23.1" customHeight="1" x14ac:dyDescent="0.25">
      <c r="B31" s="23" t="s">
        <v>58</v>
      </c>
      <c r="C31" s="48">
        <f>'Avg Week Bukasa-Buloba'!C31+'Avg Week Buloba-Bukasa'!C31</f>
        <v>9.5714285714285712</v>
      </c>
      <c r="D31" s="48">
        <f>'Avg Week Bukasa-Buloba'!D31+'Avg Week Buloba-Bukasa'!D31</f>
        <v>2.4285714285714288</v>
      </c>
      <c r="E31" s="48">
        <f>'Avg Week Bukasa-Buloba'!E31+'Avg Week Buloba-Bukasa'!E31</f>
        <v>1.1428571428571428</v>
      </c>
      <c r="F31" s="48">
        <f>'Avg Week Bukasa-Buloba'!F31+'Avg Week Buloba-Bukasa'!F31</f>
        <v>1.5714285714285716</v>
      </c>
      <c r="G31" s="48">
        <f>'Avg Week Bukasa-Buloba'!G31+'Avg Week Buloba-Bukasa'!G31</f>
        <v>0.2857142857142857</v>
      </c>
      <c r="H31" s="48">
        <f>'Avg Week Bukasa-Buloba'!H31+'Avg Week Buloba-Bukasa'!H31</f>
        <v>0.14285714285714285</v>
      </c>
      <c r="I31" s="48">
        <f>'Avg Week Bukasa-Buloba'!I31+'Avg Week Buloba-Bukasa'!I31</f>
        <v>3.7142857142857144</v>
      </c>
      <c r="J31" s="48">
        <f>'Avg Week Bukasa-Buloba'!J31+'Avg Week Buloba-Bukasa'!J31</f>
        <v>0.5714285714285714</v>
      </c>
      <c r="K31" s="48">
        <f>'Avg Week Bukasa-Buloba'!K31+'Avg Week Buloba-Bukasa'!K31</f>
        <v>0.14285714285714285</v>
      </c>
      <c r="L31" s="48">
        <f>'Avg Week Bukasa-Buloba'!L31+'Avg Week Buloba-Bukasa'!L31</f>
        <v>0.14285714285714285</v>
      </c>
      <c r="M31" s="48">
        <f>'Avg Week Bukasa-Buloba'!M31+'Avg Week Buloba-Bukasa'!M31</f>
        <v>25.142857142857142</v>
      </c>
      <c r="N31" s="48">
        <f>'Avg Week Bukasa-Buloba'!N31+'Avg Week Buloba-Bukasa'!N31</f>
        <v>0.14285714285714285</v>
      </c>
      <c r="O31" s="15">
        <f t="shared" si="0"/>
        <v>19.857142857142858</v>
      </c>
      <c r="P31" s="15">
        <f t="shared" si="1"/>
        <v>45.000000000000007</v>
      </c>
      <c r="R31" s="35" t="s">
        <v>155</v>
      </c>
      <c r="S31" s="33">
        <f t="shared" si="13"/>
        <v>56.5</v>
      </c>
      <c r="T31" s="33">
        <f t="shared" si="13"/>
        <v>8</v>
      </c>
      <c r="U31" s="33">
        <f t="shared" si="13"/>
        <v>12</v>
      </c>
      <c r="V31" s="33">
        <f t="shared" si="13"/>
        <v>6</v>
      </c>
      <c r="W31" s="33">
        <f t="shared" si="13"/>
        <v>0</v>
      </c>
      <c r="X31" s="33">
        <f t="shared" si="13"/>
        <v>0</v>
      </c>
      <c r="Y31" s="33">
        <f t="shared" si="13"/>
        <v>11.5</v>
      </c>
      <c r="Z31" s="33">
        <f t="shared" si="13"/>
        <v>1</v>
      </c>
      <c r="AA31" s="33">
        <f t="shared" si="13"/>
        <v>1.5</v>
      </c>
      <c r="AB31" s="33">
        <f t="shared" si="13"/>
        <v>0</v>
      </c>
      <c r="AC31" s="33">
        <f t="shared" si="13"/>
        <v>90.5</v>
      </c>
      <c r="AD31" s="33">
        <f t="shared" si="13"/>
        <v>0</v>
      </c>
      <c r="AE31" s="30">
        <f t="shared" si="13"/>
        <v>96.5</v>
      </c>
      <c r="AF31" s="30">
        <f t="shared" si="13"/>
        <v>187</v>
      </c>
    </row>
    <row r="32" spans="2:32" ht="23.1" customHeight="1" x14ac:dyDescent="0.25">
      <c r="B32" s="23" t="s">
        <v>59</v>
      </c>
      <c r="C32" s="48">
        <f>'Avg Week Bukasa-Buloba'!C32+'Avg Week Buloba-Bukasa'!C32</f>
        <v>10.571428571428571</v>
      </c>
      <c r="D32" s="48">
        <f>'Avg Week Bukasa-Buloba'!D32+'Avg Week Buloba-Bukasa'!D32</f>
        <v>5</v>
      </c>
      <c r="E32" s="48">
        <f>'Avg Week Bukasa-Buloba'!E32+'Avg Week Buloba-Bukasa'!E32</f>
        <v>1.2857142857142856</v>
      </c>
      <c r="F32" s="48">
        <f>'Avg Week Bukasa-Buloba'!F32+'Avg Week Buloba-Bukasa'!F32</f>
        <v>1.2857142857142856</v>
      </c>
      <c r="G32" s="48">
        <f>'Avg Week Bukasa-Buloba'!G32+'Avg Week Buloba-Bukasa'!G32</f>
        <v>0.14285714285714285</v>
      </c>
      <c r="H32" s="48">
        <f>'Avg Week Bukasa-Buloba'!H32+'Avg Week Buloba-Bukasa'!H32</f>
        <v>0</v>
      </c>
      <c r="I32" s="48">
        <f>'Avg Week Bukasa-Buloba'!I32+'Avg Week Buloba-Bukasa'!I32</f>
        <v>4.8571428571428577</v>
      </c>
      <c r="J32" s="48">
        <f>'Avg Week Bukasa-Buloba'!J32+'Avg Week Buloba-Bukasa'!J32</f>
        <v>1.8571428571428572</v>
      </c>
      <c r="K32" s="48">
        <f>'Avg Week Bukasa-Buloba'!K32+'Avg Week Buloba-Bukasa'!K32</f>
        <v>0.2857142857142857</v>
      </c>
      <c r="L32" s="48">
        <f>'Avg Week Bukasa-Buloba'!L32+'Avg Week Buloba-Bukasa'!L32</f>
        <v>0</v>
      </c>
      <c r="M32" s="48">
        <f>'Avg Week Bukasa-Buloba'!M32+'Avg Week Buloba-Bukasa'!M32</f>
        <v>25.714285714285715</v>
      </c>
      <c r="N32" s="48">
        <f>'Avg Week Bukasa-Buloba'!N32+'Avg Week Buloba-Bukasa'!N32</f>
        <v>0.14285714285714285</v>
      </c>
      <c r="O32" s="15">
        <f t="shared" si="0"/>
        <v>25.428571428571427</v>
      </c>
      <c r="P32" s="15">
        <f t="shared" si="1"/>
        <v>51.142857142857146</v>
      </c>
      <c r="R32" s="1" t="s">
        <v>156</v>
      </c>
      <c r="S32" s="33">
        <f t="shared" si="13"/>
        <v>55.5</v>
      </c>
      <c r="T32" s="33">
        <f t="shared" si="13"/>
        <v>8</v>
      </c>
      <c r="U32" s="33">
        <f t="shared" si="13"/>
        <v>9</v>
      </c>
      <c r="V32" s="33">
        <f t="shared" si="13"/>
        <v>6</v>
      </c>
      <c r="W32" s="33">
        <f t="shared" si="13"/>
        <v>0</v>
      </c>
      <c r="X32" s="33">
        <f t="shared" si="13"/>
        <v>0</v>
      </c>
      <c r="Y32" s="33">
        <f t="shared" si="13"/>
        <v>9.5</v>
      </c>
      <c r="Z32" s="33">
        <f t="shared" si="13"/>
        <v>1</v>
      </c>
      <c r="AA32" s="33">
        <f t="shared" si="13"/>
        <v>0.5</v>
      </c>
      <c r="AB32" s="33">
        <f t="shared" si="13"/>
        <v>0</v>
      </c>
      <c r="AC32" s="33">
        <f t="shared" si="13"/>
        <v>80</v>
      </c>
      <c r="AD32" s="33">
        <f t="shared" si="13"/>
        <v>0</v>
      </c>
      <c r="AE32" s="30">
        <f t="shared" si="13"/>
        <v>89.5</v>
      </c>
      <c r="AF32" s="30">
        <f t="shared" si="13"/>
        <v>169.5</v>
      </c>
    </row>
    <row r="33" spans="2:32" ht="23.1" customHeight="1" x14ac:dyDescent="0.25">
      <c r="B33" s="22" t="s">
        <v>60</v>
      </c>
      <c r="C33" s="48">
        <f>'Avg Week Bukasa-Buloba'!C33+'Avg Week Buloba-Bukasa'!C33</f>
        <v>9.5714285714285712</v>
      </c>
      <c r="D33" s="48">
        <f>'Avg Week Bukasa-Buloba'!D33+'Avg Week Buloba-Bukasa'!D33</f>
        <v>2.8571428571428568</v>
      </c>
      <c r="E33" s="48">
        <f>'Avg Week Bukasa-Buloba'!E33+'Avg Week Buloba-Bukasa'!E33</f>
        <v>1.7142857142857142</v>
      </c>
      <c r="F33" s="48">
        <f>'Avg Week Bukasa-Buloba'!F33+'Avg Week Buloba-Bukasa'!F33</f>
        <v>1.2857142857142856</v>
      </c>
      <c r="G33" s="48">
        <f>'Avg Week Bukasa-Buloba'!G33+'Avg Week Buloba-Bukasa'!G33</f>
        <v>0.14285714285714285</v>
      </c>
      <c r="H33" s="48">
        <f>'Avg Week Bukasa-Buloba'!H33+'Avg Week Buloba-Bukasa'!H33</f>
        <v>0</v>
      </c>
      <c r="I33" s="48">
        <f>'Avg Week Bukasa-Buloba'!I33+'Avg Week Buloba-Bukasa'!I33</f>
        <v>3.2857142857142856</v>
      </c>
      <c r="J33" s="48">
        <f>'Avg Week Bukasa-Buloba'!J33+'Avg Week Buloba-Bukasa'!J33</f>
        <v>1.7142857142857144</v>
      </c>
      <c r="K33" s="48">
        <f>'Avg Week Bukasa-Buloba'!K33+'Avg Week Buloba-Bukasa'!K33</f>
        <v>0</v>
      </c>
      <c r="L33" s="48">
        <f>'Avg Week Bukasa-Buloba'!L33+'Avg Week Buloba-Bukasa'!L33</f>
        <v>0</v>
      </c>
      <c r="M33" s="48">
        <f>'Avg Week Bukasa-Buloba'!M33+'Avg Week Buloba-Bukasa'!M33</f>
        <v>21.285714285714285</v>
      </c>
      <c r="N33" s="48">
        <f>'Avg Week Bukasa-Buloba'!N33+'Avg Week Buloba-Bukasa'!N33</f>
        <v>0</v>
      </c>
      <c r="O33" s="15">
        <f t="shared" si="0"/>
        <v>20.571428571428569</v>
      </c>
      <c r="P33" s="15">
        <f t="shared" si="1"/>
        <v>41.857142857142854</v>
      </c>
      <c r="R33" s="1" t="s">
        <v>157</v>
      </c>
      <c r="S33" s="33">
        <f t="shared" si="13"/>
        <v>49</v>
      </c>
      <c r="T33" s="33">
        <f t="shared" si="13"/>
        <v>8.5</v>
      </c>
      <c r="U33" s="33">
        <f t="shared" si="13"/>
        <v>7</v>
      </c>
      <c r="V33" s="33">
        <f t="shared" si="13"/>
        <v>5.5</v>
      </c>
      <c r="W33" s="33">
        <f t="shared" si="13"/>
        <v>0</v>
      </c>
      <c r="X33" s="33">
        <f t="shared" si="13"/>
        <v>0</v>
      </c>
      <c r="Y33" s="33">
        <f t="shared" si="13"/>
        <v>10.5</v>
      </c>
      <c r="Z33" s="33">
        <f t="shared" si="13"/>
        <v>1</v>
      </c>
      <c r="AA33" s="33">
        <f t="shared" si="13"/>
        <v>1</v>
      </c>
      <c r="AB33" s="33">
        <f t="shared" si="13"/>
        <v>0</v>
      </c>
      <c r="AC33" s="33">
        <f t="shared" si="13"/>
        <v>66.5</v>
      </c>
      <c r="AD33" s="33">
        <f t="shared" si="13"/>
        <v>0</v>
      </c>
      <c r="AE33" s="30">
        <f t="shared" si="13"/>
        <v>82.5</v>
      </c>
      <c r="AF33" s="30">
        <f t="shared" si="13"/>
        <v>149</v>
      </c>
    </row>
    <row r="34" spans="2:32" ht="23.1" customHeight="1" x14ac:dyDescent="0.25">
      <c r="B34" s="23" t="s">
        <v>61</v>
      </c>
      <c r="C34" s="48">
        <f>'Avg Week Bukasa-Buloba'!C34+'Avg Week Buloba-Bukasa'!C34</f>
        <v>8.7142857142857135</v>
      </c>
      <c r="D34" s="48">
        <f>'Avg Week Bukasa-Buloba'!D34+'Avg Week Buloba-Bukasa'!D34</f>
        <v>2.7142857142857144</v>
      </c>
      <c r="E34" s="48">
        <f>'Avg Week Bukasa-Buloba'!E34+'Avg Week Buloba-Bukasa'!E34</f>
        <v>1.7142857142857144</v>
      </c>
      <c r="F34" s="48">
        <f>'Avg Week Bukasa-Buloba'!F34+'Avg Week Buloba-Bukasa'!F34</f>
        <v>1.1428571428571428</v>
      </c>
      <c r="G34" s="48">
        <f>'Avg Week Bukasa-Buloba'!G34+'Avg Week Buloba-Bukasa'!G34</f>
        <v>0</v>
      </c>
      <c r="H34" s="48">
        <f>'Avg Week Bukasa-Buloba'!H34+'Avg Week Buloba-Bukasa'!H34</f>
        <v>0</v>
      </c>
      <c r="I34" s="48">
        <f>'Avg Week Bukasa-Buloba'!I34+'Avg Week Buloba-Bukasa'!I34</f>
        <v>3.5714285714285712</v>
      </c>
      <c r="J34" s="48">
        <f>'Avg Week Bukasa-Buloba'!J34+'Avg Week Buloba-Bukasa'!J34</f>
        <v>0.71428571428571419</v>
      </c>
      <c r="K34" s="48">
        <f>'Avg Week Bukasa-Buloba'!K34+'Avg Week Buloba-Bukasa'!K34</f>
        <v>0</v>
      </c>
      <c r="L34" s="48">
        <f>'Avg Week Bukasa-Buloba'!L34+'Avg Week Buloba-Bukasa'!L34</f>
        <v>0</v>
      </c>
      <c r="M34" s="48">
        <f>'Avg Week Bukasa-Buloba'!M34+'Avg Week Buloba-Bukasa'!M34</f>
        <v>17.571428571428569</v>
      </c>
      <c r="N34" s="48">
        <f>'Avg Week Bukasa-Buloba'!N34+'Avg Week Buloba-Bukasa'!N34</f>
        <v>0</v>
      </c>
      <c r="O34" s="15">
        <f t="shared" si="0"/>
        <v>18.571428571428569</v>
      </c>
      <c r="P34" s="15">
        <f t="shared" si="1"/>
        <v>36.142857142857139</v>
      </c>
      <c r="R34" s="37" t="s">
        <v>90</v>
      </c>
      <c r="S34" s="38">
        <f t="shared" ref="S34:AF34" si="14">MAX(S10:S12)</f>
        <v>49.571428571428569</v>
      </c>
      <c r="T34" s="38">
        <f t="shared" si="14"/>
        <v>13.571428571428571</v>
      </c>
      <c r="U34" s="38">
        <f t="shared" si="14"/>
        <v>9.7142857142857135</v>
      </c>
      <c r="V34" s="38">
        <f t="shared" si="14"/>
        <v>8.2857142857142847</v>
      </c>
      <c r="W34" s="38">
        <f t="shared" si="14"/>
        <v>1.5714285714285712</v>
      </c>
      <c r="X34" s="38">
        <f t="shared" si="14"/>
        <v>0.14285714285714285</v>
      </c>
      <c r="Y34" s="38">
        <f t="shared" si="14"/>
        <v>12.428571428571429</v>
      </c>
      <c r="Z34" s="38">
        <f t="shared" si="14"/>
        <v>6.4285714285714279</v>
      </c>
      <c r="AA34" s="38">
        <f t="shared" si="14"/>
        <v>0.14285714285714285</v>
      </c>
      <c r="AB34" s="38">
        <f t="shared" si="14"/>
        <v>0.14285714285714285</v>
      </c>
      <c r="AC34" s="38">
        <f t="shared" si="14"/>
        <v>108.85714285714286</v>
      </c>
      <c r="AD34" s="38">
        <f t="shared" si="14"/>
        <v>0</v>
      </c>
      <c r="AE34" s="39">
        <f t="shared" si="14"/>
        <v>101.14285714285714</v>
      </c>
      <c r="AF34" s="39">
        <f t="shared" si="14"/>
        <v>209.99999999999997</v>
      </c>
    </row>
    <row r="35" spans="2:32" ht="23.1" customHeight="1" x14ac:dyDescent="0.25">
      <c r="B35" s="23" t="s">
        <v>62</v>
      </c>
      <c r="C35" s="48">
        <f>'Avg Week Bukasa-Buloba'!C35+'Avg Week Buloba-Bukasa'!C35</f>
        <v>8.7142857142857153</v>
      </c>
      <c r="D35" s="48">
        <f>'Avg Week Bukasa-Buloba'!D35+'Avg Week Buloba-Bukasa'!D35</f>
        <v>3.2857142857142856</v>
      </c>
      <c r="E35" s="48">
        <f>'Avg Week Bukasa-Buloba'!E35+'Avg Week Buloba-Bukasa'!E35</f>
        <v>1.5714285714285716</v>
      </c>
      <c r="F35" s="48">
        <f>'Avg Week Bukasa-Buloba'!F35+'Avg Week Buloba-Bukasa'!F35</f>
        <v>0.71428571428571419</v>
      </c>
      <c r="G35" s="48">
        <f>'Avg Week Bukasa-Buloba'!G35+'Avg Week Buloba-Bukasa'!G35</f>
        <v>0</v>
      </c>
      <c r="H35" s="48">
        <f>'Avg Week Bukasa-Buloba'!H35+'Avg Week Buloba-Bukasa'!H35</f>
        <v>0</v>
      </c>
      <c r="I35" s="48">
        <f>'Avg Week Bukasa-Buloba'!I35+'Avg Week Buloba-Bukasa'!I35</f>
        <v>4.8571428571428577</v>
      </c>
      <c r="J35" s="48">
        <f>'Avg Week Bukasa-Buloba'!J35+'Avg Week Buloba-Bukasa'!J35</f>
        <v>1</v>
      </c>
      <c r="K35" s="48">
        <f>'Avg Week Bukasa-Buloba'!K35+'Avg Week Buloba-Bukasa'!K35</f>
        <v>0</v>
      </c>
      <c r="L35" s="48">
        <f>'Avg Week Bukasa-Buloba'!L35+'Avg Week Buloba-Bukasa'!L35</f>
        <v>0</v>
      </c>
      <c r="M35" s="48">
        <f>'Avg Week Bukasa-Buloba'!M35+'Avg Week Buloba-Bukasa'!M35</f>
        <v>20</v>
      </c>
      <c r="N35" s="48">
        <f>'Avg Week Bukasa-Buloba'!N35+'Avg Week Buloba-Bukasa'!N35</f>
        <v>0</v>
      </c>
      <c r="O35" s="15">
        <f t="shared" si="0"/>
        <v>20.142857142857142</v>
      </c>
      <c r="P35" s="15">
        <f t="shared" si="1"/>
        <v>40.142857142857139</v>
      </c>
      <c r="R35" s="37" t="s">
        <v>91</v>
      </c>
      <c r="S35" s="38">
        <f t="shared" ref="S35:AF35" si="15">MAX(S13:S18)</f>
        <v>43.714285714285715</v>
      </c>
      <c r="T35" s="38">
        <f t="shared" si="15"/>
        <v>16.142857142857142</v>
      </c>
      <c r="U35" s="38">
        <f t="shared" si="15"/>
        <v>10.857142857142858</v>
      </c>
      <c r="V35" s="38">
        <f t="shared" si="15"/>
        <v>6.2857142857142856</v>
      </c>
      <c r="W35" s="38">
        <f t="shared" si="15"/>
        <v>0.85714285714285698</v>
      </c>
      <c r="X35" s="38">
        <f t="shared" si="15"/>
        <v>0.14285714285714285</v>
      </c>
      <c r="Y35" s="38">
        <f t="shared" si="15"/>
        <v>20</v>
      </c>
      <c r="Z35" s="38">
        <f t="shared" si="15"/>
        <v>6.1428571428571432</v>
      </c>
      <c r="AA35" s="38">
        <f t="shared" si="15"/>
        <v>0.42857142857142855</v>
      </c>
      <c r="AB35" s="38">
        <f t="shared" si="15"/>
        <v>0.42857142857142855</v>
      </c>
      <c r="AC35" s="38">
        <f t="shared" si="15"/>
        <v>97.285714285714278</v>
      </c>
      <c r="AD35" s="38">
        <f t="shared" si="15"/>
        <v>0.2857142857142857</v>
      </c>
      <c r="AE35" s="39">
        <f t="shared" si="15"/>
        <v>95.428571428571416</v>
      </c>
      <c r="AF35" s="39">
        <f t="shared" si="15"/>
        <v>192.71428571428569</v>
      </c>
    </row>
    <row r="36" spans="2:32" ht="23.1" customHeight="1" x14ac:dyDescent="0.25">
      <c r="B36" s="23" t="s">
        <v>63</v>
      </c>
      <c r="C36" s="48">
        <f>'Avg Week Bukasa-Buloba'!C36+'Avg Week Buloba-Bukasa'!C36</f>
        <v>10.428571428571429</v>
      </c>
      <c r="D36" s="48">
        <f>'Avg Week Bukasa-Buloba'!D36+'Avg Week Buloba-Bukasa'!D36</f>
        <v>3.1428571428571428</v>
      </c>
      <c r="E36" s="48">
        <f>'Avg Week Bukasa-Buloba'!E36+'Avg Week Buloba-Bukasa'!E36</f>
        <v>2</v>
      </c>
      <c r="F36" s="48">
        <f>'Avg Week Bukasa-Buloba'!F36+'Avg Week Buloba-Bukasa'!F36</f>
        <v>1.8571428571428572</v>
      </c>
      <c r="G36" s="48">
        <f>'Avg Week Bukasa-Buloba'!G36+'Avg Week Buloba-Bukasa'!G36</f>
        <v>0.14285714285714285</v>
      </c>
      <c r="H36" s="48">
        <f>'Avg Week Bukasa-Buloba'!H36+'Avg Week Buloba-Bukasa'!H36</f>
        <v>0</v>
      </c>
      <c r="I36" s="48">
        <f>'Avg Week Bukasa-Buloba'!I36+'Avg Week Buloba-Bukasa'!I36</f>
        <v>3.2857142857142856</v>
      </c>
      <c r="J36" s="48">
        <f>'Avg Week Bukasa-Buloba'!J36+'Avg Week Buloba-Bukasa'!J36</f>
        <v>1</v>
      </c>
      <c r="K36" s="48">
        <f>'Avg Week Bukasa-Buloba'!K36+'Avg Week Buloba-Bukasa'!K36</f>
        <v>0</v>
      </c>
      <c r="L36" s="48">
        <f>'Avg Week Bukasa-Buloba'!L36+'Avg Week Buloba-Bukasa'!L36</f>
        <v>0</v>
      </c>
      <c r="M36" s="48">
        <f>'Avg Week Bukasa-Buloba'!M36+'Avg Week Buloba-Bukasa'!M36</f>
        <v>17.142857142857146</v>
      </c>
      <c r="N36" s="48">
        <f>'Avg Week Bukasa-Buloba'!N36+'Avg Week Buloba-Bukasa'!N36</f>
        <v>0</v>
      </c>
      <c r="O36" s="15">
        <f t="shared" si="0"/>
        <v>21.857142857142854</v>
      </c>
      <c r="P36" s="15">
        <f t="shared" si="1"/>
        <v>39</v>
      </c>
      <c r="R36" s="37" t="s">
        <v>92</v>
      </c>
      <c r="S36" s="38">
        <f t="shared" ref="S36:AF36" si="16">MAX(S19:S21)</f>
        <v>60.999999999999993</v>
      </c>
      <c r="T36" s="38">
        <f t="shared" si="16"/>
        <v>21.857142857142858</v>
      </c>
      <c r="U36" s="38">
        <f t="shared" si="16"/>
        <v>13.857142857142856</v>
      </c>
      <c r="V36" s="38">
        <f t="shared" si="16"/>
        <v>18.285714285714285</v>
      </c>
      <c r="W36" s="38">
        <f t="shared" si="16"/>
        <v>4.4285714285714288</v>
      </c>
      <c r="X36" s="38">
        <f t="shared" si="16"/>
        <v>0.42857142857142855</v>
      </c>
      <c r="Y36" s="38">
        <f t="shared" si="16"/>
        <v>20.142857142857142</v>
      </c>
      <c r="Z36" s="38">
        <f t="shared" si="16"/>
        <v>7</v>
      </c>
      <c r="AA36" s="38">
        <f t="shared" si="16"/>
        <v>0.42857142857142855</v>
      </c>
      <c r="AB36" s="38">
        <f t="shared" si="16"/>
        <v>0.14285714285714285</v>
      </c>
      <c r="AC36" s="38">
        <f t="shared" si="16"/>
        <v>135.28571428571428</v>
      </c>
      <c r="AD36" s="38">
        <f t="shared" si="16"/>
        <v>0</v>
      </c>
      <c r="AE36" s="39">
        <f t="shared" si="16"/>
        <v>142.71428571428572</v>
      </c>
      <c r="AF36" s="39">
        <f t="shared" si="16"/>
        <v>278</v>
      </c>
    </row>
    <row r="37" spans="2:32" ht="23.1" customHeight="1" x14ac:dyDescent="0.25">
      <c r="B37" s="22" t="s">
        <v>64</v>
      </c>
      <c r="C37" s="48">
        <f>'Avg Week Bukasa-Buloba'!C37+'Avg Week Buloba-Bukasa'!C37</f>
        <v>8.5714285714285712</v>
      </c>
      <c r="D37" s="48">
        <f>'Avg Week Bukasa-Buloba'!D37+'Avg Week Buloba-Bukasa'!D37</f>
        <v>3.2857142857142856</v>
      </c>
      <c r="E37" s="48">
        <f>'Avg Week Bukasa-Buloba'!E37+'Avg Week Buloba-Bukasa'!E37</f>
        <v>1.8571428571428572</v>
      </c>
      <c r="F37" s="48">
        <f>'Avg Week Bukasa-Buloba'!F37+'Avg Week Buloba-Bukasa'!F37</f>
        <v>1</v>
      </c>
      <c r="G37" s="48">
        <f>'Avg Week Bukasa-Buloba'!G37+'Avg Week Buloba-Bukasa'!G37</f>
        <v>0</v>
      </c>
      <c r="H37" s="48">
        <f>'Avg Week Bukasa-Buloba'!H37+'Avg Week Buloba-Bukasa'!H37</f>
        <v>0</v>
      </c>
      <c r="I37" s="48">
        <f>'Avg Week Bukasa-Buloba'!I37+'Avg Week Buloba-Bukasa'!I37</f>
        <v>4.4285714285714288</v>
      </c>
      <c r="J37" s="48">
        <f>'Avg Week Bukasa-Buloba'!J37+'Avg Week Buloba-Bukasa'!J37</f>
        <v>0.42857142857142855</v>
      </c>
      <c r="K37" s="48">
        <f>'Avg Week Bukasa-Buloba'!K37+'Avg Week Buloba-Bukasa'!K37</f>
        <v>0</v>
      </c>
      <c r="L37" s="48">
        <f>'Avg Week Bukasa-Buloba'!L37+'Avg Week Buloba-Bukasa'!L37</f>
        <v>0</v>
      </c>
      <c r="M37" s="48">
        <f>'Avg Week Bukasa-Buloba'!M37+'Avg Week Buloba-Bukasa'!M37</f>
        <v>23</v>
      </c>
      <c r="N37" s="48">
        <f>'Avg Week Bukasa-Buloba'!N37+'Avg Week Buloba-Bukasa'!N37</f>
        <v>0</v>
      </c>
      <c r="O37" s="15">
        <f t="shared" si="0"/>
        <v>19.571428571428573</v>
      </c>
      <c r="P37" s="15">
        <f t="shared" si="1"/>
        <v>42.571428571428569</v>
      </c>
      <c r="R37" s="36" t="s">
        <v>85</v>
      </c>
      <c r="S37" s="67">
        <f t="shared" ref="S37:AF37" si="17">SUM(S10:S12)</f>
        <v>132.14285714285714</v>
      </c>
      <c r="T37" s="68">
        <f t="shared" si="17"/>
        <v>40</v>
      </c>
      <c r="U37" s="68">
        <f t="shared" si="17"/>
        <v>28.142857142857142</v>
      </c>
      <c r="V37" s="68">
        <f t="shared" si="17"/>
        <v>15.285714285714285</v>
      </c>
      <c r="W37" s="68">
        <f t="shared" si="17"/>
        <v>2.8571428571428568</v>
      </c>
      <c r="X37" s="68">
        <f t="shared" si="17"/>
        <v>0.2857142857142857</v>
      </c>
      <c r="Y37" s="68">
        <f t="shared" si="17"/>
        <v>36.857142857142861</v>
      </c>
      <c r="Z37" s="68">
        <f>SUM(Z10:Z12)</f>
        <v>16.142857142857142</v>
      </c>
      <c r="AA37" s="68">
        <f>SUM(AA10:AA12)</f>
        <v>0.2857142857142857</v>
      </c>
      <c r="AB37" s="68">
        <f>SUM(AB10:AB12)</f>
        <v>0.14285714285714285</v>
      </c>
      <c r="AC37" s="68">
        <f t="shared" si="17"/>
        <v>319.57142857142856</v>
      </c>
      <c r="AD37" s="68">
        <f t="shared" si="17"/>
        <v>0</v>
      </c>
      <c r="AE37" s="69">
        <f t="shared" si="17"/>
        <v>272.14285714285711</v>
      </c>
      <c r="AF37" s="69">
        <f t="shared" si="17"/>
        <v>591.71428571428567</v>
      </c>
    </row>
    <row r="38" spans="2:32" ht="23.1" customHeight="1" x14ac:dyDescent="0.25">
      <c r="B38" s="23" t="s">
        <v>65</v>
      </c>
      <c r="C38" s="48">
        <f>'Avg Week Bukasa-Buloba'!C38+'Avg Week Buloba-Bukasa'!C38</f>
        <v>8</v>
      </c>
      <c r="D38" s="48">
        <f>'Avg Week Bukasa-Buloba'!D38+'Avg Week Buloba-Bukasa'!D38</f>
        <v>2.8571428571428568</v>
      </c>
      <c r="E38" s="48">
        <f>'Avg Week Bukasa-Buloba'!E38+'Avg Week Buloba-Bukasa'!E38</f>
        <v>2.7142857142857144</v>
      </c>
      <c r="F38" s="48">
        <f>'Avg Week Bukasa-Buloba'!F38+'Avg Week Buloba-Bukasa'!F38</f>
        <v>0.42857142857142855</v>
      </c>
      <c r="G38" s="48">
        <f>'Avg Week Bukasa-Buloba'!G38+'Avg Week Buloba-Bukasa'!G38</f>
        <v>0.14285714285714285</v>
      </c>
      <c r="H38" s="48">
        <f>'Avg Week Bukasa-Buloba'!H38+'Avg Week Buloba-Bukasa'!H38</f>
        <v>0</v>
      </c>
      <c r="I38" s="48">
        <f>'Avg Week Bukasa-Buloba'!I38+'Avg Week Buloba-Bukasa'!I38</f>
        <v>3.7142857142857144</v>
      </c>
      <c r="J38" s="48">
        <f>'Avg Week Bukasa-Buloba'!J38+'Avg Week Buloba-Bukasa'!J38</f>
        <v>0.5714285714285714</v>
      </c>
      <c r="K38" s="48">
        <f>'Avg Week Bukasa-Buloba'!K38+'Avg Week Buloba-Bukasa'!K38</f>
        <v>0</v>
      </c>
      <c r="L38" s="48">
        <f>'Avg Week Bukasa-Buloba'!L38+'Avg Week Buloba-Bukasa'!L38</f>
        <v>0</v>
      </c>
      <c r="M38" s="48">
        <f>'Avg Week Bukasa-Buloba'!M38+'Avg Week Buloba-Bukasa'!M38</f>
        <v>21.857142857142858</v>
      </c>
      <c r="N38" s="48">
        <f>'Avg Week Bukasa-Buloba'!N38+'Avg Week Buloba-Bukasa'!N38</f>
        <v>0</v>
      </c>
      <c r="O38" s="15">
        <f t="shared" si="0"/>
        <v>18.428571428571431</v>
      </c>
      <c r="P38" s="15">
        <f t="shared" si="1"/>
        <v>40.285714285714292</v>
      </c>
      <c r="R38" s="27" t="s">
        <v>86</v>
      </c>
      <c r="S38" s="68">
        <f t="shared" ref="S38:AF38" si="18">SUM(S13:S18)</f>
        <v>239.57142857142853</v>
      </c>
      <c r="T38" s="68">
        <f t="shared" si="18"/>
        <v>80.857142857142847</v>
      </c>
      <c r="U38" s="68">
        <f t="shared" si="18"/>
        <v>51.571428571428577</v>
      </c>
      <c r="V38" s="68">
        <f t="shared" si="18"/>
        <v>24.285714285714285</v>
      </c>
      <c r="W38" s="68">
        <f t="shared" si="18"/>
        <v>1.8571428571428568</v>
      </c>
      <c r="X38" s="68">
        <f t="shared" si="18"/>
        <v>0.14285714285714285</v>
      </c>
      <c r="Y38" s="68">
        <f t="shared" si="18"/>
        <v>107.28571428571428</v>
      </c>
      <c r="Z38" s="68">
        <f t="shared" si="18"/>
        <v>28.571428571428569</v>
      </c>
      <c r="AA38" s="68">
        <f t="shared" si="18"/>
        <v>0.85714285714285698</v>
      </c>
      <c r="AB38" s="68">
        <f t="shared" si="18"/>
        <v>0.5714285714285714</v>
      </c>
      <c r="AC38" s="68">
        <f t="shared" si="18"/>
        <v>529.85714285714289</v>
      </c>
      <c r="AD38" s="68">
        <f t="shared" si="18"/>
        <v>0.71428571428571419</v>
      </c>
      <c r="AE38" s="69">
        <f t="shared" si="18"/>
        <v>536.28571428571433</v>
      </c>
      <c r="AF38" s="69">
        <f t="shared" si="18"/>
        <v>1066.1428571428571</v>
      </c>
    </row>
    <row r="39" spans="2:32" ht="23.1" customHeight="1" x14ac:dyDescent="0.25">
      <c r="B39" s="23" t="s">
        <v>66</v>
      </c>
      <c r="C39" s="48">
        <f>'Avg Week Bukasa-Buloba'!C39+'Avg Week Buloba-Bukasa'!C39</f>
        <v>9.2857142857142847</v>
      </c>
      <c r="D39" s="48">
        <f>'Avg Week Bukasa-Buloba'!D39+'Avg Week Buloba-Bukasa'!D39</f>
        <v>3.4285714285714288</v>
      </c>
      <c r="E39" s="48">
        <f>'Avg Week Bukasa-Buloba'!E39+'Avg Week Buloba-Bukasa'!E39</f>
        <v>2.5714285714285716</v>
      </c>
      <c r="F39" s="48">
        <f>'Avg Week Bukasa-Buloba'!F39+'Avg Week Buloba-Bukasa'!F39</f>
        <v>1.7142857142857142</v>
      </c>
      <c r="G39" s="48">
        <f>'Avg Week Bukasa-Buloba'!G39+'Avg Week Buloba-Bukasa'!G39</f>
        <v>0</v>
      </c>
      <c r="H39" s="48">
        <f>'Avg Week Bukasa-Buloba'!H39+'Avg Week Buloba-Bukasa'!H39</f>
        <v>0</v>
      </c>
      <c r="I39" s="48">
        <f>'Avg Week Bukasa-Buloba'!I39+'Avg Week Buloba-Bukasa'!I39</f>
        <v>7.1428571428571432</v>
      </c>
      <c r="J39" s="48">
        <f>'Avg Week Bukasa-Buloba'!J39+'Avg Week Buloba-Bukasa'!J39</f>
        <v>1.4285714285714286</v>
      </c>
      <c r="K39" s="48">
        <f>'Avg Week Bukasa-Buloba'!K39+'Avg Week Buloba-Bukasa'!K39</f>
        <v>0</v>
      </c>
      <c r="L39" s="48">
        <f>'Avg Week Bukasa-Buloba'!L39+'Avg Week Buloba-Bukasa'!L39</f>
        <v>0</v>
      </c>
      <c r="M39" s="48">
        <f>'Avg Week Bukasa-Buloba'!M39+'Avg Week Buloba-Bukasa'!M39</f>
        <v>22.285714285714285</v>
      </c>
      <c r="N39" s="48">
        <f>'Avg Week Bukasa-Buloba'!N39+'Avg Week Buloba-Bukasa'!N39</f>
        <v>0</v>
      </c>
      <c r="O39" s="15">
        <f t="shared" si="0"/>
        <v>25.571428571428569</v>
      </c>
      <c r="P39" s="15">
        <f t="shared" si="1"/>
        <v>47.857142857142854</v>
      </c>
      <c r="R39" s="28" t="s">
        <v>87</v>
      </c>
      <c r="S39" s="68">
        <f t="shared" ref="S39:AF39" si="19">SUM(S19:S21)</f>
        <v>152.85714285714286</v>
      </c>
      <c r="T39" s="68">
        <f t="shared" si="19"/>
        <v>54.857142857142861</v>
      </c>
      <c r="U39" s="68">
        <f t="shared" si="19"/>
        <v>36.857142857142861</v>
      </c>
      <c r="V39" s="68">
        <f t="shared" si="19"/>
        <v>43</v>
      </c>
      <c r="W39" s="68">
        <f t="shared" si="19"/>
        <v>8</v>
      </c>
      <c r="X39" s="68">
        <f t="shared" si="19"/>
        <v>0.5714285714285714</v>
      </c>
      <c r="Y39" s="68">
        <f t="shared" si="19"/>
        <v>57.142857142857139</v>
      </c>
      <c r="Z39" s="68">
        <f t="shared" si="19"/>
        <v>18</v>
      </c>
      <c r="AA39" s="68">
        <f t="shared" si="19"/>
        <v>0.8571428571428571</v>
      </c>
      <c r="AB39" s="68">
        <f t="shared" si="19"/>
        <v>0.2857142857142857</v>
      </c>
      <c r="AC39" s="68">
        <f t="shared" si="19"/>
        <v>344.28571428571428</v>
      </c>
      <c r="AD39" s="68">
        <f t="shared" si="19"/>
        <v>0</v>
      </c>
      <c r="AE39" s="69">
        <f t="shared" si="19"/>
        <v>372.42857142857144</v>
      </c>
      <c r="AF39" s="69">
        <f t="shared" si="19"/>
        <v>716.71428571428578</v>
      </c>
    </row>
    <row r="40" spans="2:32" ht="23.1" customHeight="1" x14ac:dyDescent="0.25">
      <c r="B40" s="23" t="s">
        <v>67</v>
      </c>
      <c r="C40" s="48">
        <f>'Avg Week Bukasa-Buloba'!C40+'Avg Week Buloba-Bukasa'!C40</f>
        <v>8.4285714285714288</v>
      </c>
      <c r="D40" s="48">
        <f>'Avg Week Bukasa-Buloba'!D40+'Avg Week Buloba-Bukasa'!D40</f>
        <v>3</v>
      </c>
      <c r="E40" s="48">
        <f>'Avg Week Bukasa-Buloba'!E40+'Avg Week Buloba-Bukasa'!E40</f>
        <v>3</v>
      </c>
      <c r="F40" s="48">
        <f>'Avg Week Bukasa-Buloba'!F40+'Avg Week Buloba-Bukasa'!F40</f>
        <v>1.2857142857142856</v>
      </c>
      <c r="G40" s="48">
        <f>'Avg Week Bukasa-Buloba'!G40+'Avg Week Buloba-Bukasa'!G40</f>
        <v>0</v>
      </c>
      <c r="H40" s="48">
        <f>'Avg Week Bukasa-Buloba'!H40+'Avg Week Buloba-Bukasa'!H40</f>
        <v>0</v>
      </c>
      <c r="I40" s="48">
        <f>'Avg Week Bukasa-Buloba'!I40+'Avg Week Buloba-Bukasa'!I40</f>
        <v>3.5714285714285712</v>
      </c>
      <c r="J40" s="48">
        <f>'Avg Week Bukasa-Buloba'!J40+'Avg Week Buloba-Bukasa'!J40</f>
        <v>1.2857142857142856</v>
      </c>
      <c r="K40" s="48">
        <f>'Avg Week Bukasa-Buloba'!K40+'Avg Week Buloba-Bukasa'!K40</f>
        <v>0</v>
      </c>
      <c r="L40" s="48">
        <f>'Avg Week Bukasa-Buloba'!L40+'Avg Week Buloba-Bukasa'!L40</f>
        <v>0</v>
      </c>
      <c r="M40" s="48">
        <f>'Avg Week Bukasa-Buloba'!M40+'Avg Week Buloba-Bukasa'!M40</f>
        <v>22.285714285714285</v>
      </c>
      <c r="N40" s="48">
        <f>'Avg Week Bukasa-Buloba'!N40+'Avg Week Buloba-Bukasa'!N40</f>
        <v>0</v>
      </c>
      <c r="O40" s="15">
        <f t="shared" si="0"/>
        <v>20.571428571428569</v>
      </c>
      <c r="P40" s="15">
        <f t="shared" si="1"/>
        <v>42.857142857142854</v>
      </c>
      <c r="R40" s="5" t="s">
        <v>17</v>
      </c>
      <c r="S40" s="68">
        <f t="shared" ref="S40:AF40" si="20">SUM(S10:S21)</f>
        <v>524.57142857142856</v>
      </c>
      <c r="T40" s="68">
        <f t="shared" si="20"/>
        <v>175.71428571428569</v>
      </c>
      <c r="U40" s="68">
        <f t="shared" si="20"/>
        <v>116.5714285714286</v>
      </c>
      <c r="V40" s="68">
        <f t="shared" si="20"/>
        <v>82.571428571428569</v>
      </c>
      <c r="W40" s="68">
        <f t="shared" si="20"/>
        <v>12.714285714285715</v>
      </c>
      <c r="X40" s="68">
        <f t="shared" si="20"/>
        <v>1</v>
      </c>
      <c r="Y40" s="68">
        <f t="shared" si="20"/>
        <v>201.28571428571428</v>
      </c>
      <c r="Z40" s="68">
        <f t="shared" si="20"/>
        <v>62.714285714285715</v>
      </c>
      <c r="AA40" s="68">
        <f t="shared" si="20"/>
        <v>2</v>
      </c>
      <c r="AB40" s="68">
        <f t="shared" si="20"/>
        <v>0.99999999999999978</v>
      </c>
      <c r="AC40" s="68">
        <f t="shared" si="20"/>
        <v>1193.7142857142858</v>
      </c>
      <c r="AD40" s="68">
        <f t="shared" si="20"/>
        <v>0.71428571428571419</v>
      </c>
      <c r="AE40" s="69">
        <f t="shared" si="20"/>
        <v>1180.8571428571429</v>
      </c>
      <c r="AF40" s="69">
        <f t="shared" si="20"/>
        <v>2374.5714285714284</v>
      </c>
    </row>
    <row r="41" spans="2:32" ht="23.1" customHeight="1" x14ac:dyDescent="0.25">
      <c r="B41" s="22" t="s">
        <v>68</v>
      </c>
      <c r="C41" s="48">
        <f>'Avg Week Bukasa-Buloba'!C41+'Avg Week Buloba-Bukasa'!C41</f>
        <v>10.571428571428573</v>
      </c>
      <c r="D41" s="48">
        <f>'Avg Week Bukasa-Buloba'!D41+'Avg Week Buloba-Bukasa'!D41</f>
        <v>3.4285714285714284</v>
      </c>
      <c r="E41" s="48">
        <f>'Avg Week Bukasa-Buloba'!E41+'Avg Week Buloba-Bukasa'!E41</f>
        <v>2.5714285714285712</v>
      </c>
      <c r="F41" s="48">
        <f>'Avg Week Bukasa-Buloba'!F41+'Avg Week Buloba-Bukasa'!F41</f>
        <v>0.85714285714285721</v>
      </c>
      <c r="G41" s="48">
        <f>'Avg Week Bukasa-Buloba'!G41+'Avg Week Buloba-Bukasa'!G41</f>
        <v>0</v>
      </c>
      <c r="H41" s="48">
        <f>'Avg Week Bukasa-Buloba'!H41+'Avg Week Buloba-Bukasa'!H41</f>
        <v>0</v>
      </c>
      <c r="I41" s="48">
        <f>'Avg Week Bukasa-Buloba'!I41+'Avg Week Buloba-Bukasa'!I41</f>
        <v>4.8571428571428568</v>
      </c>
      <c r="J41" s="48">
        <f>'Avg Week Bukasa-Buloba'!J41+'Avg Week Buloba-Bukasa'!J41</f>
        <v>1.2857142857142856</v>
      </c>
      <c r="K41" s="48">
        <f>'Avg Week Bukasa-Buloba'!K41+'Avg Week Buloba-Bukasa'!K41</f>
        <v>0.14285714285714285</v>
      </c>
      <c r="L41" s="48">
        <f>'Avg Week Bukasa-Buloba'!L41+'Avg Week Buloba-Bukasa'!L41</f>
        <v>0</v>
      </c>
      <c r="M41" s="48">
        <f>'Avg Week Bukasa-Buloba'!M41+'Avg Week Buloba-Bukasa'!M41</f>
        <v>20.285714285714285</v>
      </c>
      <c r="N41" s="48">
        <f>'Avg Week Bukasa-Buloba'!N41+'Avg Week Buloba-Bukasa'!N41</f>
        <v>0.14285714285714285</v>
      </c>
      <c r="O41" s="15">
        <f t="shared" si="0"/>
        <v>23.857142857142858</v>
      </c>
      <c r="P41" s="15">
        <f t="shared" si="1"/>
        <v>44.142857142857146</v>
      </c>
      <c r="R41" s="5" t="s">
        <v>182</v>
      </c>
      <c r="S41" s="68">
        <f>SUM(S10:S33)</f>
        <v>1271.6428571428571</v>
      </c>
      <c r="T41" s="68">
        <f t="shared" ref="T41:AD41" si="21">SUM(T10:T33)</f>
        <v>327.5</v>
      </c>
      <c r="U41" s="68">
        <f t="shared" si="21"/>
        <v>245.71428571428572</v>
      </c>
      <c r="V41" s="68">
        <f t="shared" si="21"/>
        <v>227.35714285714286</v>
      </c>
      <c r="W41" s="68">
        <f t="shared" si="21"/>
        <v>23.285714285714285</v>
      </c>
      <c r="X41" s="68">
        <f t="shared" si="21"/>
        <v>3</v>
      </c>
      <c r="Y41" s="68">
        <f t="shared" si="21"/>
        <v>403.64285714285711</v>
      </c>
      <c r="Z41" s="68">
        <f t="shared" si="21"/>
        <v>106.5</v>
      </c>
      <c r="AA41" s="68">
        <f t="shared" si="21"/>
        <v>17.357142857142858</v>
      </c>
      <c r="AB41" s="68">
        <f t="shared" si="21"/>
        <v>0.99999999999999978</v>
      </c>
      <c r="AC41" s="68">
        <f t="shared" si="21"/>
        <v>2585.0714285714284</v>
      </c>
      <c r="AD41" s="68">
        <f t="shared" si="21"/>
        <v>0.71428571428571419</v>
      </c>
      <c r="AE41" s="69">
        <f>SUM(AE10:AE33)</f>
        <v>2627.7142857142858</v>
      </c>
      <c r="AF41" s="69">
        <f>SUM(AF10:AF33)</f>
        <v>5212.7857142857138</v>
      </c>
    </row>
    <row r="42" spans="2:32" ht="23.1" customHeight="1" x14ac:dyDescent="0.25">
      <c r="B42" s="23" t="s">
        <v>69</v>
      </c>
      <c r="C42" s="48">
        <f>'Avg Week Bukasa-Buloba'!C42+'Avg Week Buloba-Bukasa'!C42</f>
        <v>10.428571428571429</v>
      </c>
      <c r="D42" s="48">
        <f>'Avg Week Bukasa-Buloba'!D42+'Avg Week Buloba-Bukasa'!D42</f>
        <v>3.4285714285714288</v>
      </c>
      <c r="E42" s="48">
        <f>'Avg Week Bukasa-Buloba'!E42+'Avg Week Buloba-Bukasa'!E42</f>
        <v>2.2857142857142856</v>
      </c>
      <c r="F42" s="48">
        <f>'Avg Week Bukasa-Buloba'!F42+'Avg Week Buloba-Bukasa'!F42</f>
        <v>0.71428571428571419</v>
      </c>
      <c r="G42" s="48">
        <f>'Avg Week Bukasa-Buloba'!G42+'Avg Week Buloba-Bukasa'!G42</f>
        <v>0</v>
      </c>
      <c r="H42" s="48">
        <f>'Avg Week Bukasa-Buloba'!H42+'Avg Week Buloba-Bukasa'!H42</f>
        <v>0</v>
      </c>
      <c r="I42" s="48">
        <f>'Avg Week Bukasa-Buloba'!I42+'Avg Week Buloba-Bukasa'!I42</f>
        <v>4.1428571428571432</v>
      </c>
      <c r="J42" s="48">
        <f>'Avg Week Bukasa-Buloba'!J42+'Avg Week Buloba-Bukasa'!J42</f>
        <v>1.2857142857142856</v>
      </c>
      <c r="K42" s="48">
        <f>'Avg Week Bukasa-Buloba'!K42+'Avg Week Buloba-Bukasa'!K42</f>
        <v>0</v>
      </c>
      <c r="L42" s="48">
        <f>'Avg Week Bukasa-Buloba'!L42+'Avg Week Buloba-Bukasa'!L42</f>
        <v>0</v>
      </c>
      <c r="M42" s="48">
        <f>'Avg Week Bukasa-Buloba'!M42+'Avg Week Buloba-Bukasa'!M42</f>
        <v>18.857142857142854</v>
      </c>
      <c r="N42" s="48">
        <f>'Avg Week Bukasa-Buloba'!N42+'Avg Week Buloba-Bukasa'!N42</f>
        <v>0</v>
      </c>
      <c r="O42" s="15">
        <f t="shared" si="0"/>
        <v>22.285714285714285</v>
      </c>
      <c r="P42" s="15">
        <f t="shared" si="1"/>
        <v>41.142857142857139</v>
      </c>
      <c r="R42" s="5" t="s">
        <v>160</v>
      </c>
      <c r="S42" s="47">
        <f>S41/S40</f>
        <v>2.4241557734204795</v>
      </c>
      <c r="T42" s="47">
        <f t="shared" ref="T42:AF42" si="22">T41/T40</f>
        <v>1.8638211382113823</v>
      </c>
      <c r="U42" s="47">
        <f t="shared" si="22"/>
        <v>2.1078431372549016</v>
      </c>
      <c r="V42" s="47">
        <f t="shared" si="22"/>
        <v>2.753460207612457</v>
      </c>
      <c r="W42" s="47">
        <f t="shared" si="22"/>
        <v>1.8314606741573032</v>
      </c>
      <c r="X42" s="47">
        <f t="shared" si="22"/>
        <v>3</v>
      </c>
      <c r="Y42" s="47">
        <f t="shared" si="22"/>
        <v>2.0053229240596169</v>
      </c>
      <c r="Z42" s="47">
        <f t="shared" si="22"/>
        <v>1.6981776765375853</v>
      </c>
      <c r="AA42" s="47">
        <f t="shared" si="22"/>
        <v>8.6785714285714288</v>
      </c>
      <c r="AB42" s="47">
        <v>0</v>
      </c>
      <c r="AC42" s="47">
        <f t="shared" si="22"/>
        <v>2.1655696505505024</v>
      </c>
      <c r="AD42" s="47">
        <f t="shared" si="22"/>
        <v>1</v>
      </c>
      <c r="AE42" s="70">
        <f t="shared" si="22"/>
        <v>2.2252601016210987</v>
      </c>
      <c r="AF42" s="70">
        <f t="shared" si="22"/>
        <v>2.1952532787871495</v>
      </c>
    </row>
    <row r="43" spans="2:32" ht="23.1" customHeight="1" x14ac:dyDescent="0.25">
      <c r="B43" s="22" t="s">
        <v>70</v>
      </c>
      <c r="C43" s="48">
        <f>'Avg Week Bukasa-Buloba'!C43+'Avg Week Buloba-Bukasa'!C43</f>
        <v>12.285714285714285</v>
      </c>
      <c r="D43" s="48">
        <f>'Avg Week Bukasa-Buloba'!D43+'Avg Week Buloba-Bukasa'!D43</f>
        <v>2.7142857142857144</v>
      </c>
      <c r="E43" s="48">
        <f>'Avg Week Bukasa-Buloba'!E43+'Avg Week Buloba-Bukasa'!E43</f>
        <v>2</v>
      </c>
      <c r="F43" s="48">
        <f>'Avg Week Bukasa-Buloba'!F43+'Avg Week Buloba-Bukasa'!F43</f>
        <v>1.4285714285714284</v>
      </c>
      <c r="G43" s="48">
        <f>'Avg Week Bukasa-Buloba'!G43+'Avg Week Buloba-Bukasa'!G43</f>
        <v>0</v>
      </c>
      <c r="H43" s="48">
        <f>'Avg Week Bukasa-Buloba'!H43+'Avg Week Buloba-Bukasa'!H43</f>
        <v>0</v>
      </c>
      <c r="I43" s="48">
        <f>'Avg Week Bukasa-Buloba'!I43+'Avg Week Buloba-Bukasa'!I43</f>
        <v>4.2857142857142856</v>
      </c>
      <c r="J43" s="48">
        <f>'Avg Week Bukasa-Buloba'!J43+'Avg Week Buloba-Bukasa'!J43</f>
        <v>0.71428571428571419</v>
      </c>
      <c r="K43" s="48">
        <f>'Avg Week Bukasa-Buloba'!K43+'Avg Week Buloba-Bukasa'!K43</f>
        <v>0</v>
      </c>
      <c r="L43" s="48">
        <f>'Avg Week Bukasa-Buloba'!L43+'Avg Week Buloba-Bukasa'!L43</f>
        <v>0</v>
      </c>
      <c r="M43" s="48">
        <f>'Avg Week Bukasa-Buloba'!M43+'Avg Week Buloba-Bukasa'!M43</f>
        <v>17.428571428571431</v>
      </c>
      <c r="N43" s="48">
        <f>'Avg Week Bukasa-Buloba'!N43+'Avg Week Buloba-Bukasa'!N43</f>
        <v>0</v>
      </c>
      <c r="O43" s="15">
        <f t="shared" si="0"/>
        <v>23.428571428571427</v>
      </c>
      <c r="P43" s="15">
        <f t="shared" si="1"/>
        <v>40.857142857142861</v>
      </c>
    </row>
    <row r="44" spans="2:32" ht="23.1" customHeight="1" x14ac:dyDescent="0.25">
      <c r="B44" s="24" t="s">
        <v>71</v>
      </c>
      <c r="C44" s="48">
        <f>'Avg Week Bukasa-Buloba'!C44+'Avg Week Buloba-Bukasa'!C44</f>
        <v>11</v>
      </c>
      <c r="D44" s="48">
        <f>'Avg Week Bukasa-Buloba'!D44+'Avg Week Buloba-Bukasa'!D44</f>
        <v>1.7142857142857144</v>
      </c>
      <c r="E44" s="48">
        <f>'Avg Week Bukasa-Buloba'!E44+'Avg Week Buloba-Bukasa'!E44</f>
        <v>3.4285714285714288</v>
      </c>
      <c r="F44" s="48">
        <f>'Avg Week Bukasa-Buloba'!F44+'Avg Week Buloba-Bukasa'!F44</f>
        <v>0.85714285714285721</v>
      </c>
      <c r="G44" s="48">
        <f>'Avg Week Bukasa-Buloba'!G44+'Avg Week Buloba-Bukasa'!G44</f>
        <v>0</v>
      </c>
      <c r="H44" s="48">
        <f>'Avg Week Bukasa-Buloba'!H44+'Avg Week Buloba-Bukasa'!H44</f>
        <v>0</v>
      </c>
      <c r="I44" s="48">
        <f>'Avg Week Bukasa-Buloba'!I44+'Avg Week Buloba-Bukasa'!I44</f>
        <v>6.5714285714285712</v>
      </c>
      <c r="J44" s="48">
        <f>'Avg Week Bukasa-Buloba'!J44+'Avg Week Buloba-Bukasa'!J44</f>
        <v>1.5714285714285714</v>
      </c>
      <c r="K44" s="48">
        <f>'Avg Week Bukasa-Buloba'!K44+'Avg Week Buloba-Bukasa'!K44</f>
        <v>0</v>
      </c>
      <c r="L44" s="48">
        <f>'Avg Week Bukasa-Buloba'!L44+'Avg Week Buloba-Bukasa'!L44</f>
        <v>0</v>
      </c>
      <c r="M44" s="48">
        <f>'Avg Week Bukasa-Buloba'!M44+'Avg Week Buloba-Bukasa'!M44</f>
        <v>24.285714285714285</v>
      </c>
      <c r="N44" s="48">
        <f>'Avg Week Bukasa-Buloba'!N44+'Avg Week Buloba-Bukasa'!N44</f>
        <v>0</v>
      </c>
      <c r="O44" s="15">
        <f t="shared" si="0"/>
        <v>25.142857142857149</v>
      </c>
      <c r="P44" s="15">
        <f t="shared" si="1"/>
        <v>49.428571428571431</v>
      </c>
    </row>
    <row r="45" spans="2:32" ht="23.1" customHeight="1" x14ac:dyDescent="0.25">
      <c r="B45" s="22" t="s">
        <v>72</v>
      </c>
      <c r="C45" s="48">
        <f>'Avg Week Bukasa-Buloba'!C45+'Avg Week Buloba-Bukasa'!C45</f>
        <v>9.4285714285714288</v>
      </c>
      <c r="D45" s="48">
        <f>'Avg Week Bukasa-Buloba'!D45+'Avg Week Buloba-Bukasa'!D45</f>
        <v>3.2857142857142856</v>
      </c>
      <c r="E45" s="48">
        <f>'Avg Week Bukasa-Buloba'!E45+'Avg Week Buloba-Bukasa'!E45</f>
        <v>2.5714285714285712</v>
      </c>
      <c r="F45" s="48">
        <f>'Avg Week Bukasa-Buloba'!F45+'Avg Week Buloba-Bukasa'!F45</f>
        <v>0.5714285714285714</v>
      </c>
      <c r="G45" s="48">
        <f>'Avg Week Bukasa-Buloba'!G45+'Avg Week Buloba-Bukasa'!G45</f>
        <v>0.14285714285714285</v>
      </c>
      <c r="H45" s="48">
        <f>'Avg Week Bukasa-Buloba'!H45+'Avg Week Buloba-Bukasa'!H45</f>
        <v>0</v>
      </c>
      <c r="I45" s="48">
        <f>'Avg Week Bukasa-Buloba'!I45+'Avg Week Buloba-Bukasa'!I45</f>
        <v>4.2857142857142856</v>
      </c>
      <c r="J45" s="48">
        <f>'Avg Week Bukasa-Buloba'!J45+'Avg Week Buloba-Bukasa'!J45</f>
        <v>1.1428571428571428</v>
      </c>
      <c r="K45" s="48">
        <f>'Avg Week Bukasa-Buloba'!K45+'Avg Week Buloba-Bukasa'!K45</f>
        <v>0</v>
      </c>
      <c r="L45" s="48">
        <f>'Avg Week Bukasa-Buloba'!L45+'Avg Week Buloba-Bukasa'!L45</f>
        <v>0</v>
      </c>
      <c r="M45" s="48">
        <f>'Avg Week Bukasa-Buloba'!M45+'Avg Week Buloba-Bukasa'!M45</f>
        <v>20.285714285714285</v>
      </c>
      <c r="N45" s="48">
        <f>'Avg Week Bukasa-Buloba'!N45+'Avg Week Buloba-Bukasa'!N45</f>
        <v>0.14285714285714285</v>
      </c>
      <c r="O45" s="15">
        <f t="shared" si="0"/>
        <v>21.571428571428569</v>
      </c>
      <c r="P45" s="15">
        <f t="shared" si="1"/>
        <v>41.857142857142854</v>
      </c>
    </row>
    <row r="46" spans="2:32" ht="23.1" customHeight="1" x14ac:dyDescent="0.25">
      <c r="B46" s="23" t="s">
        <v>73</v>
      </c>
      <c r="C46" s="48">
        <f>'Avg Week Bukasa-Buloba'!C46+'Avg Week Buloba-Bukasa'!C46</f>
        <v>9.571428571428573</v>
      </c>
      <c r="D46" s="48">
        <f>'Avg Week Bukasa-Buloba'!D46+'Avg Week Buloba-Bukasa'!D46</f>
        <v>3</v>
      </c>
      <c r="E46" s="48">
        <f>'Avg Week Bukasa-Buloba'!E46+'Avg Week Buloba-Bukasa'!E46</f>
        <v>2.8571428571428572</v>
      </c>
      <c r="F46" s="48">
        <f>'Avg Week Bukasa-Buloba'!F46+'Avg Week Buloba-Bukasa'!F46</f>
        <v>0.42857142857142855</v>
      </c>
      <c r="G46" s="48">
        <f>'Avg Week Bukasa-Buloba'!G46+'Avg Week Buloba-Bukasa'!G46</f>
        <v>0.14285714285714285</v>
      </c>
      <c r="H46" s="48">
        <f>'Avg Week Bukasa-Buloba'!H46+'Avg Week Buloba-Bukasa'!H46</f>
        <v>0</v>
      </c>
      <c r="I46" s="48">
        <f>'Avg Week Bukasa-Buloba'!I46+'Avg Week Buloba-Bukasa'!I46</f>
        <v>4.8571428571428577</v>
      </c>
      <c r="J46" s="48">
        <f>'Avg Week Bukasa-Buloba'!J46+'Avg Week Buloba-Bukasa'!J46</f>
        <v>1.2857142857142856</v>
      </c>
      <c r="K46" s="48">
        <f>'Avg Week Bukasa-Buloba'!K46+'Avg Week Buloba-Bukasa'!K46</f>
        <v>0.14285714285714285</v>
      </c>
      <c r="L46" s="48">
        <f>'Avg Week Bukasa-Buloba'!L46+'Avg Week Buloba-Bukasa'!L46</f>
        <v>0</v>
      </c>
      <c r="M46" s="48">
        <f>'Avg Week Bukasa-Buloba'!M46+'Avg Week Buloba-Bukasa'!M46</f>
        <v>22.428571428571431</v>
      </c>
      <c r="N46" s="48">
        <f>'Avg Week Bukasa-Buloba'!N46+'Avg Week Buloba-Bukasa'!N46</f>
        <v>0</v>
      </c>
      <c r="O46" s="15">
        <f t="shared" si="0"/>
        <v>22.285714285714288</v>
      </c>
      <c r="P46" s="15">
        <f t="shared" si="1"/>
        <v>44.714285714285722</v>
      </c>
      <c r="R46" s="8"/>
      <c r="T46"/>
    </row>
    <row r="47" spans="2:32" ht="23.1" customHeight="1" x14ac:dyDescent="0.25">
      <c r="B47" s="23" t="s">
        <v>74</v>
      </c>
      <c r="C47" s="48">
        <f>'Avg Week Bukasa-Buloba'!C47+'Avg Week Buloba-Bukasa'!C47</f>
        <v>7.4285714285714288</v>
      </c>
      <c r="D47" s="48">
        <f>'Avg Week Bukasa-Buloba'!D47+'Avg Week Buloba-Bukasa'!D47</f>
        <v>3.4285714285714288</v>
      </c>
      <c r="E47" s="48">
        <f>'Avg Week Bukasa-Buloba'!E47+'Avg Week Buloba-Bukasa'!E47</f>
        <v>2.5714285714285712</v>
      </c>
      <c r="F47" s="48">
        <f>'Avg Week Bukasa-Buloba'!F47+'Avg Week Buloba-Bukasa'!F47</f>
        <v>1.4285714285714286</v>
      </c>
      <c r="G47" s="48">
        <f>'Avg Week Bukasa-Buloba'!G47+'Avg Week Buloba-Bukasa'!G47</f>
        <v>0</v>
      </c>
      <c r="H47" s="48">
        <f>'Avg Week Bukasa-Buloba'!H47+'Avg Week Buloba-Bukasa'!H47</f>
        <v>0</v>
      </c>
      <c r="I47" s="48">
        <f>'Avg Week Bukasa-Buloba'!I47+'Avg Week Buloba-Bukasa'!I47</f>
        <v>4.5714285714285712</v>
      </c>
      <c r="J47" s="48">
        <f>'Avg Week Bukasa-Buloba'!J47+'Avg Week Buloba-Bukasa'!J47</f>
        <v>0.71428571428571419</v>
      </c>
      <c r="K47" s="48">
        <f>'Avg Week Bukasa-Buloba'!K47+'Avg Week Buloba-Bukasa'!K47</f>
        <v>0.2857142857142857</v>
      </c>
      <c r="L47" s="48">
        <f>'Avg Week Bukasa-Buloba'!L47+'Avg Week Buloba-Bukasa'!L47</f>
        <v>0</v>
      </c>
      <c r="M47" s="48">
        <f>'Avg Week Bukasa-Buloba'!M47+'Avg Week Buloba-Bukasa'!M47</f>
        <v>21.428571428571431</v>
      </c>
      <c r="N47" s="48">
        <f>'Avg Week Bukasa-Buloba'!N47+'Avg Week Buloba-Bukasa'!N47</f>
        <v>0</v>
      </c>
      <c r="O47" s="15">
        <f t="shared" si="0"/>
        <v>20.428571428571431</v>
      </c>
      <c r="P47" s="15">
        <f t="shared" si="1"/>
        <v>41.857142857142861</v>
      </c>
      <c r="R47" s="8"/>
      <c r="T47"/>
    </row>
    <row r="48" spans="2:32" ht="23.1" customHeight="1" x14ac:dyDescent="0.25">
      <c r="B48" s="23" t="s">
        <v>75</v>
      </c>
      <c r="C48" s="48">
        <f>'Avg Week Bukasa-Buloba'!C48+'Avg Week Buloba-Bukasa'!C48</f>
        <v>11</v>
      </c>
      <c r="D48" s="48">
        <f>'Avg Week Bukasa-Buloba'!D48+'Avg Week Buloba-Bukasa'!D48</f>
        <v>3.5714285714285716</v>
      </c>
      <c r="E48" s="48">
        <f>'Avg Week Bukasa-Buloba'!E48+'Avg Week Buloba-Bukasa'!E48</f>
        <v>2.8571428571428572</v>
      </c>
      <c r="F48" s="48">
        <f>'Avg Week Bukasa-Buloba'!F48+'Avg Week Buloba-Bukasa'!F48</f>
        <v>2.8571428571428572</v>
      </c>
      <c r="G48" s="48">
        <f>'Avg Week Bukasa-Buloba'!G48+'Avg Week Buloba-Bukasa'!G48</f>
        <v>0</v>
      </c>
      <c r="H48" s="48">
        <f>'Avg Week Bukasa-Buloba'!H48+'Avg Week Buloba-Bukasa'!H48</f>
        <v>0</v>
      </c>
      <c r="I48" s="48">
        <f>'Avg Week Bukasa-Buloba'!I48+'Avg Week Buloba-Bukasa'!I48</f>
        <v>5.8571428571428568</v>
      </c>
      <c r="J48" s="48">
        <f>'Avg Week Bukasa-Buloba'!J48+'Avg Week Buloba-Bukasa'!J48</f>
        <v>1.5714285714285714</v>
      </c>
      <c r="K48" s="48">
        <f>'Avg Week Bukasa-Buloba'!K48+'Avg Week Buloba-Bukasa'!K48</f>
        <v>0</v>
      </c>
      <c r="L48" s="48">
        <f>'Avg Week Bukasa-Buloba'!L48+'Avg Week Buloba-Bukasa'!L48</f>
        <v>0</v>
      </c>
      <c r="M48" s="48">
        <f>'Avg Week Bukasa-Buloba'!M48+'Avg Week Buloba-Bukasa'!M48</f>
        <v>25.571428571428569</v>
      </c>
      <c r="N48" s="48">
        <f>'Avg Week Bukasa-Buloba'!N48+'Avg Week Buloba-Bukasa'!N48</f>
        <v>0</v>
      </c>
      <c r="O48" s="15">
        <f t="shared" si="0"/>
        <v>27.714285714285715</v>
      </c>
      <c r="P48" s="15">
        <f t="shared" si="1"/>
        <v>53.285714285714285</v>
      </c>
      <c r="R48" s="8"/>
      <c r="T48"/>
    </row>
    <row r="49" spans="2:20" ht="23.1" customHeight="1" x14ac:dyDescent="0.25">
      <c r="B49" s="22" t="s">
        <v>76</v>
      </c>
      <c r="C49" s="48">
        <f>'Avg Week Bukasa-Buloba'!C49+'Avg Week Buloba-Bukasa'!C49</f>
        <v>11.714285714285714</v>
      </c>
      <c r="D49" s="48">
        <f>'Avg Week Bukasa-Buloba'!D49+'Avg Week Buloba-Bukasa'!D49</f>
        <v>4.1428571428571432</v>
      </c>
      <c r="E49" s="48">
        <f>'Avg Week Bukasa-Buloba'!E49+'Avg Week Buloba-Bukasa'!E49</f>
        <v>2.4285714285714288</v>
      </c>
      <c r="F49" s="48">
        <f>'Avg Week Bukasa-Buloba'!F49+'Avg Week Buloba-Bukasa'!F49</f>
        <v>5</v>
      </c>
      <c r="G49" s="48">
        <f>'Avg Week Bukasa-Buloba'!G49+'Avg Week Buloba-Bukasa'!G49</f>
        <v>0.2857142857142857</v>
      </c>
      <c r="H49" s="48">
        <f>'Avg Week Bukasa-Buloba'!H49+'Avg Week Buloba-Bukasa'!H49</f>
        <v>0</v>
      </c>
      <c r="I49" s="48">
        <f>'Avg Week Bukasa-Buloba'!I49+'Avg Week Buloba-Bukasa'!I49</f>
        <v>4.4285714285714288</v>
      </c>
      <c r="J49" s="48">
        <f>'Avg Week Bukasa-Buloba'!J49+'Avg Week Buloba-Bukasa'!J49</f>
        <v>1.4285714285714284</v>
      </c>
      <c r="K49" s="48">
        <f>'Avg Week Bukasa-Buloba'!K49+'Avg Week Buloba-Bukasa'!K49</f>
        <v>0</v>
      </c>
      <c r="L49" s="48">
        <f>'Avg Week Bukasa-Buloba'!L49+'Avg Week Buloba-Bukasa'!L49</f>
        <v>0</v>
      </c>
      <c r="M49" s="48">
        <f>'Avg Week Bukasa-Buloba'!M49+'Avg Week Buloba-Bukasa'!M49</f>
        <v>27.571428571428569</v>
      </c>
      <c r="N49" s="48">
        <f>'Avg Week Bukasa-Buloba'!N49+'Avg Week Buloba-Bukasa'!N49</f>
        <v>0</v>
      </c>
      <c r="O49" s="15">
        <f t="shared" si="0"/>
        <v>29.428571428571427</v>
      </c>
      <c r="P49" s="15">
        <f t="shared" si="1"/>
        <v>57</v>
      </c>
      <c r="R49" s="8"/>
      <c r="T49"/>
    </row>
    <row r="50" spans="2:20" ht="23.1" customHeight="1" x14ac:dyDescent="0.25">
      <c r="B50" s="23" t="s">
        <v>77</v>
      </c>
      <c r="C50" s="48">
        <f>'Avg Week Bukasa-Buloba'!C50+'Avg Week Buloba-Bukasa'!C50</f>
        <v>11.857142857142858</v>
      </c>
      <c r="D50" s="48">
        <f>'Avg Week Bukasa-Buloba'!D50+'Avg Week Buloba-Bukasa'!D50</f>
        <v>4.2857142857142856</v>
      </c>
      <c r="E50" s="48">
        <f>'Avg Week Bukasa-Buloba'!E50+'Avg Week Buloba-Bukasa'!E50</f>
        <v>3.7142857142857144</v>
      </c>
      <c r="F50" s="48">
        <f>'Avg Week Bukasa-Buloba'!F50+'Avg Week Buloba-Bukasa'!F50</f>
        <v>4.8571428571428568</v>
      </c>
      <c r="G50" s="48">
        <f>'Avg Week Bukasa-Buloba'!G50+'Avg Week Buloba-Bukasa'!G50</f>
        <v>0.8571428571428571</v>
      </c>
      <c r="H50" s="48">
        <f>'Avg Week Bukasa-Buloba'!H50+'Avg Week Buloba-Bukasa'!H50</f>
        <v>0.14285714285714285</v>
      </c>
      <c r="I50" s="48">
        <f>'Avg Week Bukasa-Buloba'!I50+'Avg Week Buloba-Bukasa'!I50</f>
        <v>5</v>
      </c>
      <c r="J50" s="48">
        <f>'Avg Week Bukasa-Buloba'!J50+'Avg Week Buloba-Bukasa'!J50</f>
        <v>1.5714285714285714</v>
      </c>
      <c r="K50" s="48">
        <f>'Avg Week Bukasa-Buloba'!K50+'Avg Week Buloba-Bukasa'!K50</f>
        <v>0</v>
      </c>
      <c r="L50" s="48">
        <f>'Avg Week Bukasa-Buloba'!L50+'Avg Week Buloba-Bukasa'!L50</f>
        <v>0</v>
      </c>
      <c r="M50" s="48">
        <f>'Avg Week Bukasa-Buloba'!M50+'Avg Week Buloba-Bukasa'!M50</f>
        <v>30.571428571428569</v>
      </c>
      <c r="N50" s="48">
        <f>'Avg Week Bukasa-Buloba'!N50+'Avg Week Buloba-Bukasa'!N50</f>
        <v>0</v>
      </c>
      <c r="O50" s="15">
        <f t="shared" si="0"/>
        <v>32.285714285714285</v>
      </c>
      <c r="P50" s="15">
        <f t="shared" si="1"/>
        <v>62.857142857142854</v>
      </c>
      <c r="R50" s="8"/>
      <c r="T50"/>
    </row>
    <row r="51" spans="2:20" ht="23.1" customHeight="1" x14ac:dyDescent="0.25">
      <c r="B51" s="23" t="s">
        <v>78</v>
      </c>
      <c r="C51" s="48">
        <f>'Avg Week Bukasa-Buloba'!C51+'Avg Week Buloba-Bukasa'!C51</f>
        <v>13.857142857142858</v>
      </c>
      <c r="D51" s="48">
        <f>'Avg Week Bukasa-Buloba'!D51+'Avg Week Buloba-Bukasa'!D51</f>
        <v>4.8571428571428568</v>
      </c>
      <c r="E51" s="48">
        <f>'Avg Week Bukasa-Buloba'!E51+'Avg Week Buloba-Bukasa'!E51</f>
        <v>3.1428571428571428</v>
      </c>
      <c r="F51" s="48">
        <f>'Avg Week Bukasa-Buloba'!F51+'Avg Week Buloba-Bukasa'!F51</f>
        <v>4</v>
      </c>
      <c r="G51" s="48">
        <f>'Avg Week Bukasa-Buloba'!G51+'Avg Week Buloba-Bukasa'!G51</f>
        <v>1.4285714285714284</v>
      </c>
      <c r="H51" s="48">
        <f>'Avg Week Bukasa-Buloba'!H51+'Avg Week Buloba-Bukasa'!H51</f>
        <v>0</v>
      </c>
      <c r="I51" s="48">
        <f>'Avg Week Bukasa-Buloba'!I51+'Avg Week Buloba-Bukasa'!I51</f>
        <v>4</v>
      </c>
      <c r="J51" s="48">
        <f>'Avg Week Bukasa-Buloba'!J51+'Avg Week Buloba-Bukasa'!J51</f>
        <v>1.1428571428571428</v>
      </c>
      <c r="K51" s="48">
        <f>'Avg Week Bukasa-Buloba'!K51+'Avg Week Buloba-Bukasa'!K51</f>
        <v>0</v>
      </c>
      <c r="L51" s="48">
        <f>'Avg Week Bukasa-Buloba'!L51+'Avg Week Buloba-Bukasa'!L51</f>
        <v>0</v>
      </c>
      <c r="M51" s="48">
        <f>'Avg Week Bukasa-Buloba'!M51+'Avg Week Buloba-Bukasa'!M51</f>
        <v>24.857142857142858</v>
      </c>
      <c r="N51" s="48">
        <f>'Avg Week Bukasa-Buloba'!N51+'Avg Week Buloba-Bukasa'!N51</f>
        <v>0</v>
      </c>
      <c r="O51" s="15">
        <f t="shared" si="0"/>
        <v>32.428571428571431</v>
      </c>
      <c r="P51" s="15">
        <f t="shared" si="1"/>
        <v>57.285714285714292</v>
      </c>
      <c r="R51" s="8"/>
      <c r="T51"/>
    </row>
    <row r="52" spans="2:20" ht="23.1" customHeight="1" x14ac:dyDescent="0.25">
      <c r="B52" s="23" t="s">
        <v>79</v>
      </c>
      <c r="C52" s="48">
        <f>'Avg Week Bukasa-Buloba'!C52+'Avg Week Buloba-Bukasa'!C52</f>
        <v>12.714285714285715</v>
      </c>
      <c r="D52" s="48">
        <f>'Avg Week Bukasa-Buloba'!D52+'Avg Week Buloba-Bukasa'!D52</f>
        <v>4.5714285714285712</v>
      </c>
      <c r="E52" s="48">
        <f>'Avg Week Bukasa-Buloba'!E52+'Avg Week Buloba-Bukasa'!E52</f>
        <v>3.7142857142857144</v>
      </c>
      <c r="F52" s="48">
        <f>'Avg Week Bukasa-Buloba'!F52+'Avg Week Buloba-Bukasa'!F52</f>
        <v>4.4285714285714288</v>
      </c>
      <c r="G52" s="48">
        <f>'Avg Week Bukasa-Buloba'!G52+'Avg Week Buloba-Bukasa'!G52</f>
        <v>0.8571428571428571</v>
      </c>
      <c r="H52" s="48">
        <f>'Avg Week Bukasa-Buloba'!H52+'Avg Week Buloba-Bukasa'!H52</f>
        <v>0.2857142857142857</v>
      </c>
      <c r="I52" s="48">
        <f>'Avg Week Bukasa-Buloba'!I52+'Avg Week Buloba-Bukasa'!I52</f>
        <v>4.2857142857142856</v>
      </c>
      <c r="J52" s="48">
        <f>'Avg Week Bukasa-Buloba'!J52+'Avg Week Buloba-Bukasa'!J52</f>
        <v>1.2857142857142856</v>
      </c>
      <c r="K52" s="48">
        <f>'Avg Week Bukasa-Buloba'!K52+'Avg Week Buloba-Bukasa'!K52</f>
        <v>0</v>
      </c>
      <c r="L52" s="48">
        <f>'Avg Week Bukasa-Buloba'!L52+'Avg Week Buloba-Bukasa'!L52</f>
        <v>0</v>
      </c>
      <c r="M52" s="48">
        <f>'Avg Week Bukasa-Buloba'!M52+'Avg Week Buloba-Bukasa'!M52</f>
        <v>29.428571428571431</v>
      </c>
      <c r="N52" s="48">
        <f>'Avg Week Bukasa-Buloba'!N52+'Avg Week Buloba-Bukasa'!N52</f>
        <v>0</v>
      </c>
      <c r="O52" s="15">
        <f t="shared" si="0"/>
        <v>32.142857142857146</v>
      </c>
      <c r="P52" s="15">
        <f t="shared" si="1"/>
        <v>61.571428571428577</v>
      </c>
      <c r="R52" s="8"/>
      <c r="T52"/>
    </row>
    <row r="53" spans="2:20" ht="23.1" customHeight="1" x14ac:dyDescent="0.25">
      <c r="B53" s="22" t="s">
        <v>80</v>
      </c>
      <c r="C53" s="48">
        <f>'Avg Week Bukasa-Buloba'!C53+'Avg Week Buloba-Bukasa'!C53</f>
        <v>13.714285714285715</v>
      </c>
      <c r="D53" s="48">
        <f>'Avg Week Bukasa-Buloba'!D53+'Avg Week Buloba-Bukasa'!D53</f>
        <v>5.1428571428571423</v>
      </c>
      <c r="E53" s="48">
        <f>'Avg Week Bukasa-Buloba'!E53+'Avg Week Buloba-Bukasa'!E53</f>
        <v>1.7142857142857144</v>
      </c>
      <c r="F53" s="48">
        <f>'Avg Week Bukasa-Buloba'!F53+'Avg Week Buloba-Bukasa'!F53</f>
        <v>5</v>
      </c>
      <c r="G53" s="48">
        <f>'Avg Week Bukasa-Buloba'!G53+'Avg Week Buloba-Bukasa'!G53</f>
        <v>1.2857142857142856</v>
      </c>
      <c r="H53" s="48">
        <f>'Avg Week Bukasa-Buloba'!H53+'Avg Week Buloba-Bukasa'!H53</f>
        <v>0</v>
      </c>
      <c r="I53" s="48">
        <f>'Avg Week Bukasa-Buloba'!I53+'Avg Week Buloba-Bukasa'!I53</f>
        <v>4</v>
      </c>
      <c r="J53" s="48">
        <f>'Avg Week Bukasa-Buloba'!J53+'Avg Week Buloba-Bukasa'!J53</f>
        <v>2</v>
      </c>
      <c r="K53" s="48">
        <f>'Avg Week Bukasa-Buloba'!K53+'Avg Week Buloba-Bukasa'!K53</f>
        <v>0</v>
      </c>
      <c r="L53" s="48">
        <f>'Avg Week Bukasa-Buloba'!L53+'Avg Week Buloba-Bukasa'!L53</f>
        <v>0.14285714285714285</v>
      </c>
      <c r="M53" s="48">
        <f>'Avg Week Bukasa-Buloba'!M53+'Avg Week Buloba-Bukasa'!M53</f>
        <v>27.142857142857142</v>
      </c>
      <c r="N53" s="48">
        <f>'Avg Week Bukasa-Buloba'!N53+'Avg Week Buloba-Bukasa'!N53</f>
        <v>0</v>
      </c>
      <c r="O53" s="15">
        <f t="shared" si="0"/>
        <v>33.000000000000007</v>
      </c>
      <c r="P53" s="15">
        <f t="shared" si="1"/>
        <v>60.142857142857153</v>
      </c>
      <c r="R53" s="8"/>
      <c r="T53"/>
    </row>
    <row r="54" spans="2:20" ht="23.1" customHeight="1" x14ac:dyDescent="0.25">
      <c r="B54" s="22" t="s">
        <v>81</v>
      </c>
      <c r="C54" s="48">
        <f>'Avg Week Bukasa-Buloba'!C54+'Avg Week Buloba-Bukasa'!C54</f>
        <v>13</v>
      </c>
      <c r="D54" s="48">
        <f>'Avg Week Bukasa-Buloba'!D54+'Avg Week Buloba-Bukasa'!D54</f>
        <v>6</v>
      </c>
      <c r="E54" s="48">
        <f>'Avg Week Bukasa-Buloba'!E54+'Avg Week Buloba-Bukasa'!E54</f>
        <v>3.2857142857142856</v>
      </c>
      <c r="F54" s="48">
        <f>'Avg Week Bukasa-Buloba'!F54+'Avg Week Buloba-Bukasa'!F54</f>
        <v>3.4285714285714288</v>
      </c>
      <c r="G54" s="48">
        <f>'Avg Week Bukasa-Buloba'!G54+'Avg Week Buloba-Bukasa'!G54</f>
        <v>1.4285714285714284</v>
      </c>
      <c r="H54" s="48">
        <f>'Avg Week Bukasa-Buloba'!H54+'Avg Week Buloba-Bukasa'!H54</f>
        <v>0.14285714285714285</v>
      </c>
      <c r="I54" s="48">
        <f>'Avg Week Bukasa-Buloba'!I54+'Avg Week Buloba-Bukasa'!I54</f>
        <v>5.1428571428571423</v>
      </c>
      <c r="J54" s="48">
        <f>'Avg Week Bukasa-Buloba'!J54+'Avg Week Buloba-Bukasa'!J54</f>
        <v>2</v>
      </c>
      <c r="K54" s="48">
        <f>'Avg Week Bukasa-Buloba'!K54+'Avg Week Buloba-Bukasa'!K54</f>
        <v>0</v>
      </c>
      <c r="L54" s="48">
        <f>'Avg Week Bukasa-Buloba'!L54+'Avg Week Buloba-Bukasa'!L54</f>
        <v>0.14285714285714285</v>
      </c>
      <c r="M54" s="48">
        <f>'Avg Week Bukasa-Buloba'!M54+'Avg Week Buloba-Bukasa'!M54</f>
        <v>27.285714285714285</v>
      </c>
      <c r="N54" s="48">
        <f>'Avg Week Bukasa-Buloba'!N54+'Avg Week Buloba-Bukasa'!N54</f>
        <v>0</v>
      </c>
      <c r="O54" s="15">
        <f t="shared" si="0"/>
        <v>34.571428571428577</v>
      </c>
      <c r="P54" s="15">
        <f t="shared" si="1"/>
        <v>61.857142857142861</v>
      </c>
      <c r="R54" s="8"/>
      <c r="T54"/>
    </row>
    <row r="55" spans="2:20" ht="23.1" customHeight="1" x14ac:dyDescent="0.25">
      <c r="B55" s="22" t="s">
        <v>82</v>
      </c>
      <c r="C55" s="48">
        <f>'Avg Week Bukasa-Buloba'!C55+'Avg Week Buloba-Bukasa'!C55</f>
        <v>13.285714285714285</v>
      </c>
      <c r="D55" s="48">
        <f>'Avg Week Bukasa-Buloba'!D55+'Avg Week Buloba-Bukasa'!D55</f>
        <v>5.4285714285714288</v>
      </c>
      <c r="E55" s="48">
        <f>'Avg Week Bukasa-Buloba'!E55+'Avg Week Buloba-Bukasa'!E55</f>
        <v>3.4285714285714284</v>
      </c>
      <c r="F55" s="48">
        <f>'Avg Week Bukasa-Buloba'!F55+'Avg Week Buloba-Bukasa'!F55</f>
        <v>3.5714285714285712</v>
      </c>
      <c r="G55" s="48">
        <f>'Avg Week Bukasa-Buloba'!G55+'Avg Week Buloba-Bukasa'!G55</f>
        <v>1.1428571428571428</v>
      </c>
      <c r="H55" s="48">
        <f>'Avg Week Bukasa-Buloba'!H55+'Avg Week Buloba-Bukasa'!H55</f>
        <v>0</v>
      </c>
      <c r="I55" s="48">
        <f>'Avg Week Bukasa-Buloba'!I55+'Avg Week Buloba-Bukasa'!I55</f>
        <v>5.4285714285714288</v>
      </c>
      <c r="J55" s="48">
        <f>'Avg Week Bukasa-Buloba'!J55+'Avg Week Buloba-Bukasa'!J55</f>
        <v>2.4285714285714288</v>
      </c>
      <c r="K55" s="48">
        <f>'Avg Week Bukasa-Buloba'!K55+'Avg Week Buloba-Bukasa'!K55</f>
        <v>0.14285714285714285</v>
      </c>
      <c r="L55" s="48">
        <f>'Avg Week Bukasa-Buloba'!L55+'Avg Week Buloba-Bukasa'!L55</f>
        <v>0</v>
      </c>
      <c r="M55" s="48">
        <f>'Avg Week Bukasa-Buloba'!M55+'Avg Week Buloba-Bukasa'!M55</f>
        <v>33</v>
      </c>
      <c r="N55" s="48">
        <f>'Avg Week Bukasa-Buloba'!N55+'Avg Week Buloba-Bukasa'!N55</f>
        <v>0</v>
      </c>
      <c r="O55" s="15">
        <f t="shared" si="0"/>
        <v>34.857142857142861</v>
      </c>
      <c r="P55" s="15">
        <f t="shared" si="1"/>
        <v>67.857142857142861</v>
      </c>
      <c r="R55" s="8"/>
      <c r="T55"/>
    </row>
    <row r="56" spans="2:20" ht="23.1" customHeight="1" x14ac:dyDescent="0.25">
      <c r="B56" s="22" t="s">
        <v>83</v>
      </c>
      <c r="C56" s="48">
        <f>'Avg Week Bukasa-Buloba'!C56+'Avg Week Buloba-Bukasa'!C56</f>
        <v>16.857142857142858</v>
      </c>
      <c r="D56" s="48">
        <f>'Avg Week Bukasa-Buloba'!D56+'Avg Week Buloba-Bukasa'!D56</f>
        <v>3.4285714285714284</v>
      </c>
      <c r="E56" s="48">
        <f>'Avg Week Bukasa-Buloba'!E56+'Avg Week Buloba-Bukasa'!E56</f>
        <v>3.7142857142857144</v>
      </c>
      <c r="F56" s="48">
        <f>'Avg Week Bukasa-Buloba'!F56+'Avg Week Buloba-Bukasa'!F56</f>
        <v>4.2857142857142856</v>
      </c>
      <c r="G56" s="48">
        <f>'Avg Week Bukasa-Buloba'!G56+'Avg Week Buloba-Bukasa'!G56</f>
        <v>0.2857142857142857</v>
      </c>
      <c r="H56" s="48">
        <f>'Avg Week Bukasa-Buloba'!H56+'Avg Week Buloba-Bukasa'!H56</f>
        <v>0</v>
      </c>
      <c r="I56" s="48">
        <f>'Avg Week Bukasa-Buloba'!I56+'Avg Week Buloba-Bukasa'!I56</f>
        <v>5.2857142857142856</v>
      </c>
      <c r="J56" s="48">
        <f>'Avg Week Bukasa-Buloba'!J56+'Avg Week Buloba-Bukasa'!J56</f>
        <v>0.8571428571428571</v>
      </c>
      <c r="K56" s="48">
        <f>'Avg Week Bukasa-Buloba'!K56+'Avg Week Buloba-Bukasa'!K56</f>
        <v>0.14285714285714285</v>
      </c>
      <c r="L56" s="48">
        <f>'Avg Week Bukasa-Buloba'!L56+'Avg Week Buloba-Bukasa'!L56</f>
        <v>0</v>
      </c>
      <c r="M56" s="48">
        <f>'Avg Week Bukasa-Buloba'!M56+'Avg Week Buloba-Bukasa'!M56</f>
        <v>39.142857142857146</v>
      </c>
      <c r="N56" s="48">
        <f>'Avg Week Bukasa-Buloba'!N56+'Avg Week Buloba-Bukasa'!N56</f>
        <v>0</v>
      </c>
      <c r="O56" s="15">
        <f t="shared" si="0"/>
        <v>34.857142857142854</v>
      </c>
      <c r="P56" s="15">
        <f t="shared" si="1"/>
        <v>74</v>
      </c>
      <c r="R56" s="8"/>
      <c r="T56"/>
    </row>
    <row r="57" spans="2:20" ht="23.1" customHeight="1" x14ac:dyDescent="0.25">
      <c r="B57" s="22" t="s">
        <v>84</v>
      </c>
      <c r="C57" s="48">
        <f>'Avg Week Bukasa-Buloba'!C57+'Avg Week Buloba-Bukasa'!C57</f>
        <v>17.857142857142854</v>
      </c>
      <c r="D57" s="48">
        <f>'Avg Week Bukasa-Buloba'!D57+'Avg Week Buloba-Bukasa'!D57</f>
        <v>7</v>
      </c>
      <c r="E57" s="48">
        <f>'Avg Week Bukasa-Buloba'!E57+'Avg Week Buloba-Bukasa'!E57</f>
        <v>3.4285714285714288</v>
      </c>
      <c r="F57" s="48">
        <f>'Avg Week Bukasa-Buloba'!F57+'Avg Week Buloba-Bukasa'!F57</f>
        <v>3.7142857142857144</v>
      </c>
      <c r="G57" s="48">
        <f>'Avg Week Bukasa-Buloba'!G57+'Avg Week Buloba-Bukasa'!G57</f>
        <v>0.2857142857142857</v>
      </c>
      <c r="H57" s="48">
        <f>'Avg Week Bukasa-Buloba'!H57+'Avg Week Buloba-Bukasa'!H57</f>
        <v>0</v>
      </c>
      <c r="I57" s="48">
        <f>'Avg Week Bukasa-Buloba'!I57+'Avg Week Buloba-Bukasa'!I57</f>
        <v>4.2857142857142856</v>
      </c>
      <c r="J57" s="48">
        <f>'Avg Week Bukasa-Buloba'!J57+'Avg Week Buloba-Bukasa'!J57</f>
        <v>1.7142857142857142</v>
      </c>
      <c r="K57" s="48">
        <f>'Avg Week Bukasa-Buloba'!K57+'Avg Week Buloba-Bukasa'!K57</f>
        <v>0.14285714285714285</v>
      </c>
      <c r="L57" s="48">
        <f>'Avg Week Bukasa-Buloba'!L57+'Avg Week Buloba-Bukasa'!L57</f>
        <v>0</v>
      </c>
      <c r="M57" s="48">
        <f>'Avg Week Bukasa-Buloba'!M57+'Avg Week Buloba-Bukasa'!M57</f>
        <v>35.857142857142861</v>
      </c>
      <c r="N57" s="48">
        <f>'Avg Week Bukasa-Buloba'!N57+'Avg Week Buloba-Bukasa'!N57</f>
        <v>0</v>
      </c>
      <c r="O57" s="15">
        <f t="shared" si="0"/>
        <v>38.428571428571431</v>
      </c>
      <c r="P57" s="15">
        <f t="shared" si="1"/>
        <v>74.285714285714292</v>
      </c>
      <c r="R57" s="8"/>
      <c r="T57"/>
    </row>
    <row r="58" spans="2:20" ht="23.1" customHeight="1" x14ac:dyDescent="0.25">
      <c r="B58" s="22" t="s">
        <v>99</v>
      </c>
      <c r="C58" s="61">
        <f>'Avg Week Bukasa-Buloba'!C58+'Avg Week Buloba-Bukasa'!C58</f>
        <v>24</v>
      </c>
      <c r="D58" s="61">
        <f>'Avg Week Bukasa-Buloba'!D58+'Avg Week Buloba-Bukasa'!D58</f>
        <v>4.5</v>
      </c>
      <c r="E58" s="61">
        <f>'Avg Week Bukasa-Buloba'!E58+'Avg Week Buloba-Bukasa'!E58</f>
        <v>4</v>
      </c>
      <c r="F58" s="61">
        <f>'Avg Week Bukasa-Buloba'!F58+'Avg Week Buloba-Bukasa'!F58</f>
        <v>6.5</v>
      </c>
      <c r="G58" s="61">
        <f>'Avg Week Bukasa-Buloba'!G58+'Avg Week Buloba-Bukasa'!G58</f>
        <v>0</v>
      </c>
      <c r="H58" s="61">
        <f>'Avg Week Bukasa-Buloba'!H58+'Avg Week Buloba-Bukasa'!H58</f>
        <v>0</v>
      </c>
      <c r="I58" s="61">
        <f>'Avg Week Bukasa-Buloba'!I58+'Avg Week Buloba-Bukasa'!I58</f>
        <v>8.5</v>
      </c>
      <c r="J58" s="61">
        <f>'Avg Week Bukasa-Buloba'!J58+'Avg Week Buloba-Bukasa'!J58</f>
        <v>1.5</v>
      </c>
      <c r="K58" s="61">
        <f>'Avg Week Bukasa-Buloba'!K58+'Avg Week Buloba-Bukasa'!K58</f>
        <v>0.5</v>
      </c>
      <c r="L58" s="61">
        <f>'Avg Week Bukasa-Buloba'!L58+'Avg Week Buloba-Bukasa'!L58</f>
        <v>0</v>
      </c>
      <c r="M58" s="61">
        <f>'Avg Week Bukasa-Buloba'!M58+'Avg Week Buloba-Bukasa'!M58</f>
        <v>40</v>
      </c>
      <c r="N58" s="61">
        <f>'Avg Week Bukasa-Buloba'!N58+'Avg Week Buloba-Bukasa'!N58</f>
        <v>0</v>
      </c>
      <c r="O58" s="15">
        <f t="shared" si="0"/>
        <v>49.5</v>
      </c>
      <c r="P58" s="15">
        <f t="shared" si="1"/>
        <v>89.5</v>
      </c>
      <c r="R58" s="8"/>
      <c r="T58"/>
    </row>
    <row r="59" spans="2:20" ht="23.1" customHeight="1" x14ac:dyDescent="0.25">
      <c r="B59" s="22" t="s">
        <v>100</v>
      </c>
      <c r="C59" s="61">
        <f>'Avg Week Bukasa-Buloba'!C59+'Avg Week Buloba-Bukasa'!C59</f>
        <v>16.5</v>
      </c>
      <c r="D59" s="61">
        <f>'Avg Week Bukasa-Buloba'!D59+'Avg Week Buloba-Bukasa'!D59</f>
        <v>1</v>
      </c>
      <c r="E59" s="61">
        <f>'Avg Week Bukasa-Buloba'!E59+'Avg Week Buloba-Bukasa'!E59</f>
        <v>2.5</v>
      </c>
      <c r="F59" s="61">
        <f>'Avg Week Bukasa-Buloba'!F59+'Avg Week Buloba-Bukasa'!F59</f>
        <v>2.5</v>
      </c>
      <c r="G59" s="61">
        <f>'Avg Week Bukasa-Buloba'!G59+'Avg Week Buloba-Bukasa'!G59</f>
        <v>1.5</v>
      </c>
      <c r="H59" s="61">
        <f>'Avg Week Bukasa-Buloba'!H59+'Avg Week Buloba-Bukasa'!H59</f>
        <v>0</v>
      </c>
      <c r="I59" s="61">
        <f>'Avg Week Bukasa-Buloba'!I59+'Avg Week Buloba-Bukasa'!I59</f>
        <v>4</v>
      </c>
      <c r="J59" s="61">
        <f>'Avg Week Bukasa-Buloba'!J59+'Avg Week Buloba-Bukasa'!J59</f>
        <v>1.5</v>
      </c>
      <c r="K59" s="61">
        <f>'Avg Week Bukasa-Buloba'!K59+'Avg Week Buloba-Bukasa'!K59</f>
        <v>0.5</v>
      </c>
      <c r="L59" s="61">
        <f>'Avg Week Bukasa-Buloba'!L59+'Avg Week Buloba-Bukasa'!L59</f>
        <v>0</v>
      </c>
      <c r="M59" s="61">
        <f>'Avg Week Bukasa-Buloba'!M59+'Avg Week Buloba-Bukasa'!M59</f>
        <v>37</v>
      </c>
      <c r="N59" s="61">
        <f>'Avg Week Bukasa-Buloba'!N59+'Avg Week Buloba-Bukasa'!N59</f>
        <v>0</v>
      </c>
      <c r="O59" s="15">
        <f t="shared" si="0"/>
        <v>30</v>
      </c>
      <c r="P59" s="15">
        <f t="shared" si="1"/>
        <v>67</v>
      </c>
      <c r="R59" s="8"/>
      <c r="T59"/>
    </row>
    <row r="60" spans="2:20" ht="23.1" customHeight="1" x14ac:dyDescent="0.25">
      <c r="B60" s="22" t="s">
        <v>101</v>
      </c>
      <c r="C60" s="61">
        <f>'Avg Week Bukasa-Buloba'!C60+'Avg Week Buloba-Bukasa'!C60</f>
        <v>12.5</v>
      </c>
      <c r="D60" s="61">
        <f>'Avg Week Bukasa-Buloba'!D60+'Avg Week Buloba-Bukasa'!D60</f>
        <v>4</v>
      </c>
      <c r="E60" s="61">
        <f>'Avg Week Bukasa-Buloba'!E60+'Avg Week Buloba-Bukasa'!E60</f>
        <v>1</v>
      </c>
      <c r="F60" s="61">
        <f>'Avg Week Bukasa-Buloba'!F60+'Avg Week Buloba-Bukasa'!F60</f>
        <v>3</v>
      </c>
      <c r="G60" s="61">
        <f>'Avg Week Bukasa-Buloba'!G60+'Avg Week Buloba-Bukasa'!G60</f>
        <v>0.5</v>
      </c>
      <c r="H60" s="61">
        <f>'Avg Week Bukasa-Buloba'!H60+'Avg Week Buloba-Bukasa'!H60</f>
        <v>0</v>
      </c>
      <c r="I60" s="61">
        <f>'Avg Week Bukasa-Buloba'!I60+'Avg Week Buloba-Bukasa'!I60</f>
        <v>3.5</v>
      </c>
      <c r="J60" s="61">
        <f>'Avg Week Bukasa-Buloba'!J60+'Avg Week Buloba-Bukasa'!J60</f>
        <v>2.5</v>
      </c>
      <c r="K60" s="61">
        <f>'Avg Week Bukasa-Buloba'!K60+'Avg Week Buloba-Bukasa'!K60</f>
        <v>0</v>
      </c>
      <c r="L60" s="61">
        <f>'Avg Week Bukasa-Buloba'!L60+'Avg Week Buloba-Bukasa'!L60</f>
        <v>0</v>
      </c>
      <c r="M60" s="61">
        <f>'Avg Week Bukasa-Buloba'!M60+'Avg Week Buloba-Bukasa'!M60</f>
        <v>27</v>
      </c>
      <c r="N60" s="61">
        <f>'Avg Week Bukasa-Buloba'!N60+'Avg Week Buloba-Bukasa'!N60</f>
        <v>0</v>
      </c>
      <c r="O60" s="15">
        <f t="shared" si="0"/>
        <v>27</v>
      </c>
      <c r="P60" s="15">
        <f t="shared" si="1"/>
        <v>54</v>
      </c>
      <c r="R60" s="8"/>
      <c r="T60"/>
    </row>
    <row r="61" spans="2:20" ht="23.1" customHeight="1" x14ac:dyDescent="0.25">
      <c r="B61" s="22" t="s">
        <v>102</v>
      </c>
      <c r="C61" s="61">
        <f>'Avg Week Bukasa-Buloba'!C61+'Avg Week Buloba-Bukasa'!C61</f>
        <v>15.5</v>
      </c>
      <c r="D61" s="61">
        <f>'Avg Week Bukasa-Buloba'!D61+'Avg Week Buloba-Bukasa'!D61</f>
        <v>4</v>
      </c>
      <c r="E61" s="61">
        <f>'Avg Week Bukasa-Buloba'!E61+'Avg Week Buloba-Bukasa'!E61</f>
        <v>1</v>
      </c>
      <c r="F61" s="61">
        <f>'Avg Week Bukasa-Buloba'!F61+'Avg Week Buloba-Bukasa'!F61</f>
        <v>2.5</v>
      </c>
      <c r="G61" s="61">
        <f>'Avg Week Bukasa-Buloba'!G61+'Avg Week Buloba-Bukasa'!G61</f>
        <v>0</v>
      </c>
      <c r="H61" s="61">
        <f>'Avg Week Bukasa-Buloba'!H61+'Avg Week Buloba-Bukasa'!H61</f>
        <v>0</v>
      </c>
      <c r="I61" s="61">
        <f>'Avg Week Bukasa-Buloba'!I61+'Avg Week Buloba-Bukasa'!I61</f>
        <v>3.5</v>
      </c>
      <c r="J61" s="61">
        <f>'Avg Week Bukasa-Buloba'!J61+'Avg Week Buloba-Bukasa'!J61</f>
        <v>0</v>
      </c>
      <c r="K61" s="61">
        <f>'Avg Week Bukasa-Buloba'!K61+'Avg Week Buloba-Bukasa'!K61</f>
        <v>0</v>
      </c>
      <c r="L61" s="61">
        <f>'Avg Week Bukasa-Buloba'!L61+'Avg Week Buloba-Bukasa'!L61</f>
        <v>0</v>
      </c>
      <c r="M61" s="61">
        <f>'Avg Week Bukasa-Buloba'!M61+'Avg Week Buloba-Bukasa'!M61</f>
        <v>29</v>
      </c>
      <c r="N61" s="61">
        <f>'Avg Week Bukasa-Buloba'!N61+'Avg Week Buloba-Bukasa'!N61</f>
        <v>0</v>
      </c>
      <c r="O61" s="15">
        <f t="shared" si="0"/>
        <v>26.5</v>
      </c>
      <c r="P61" s="15">
        <f t="shared" si="1"/>
        <v>55.5</v>
      </c>
      <c r="R61" s="8"/>
      <c r="T61"/>
    </row>
    <row r="62" spans="2:20" ht="23.1" customHeight="1" x14ac:dyDescent="0.25">
      <c r="B62" s="22" t="s">
        <v>107</v>
      </c>
      <c r="C62" s="61">
        <f>'Avg Week Bukasa-Buloba'!C62+'Avg Week Buloba-Bukasa'!C62</f>
        <v>18.5</v>
      </c>
      <c r="D62" s="61">
        <f>'Avg Week Bukasa-Buloba'!D62+'Avg Week Buloba-Bukasa'!D62</f>
        <v>4.5</v>
      </c>
      <c r="E62" s="61">
        <f>'Avg Week Bukasa-Buloba'!E62+'Avg Week Buloba-Bukasa'!E62</f>
        <v>2.5</v>
      </c>
      <c r="F62" s="61">
        <f>'Avg Week Bukasa-Buloba'!F62+'Avg Week Buloba-Bukasa'!F62</f>
        <v>6.5</v>
      </c>
      <c r="G62" s="61">
        <f>'Avg Week Bukasa-Buloba'!G62+'Avg Week Buloba-Bukasa'!G62</f>
        <v>0</v>
      </c>
      <c r="H62" s="61">
        <f>'Avg Week Bukasa-Buloba'!H62+'Avg Week Buloba-Bukasa'!H62</f>
        <v>0</v>
      </c>
      <c r="I62" s="61">
        <f>'Avg Week Bukasa-Buloba'!I62+'Avg Week Buloba-Bukasa'!I62</f>
        <v>9.5</v>
      </c>
      <c r="J62" s="61">
        <f>'Avg Week Bukasa-Buloba'!J62+'Avg Week Buloba-Bukasa'!J62</f>
        <v>0.5</v>
      </c>
      <c r="K62" s="61">
        <f>'Avg Week Bukasa-Buloba'!K62+'Avg Week Buloba-Bukasa'!K62</f>
        <v>0.5</v>
      </c>
      <c r="L62" s="61">
        <f>'Avg Week Bukasa-Buloba'!L62+'Avg Week Buloba-Bukasa'!L62</f>
        <v>0</v>
      </c>
      <c r="M62" s="61">
        <f>'Avg Week Bukasa-Buloba'!M62+'Avg Week Buloba-Bukasa'!M62</f>
        <v>35</v>
      </c>
      <c r="N62" s="61">
        <f>'Avg Week Bukasa-Buloba'!N62+'Avg Week Buloba-Bukasa'!N62</f>
        <v>0</v>
      </c>
      <c r="O62" s="15">
        <f t="shared" si="0"/>
        <v>42.5</v>
      </c>
      <c r="P62" s="15">
        <f t="shared" si="1"/>
        <v>77.5</v>
      </c>
      <c r="R62" s="8"/>
      <c r="T62"/>
    </row>
    <row r="63" spans="2:20" ht="23.1" customHeight="1" x14ac:dyDescent="0.25">
      <c r="B63" s="22" t="s">
        <v>108</v>
      </c>
      <c r="C63" s="61">
        <f>'Avg Week Bukasa-Buloba'!C63+'Avg Week Buloba-Bukasa'!C63</f>
        <v>12.5</v>
      </c>
      <c r="D63" s="61">
        <f>'Avg Week Bukasa-Buloba'!D63+'Avg Week Buloba-Bukasa'!D63</f>
        <v>3</v>
      </c>
      <c r="E63" s="61">
        <f>'Avg Week Bukasa-Buloba'!E63+'Avg Week Buloba-Bukasa'!E63</f>
        <v>3.5</v>
      </c>
      <c r="F63" s="61">
        <f>'Avg Week Bukasa-Buloba'!F63+'Avg Week Buloba-Bukasa'!F63</f>
        <v>3</v>
      </c>
      <c r="G63" s="61">
        <f>'Avg Week Bukasa-Buloba'!G63+'Avg Week Buloba-Bukasa'!G63</f>
        <v>0</v>
      </c>
      <c r="H63" s="61">
        <f>'Avg Week Bukasa-Buloba'!H63+'Avg Week Buloba-Bukasa'!H63</f>
        <v>0.5</v>
      </c>
      <c r="I63" s="61">
        <f>'Avg Week Bukasa-Buloba'!I63+'Avg Week Buloba-Bukasa'!I63</f>
        <v>2</v>
      </c>
      <c r="J63" s="61">
        <f>'Avg Week Bukasa-Buloba'!J63+'Avg Week Buloba-Bukasa'!J63</f>
        <v>1.5</v>
      </c>
      <c r="K63" s="61">
        <f>'Avg Week Bukasa-Buloba'!K63+'Avg Week Buloba-Bukasa'!K63</f>
        <v>0.5</v>
      </c>
      <c r="L63" s="61">
        <f>'Avg Week Bukasa-Buloba'!L63+'Avg Week Buloba-Bukasa'!L63</f>
        <v>0</v>
      </c>
      <c r="M63" s="61">
        <f>'Avg Week Bukasa-Buloba'!M63+'Avg Week Buloba-Bukasa'!M63</f>
        <v>27.5</v>
      </c>
      <c r="N63" s="61">
        <f>'Avg Week Bukasa-Buloba'!N63+'Avg Week Buloba-Bukasa'!N63</f>
        <v>0</v>
      </c>
      <c r="O63" s="15">
        <f t="shared" si="0"/>
        <v>26.5</v>
      </c>
      <c r="P63" s="15">
        <f t="shared" si="1"/>
        <v>54</v>
      </c>
      <c r="R63" s="8"/>
      <c r="T63"/>
    </row>
    <row r="64" spans="2:20" ht="23.1" customHeight="1" x14ac:dyDescent="0.25">
      <c r="B64" s="22" t="s">
        <v>109</v>
      </c>
      <c r="C64" s="61">
        <f>'Avg Week Bukasa-Buloba'!C64+'Avg Week Buloba-Bukasa'!C64</f>
        <v>15</v>
      </c>
      <c r="D64" s="61">
        <f>'Avg Week Bukasa-Buloba'!D64+'Avg Week Buloba-Bukasa'!D64</f>
        <v>1.5</v>
      </c>
      <c r="E64" s="61">
        <f>'Avg Week Bukasa-Buloba'!E64+'Avg Week Buloba-Bukasa'!E64</f>
        <v>3.5</v>
      </c>
      <c r="F64" s="61">
        <f>'Avg Week Bukasa-Buloba'!F64+'Avg Week Buloba-Bukasa'!F64</f>
        <v>1</v>
      </c>
      <c r="G64" s="61">
        <f>'Avg Week Bukasa-Buloba'!G64+'Avg Week Buloba-Bukasa'!G64</f>
        <v>0</v>
      </c>
      <c r="H64" s="61">
        <f>'Avg Week Bukasa-Buloba'!H64+'Avg Week Buloba-Bukasa'!H64</f>
        <v>0</v>
      </c>
      <c r="I64" s="61">
        <f>'Avg Week Bukasa-Buloba'!I64+'Avg Week Buloba-Bukasa'!I64</f>
        <v>4</v>
      </c>
      <c r="J64" s="61">
        <f>'Avg Week Bukasa-Buloba'!J64+'Avg Week Buloba-Bukasa'!J64</f>
        <v>0.5</v>
      </c>
      <c r="K64" s="61">
        <f>'Avg Week Bukasa-Buloba'!K64+'Avg Week Buloba-Bukasa'!K64</f>
        <v>1</v>
      </c>
      <c r="L64" s="61">
        <f>'Avg Week Bukasa-Buloba'!L64+'Avg Week Buloba-Bukasa'!L64</f>
        <v>0</v>
      </c>
      <c r="M64" s="61">
        <f>'Avg Week Bukasa-Buloba'!M64+'Avg Week Buloba-Bukasa'!M64</f>
        <v>24.5</v>
      </c>
      <c r="N64" s="61">
        <f>'Avg Week Bukasa-Buloba'!N64+'Avg Week Buloba-Bukasa'!N64</f>
        <v>0</v>
      </c>
      <c r="O64" s="15">
        <f t="shared" si="0"/>
        <v>26.5</v>
      </c>
      <c r="P64" s="15">
        <f t="shared" si="1"/>
        <v>51</v>
      </c>
      <c r="R64" s="8"/>
      <c r="T64"/>
    </row>
    <row r="65" spans="2:20" ht="23.1" customHeight="1" x14ac:dyDescent="0.25">
      <c r="B65" s="22" t="s">
        <v>158</v>
      </c>
      <c r="C65" s="61">
        <f>'Avg Week Bukasa-Buloba'!C65+'Avg Week Buloba-Bukasa'!C65</f>
        <v>14.5</v>
      </c>
      <c r="D65" s="61">
        <f>'Avg Week Bukasa-Buloba'!D65+'Avg Week Buloba-Bukasa'!D65</f>
        <v>1.5</v>
      </c>
      <c r="E65" s="61">
        <f>'Avg Week Bukasa-Buloba'!E65+'Avg Week Buloba-Bukasa'!E65</f>
        <v>4</v>
      </c>
      <c r="F65" s="61">
        <f>'Avg Week Bukasa-Buloba'!F65+'Avg Week Buloba-Bukasa'!F65</f>
        <v>1.5</v>
      </c>
      <c r="G65" s="61">
        <f>'Avg Week Bukasa-Buloba'!G65+'Avg Week Buloba-Bukasa'!G65</f>
        <v>0</v>
      </c>
      <c r="H65" s="61">
        <f>'Avg Week Bukasa-Buloba'!H65+'Avg Week Buloba-Bukasa'!H65</f>
        <v>0</v>
      </c>
      <c r="I65" s="61">
        <f>'Avg Week Bukasa-Buloba'!I65+'Avg Week Buloba-Bukasa'!I65</f>
        <v>1</v>
      </c>
      <c r="J65" s="61">
        <f>'Avg Week Bukasa-Buloba'!J65+'Avg Week Buloba-Bukasa'!J65</f>
        <v>0</v>
      </c>
      <c r="K65" s="61">
        <f>'Avg Week Bukasa-Buloba'!K65+'Avg Week Buloba-Bukasa'!K65</f>
        <v>0</v>
      </c>
      <c r="L65" s="61">
        <f>'Avg Week Bukasa-Buloba'!L65+'Avg Week Buloba-Bukasa'!L65</f>
        <v>0</v>
      </c>
      <c r="M65" s="61">
        <f>'Avg Week Bukasa-Buloba'!M65+'Avg Week Buloba-Bukasa'!M65</f>
        <v>30</v>
      </c>
      <c r="N65" s="61">
        <f>'Avg Week Bukasa-Buloba'!N65+'Avg Week Buloba-Bukasa'!N65</f>
        <v>0</v>
      </c>
      <c r="O65" s="15">
        <f t="shared" si="0"/>
        <v>22.5</v>
      </c>
      <c r="P65" s="15">
        <f t="shared" si="1"/>
        <v>52.5</v>
      </c>
      <c r="R65" s="8"/>
      <c r="T65"/>
    </row>
    <row r="66" spans="2:20" ht="23.1" customHeight="1" x14ac:dyDescent="0.25">
      <c r="B66" s="22" t="s">
        <v>103</v>
      </c>
      <c r="C66" s="61">
        <f>'Avg Week Bukasa-Buloba'!C66+'Avg Week Buloba-Bukasa'!C66</f>
        <v>13.5</v>
      </c>
      <c r="D66" s="61">
        <f>'Avg Week Bukasa-Buloba'!D66+'Avg Week Buloba-Bukasa'!D66</f>
        <v>2.5</v>
      </c>
      <c r="E66" s="61">
        <f>'Avg Week Bukasa-Buloba'!E66+'Avg Week Buloba-Bukasa'!E66</f>
        <v>3.5</v>
      </c>
      <c r="F66" s="61">
        <f>'Avg Week Bukasa-Buloba'!F66+'Avg Week Buloba-Bukasa'!F66</f>
        <v>2</v>
      </c>
      <c r="G66" s="61">
        <f>'Avg Week Bukasa-Buloba'!G66+'Avg Week Buloba-Bukasa'!G66</f>
        <v>0</v>
      </c>
      <c r="H66" s="61">
        <f>'Avg Week Bukasa-Buloba'!H66+'Avg Week Buloba-Bukasa'!H66</f>
        <v>0</v>
      </c>
      <c r="I66" s="61">
        <f>'Avg Week Bukasa-Buloba'!I66+'Avg Week Buloba-Bukasa'!I66</f>
        <v>4</v>
      </c>
      <c r="J66" s="61">
        <f>'Avg Week Bukasa-Buloba'!J66+'Avg Week Buloba-Bukasa'!J66</f>
        <v>0</v>
      </c>
      <c r="K66" s="61">
        <f>'Avg Week Bukasa-Buloba'!K66+'Avg Week Buloba-Bukasa'!K66</f>
        <v>0.5</v>
      </c>
      <c r="L66" s="61">
        <f>'Avg Week Bukasa-Buloba'!L66+'Avg Week Buloba-Bukasa'!L66</f>
        <v>0</v>
      </c>
      <c r="M66" s="61">
        <f>'Avg Week Bukasa-Buloba'!M66+'Avg Week Buloba-Bukasa'!M66</f>
        <v>20</v>
      </c>
      <c r="N66" s="61">
        <f>'Avg Week Bukasa-Buloba'!N66+'Avg Week Buloba-Bukasa'!N66</f>
        <v>0</v>
      </c>
      <c r="O66" s="15">
        <f t="shared" si="0"/>
        <v>26</v>
      </c>
      <c r="P66" s="15">
        <f t="shared" si="1"/>
        <v>46</v>
      </c>
      <c r="R66" s="8"/>
      <c r="T66"/>
    </row>
    <row r="67" spans="2:20" ht="23.1" customHeight="1" x14ac:dyDescent="0.25">
      <c r="B67" s="22" t="s">
        <v>104</v>
      </c>
      <c r="C67" s="61">
        <f>'Avg Week Bukasa-Buloba'!C67+'Avg Week Buloba-Bukasa'!C67</f>
        <v>13.5</v>
      </c>
      <c r="D67" s="61">
        <f>'Avg Week Bukasa-Buloba'!D67+'Avg Week Buloba-Bukasa'!D67</f>
        <v>2.5</v>
      </c>
      <c r="E67" s="61">
        <f>'Avg Week Bukasa-Buloba'!E67+'Avg Week Buloba-Bukasa'!E67</f>
        <v>1</v>
      </c>
      <c r="F67" s="61">
        <f>'Avg Week Bukasa-Buloba'!F67+'Avg Week Buloba-Bukasa'!F67</f>
        <v>1.5</v>
      </c>
      <c r="G67" s="61">
        <f>'Avg Week Bukasa-Buloba'!G67+'Avg Week Buloba-Bukasa'!G67</f>
        <v>0</v>
      </c>
      <c r="H67" s="61">
        <f>'Avg Week Bukasa-Buloba'!H67+'Avg Week Buloba-Bukasa'!H67</f>
        <v>0</v>
      </c>
      <c r="I67" s="61">
        <f>'Avg Week Bukasa-Buloba'!I67+'Avg Week Buloba-Bukasa'!I67</f>
        <v>2.5</v>
      </c>
      <c r="J67" s="61">
        <f>'Avg Week Bukasa-Buloba'!J67+'Avg Week Buloba-Bukasa'!J67</f>
        <v>0.5</v>
      </c>
      <c r="K67" s="61">
        <f>'Avg Week Bukasa-Buloba'!K67+'Avg Week Buloba-Bukasa'!K67</f>
        <v>0</v>
      </c>
      <c r="L67" s="61">
        <f>'Avg Week Bukasa-Buloba'!L67+'Avg Week Buloba-Bukasa'!L67</f>
        <v>0</v>
      </c>
      <c r="M67" s="61">
        <f>'Avg Week Bukasa-Buloba'!M67+'Avg Week Buloba-Bukasa'!M67</f>
        <v>16</v>
      </c>
      <c r="N67" s="61">
        <f>'Avg Week Bukasa-Buloba'!N67+'Avg Week Buloba-Bukasa'!N67</f>
        <v>0</v>
      </c>
      <c r="O67" s="15">
        <f t="shared" si="0"/>
        <v>21.5</v>
      </c>
      <c r="P67" s="15">
        <f t="shared" si="1"/>
        <v>37.5</v>
      </c>
      <c r="R67" s="8"/>
      <c r="T67"/>
    </row>
    <row r="68" spans="2:20" ht="23.1" customHeight="1" x14ac:dyDescent="0.25">
      <c r="B68" s="22" t="s">
        <v>105</v>
      </c>
      <c r="C68" s="61">
        <f>'Avg Week Bukasa-Buloba'!C68+'Avg Week Buloba-Bukasa'!C68</f>
        <v>14</v>
      </c>
      <c r="D68" s="61">
        <f>'Avg Week Bukasa-Buloba'!D68+'Avg Week Buloba-Bukasa'!D68</f>
        <v>1.5</v>
      </c>
      <c r="E68" s="61">
        <f>'Avg Week Bukasa-Buloba'!E68+'Avg Week Buloba-Bukasa'!E68</f>
        <v>0.5</v>
      </c>
      <c r="F68" s="61">
        <f>'Avg Week Bukasa-Buloba'!F68+'Avg Week Buloba-Bukasa'!F68</f>
        <v>1</v>
      </c>
      <c r="G68" s="61">
        <f>'Avg Week Bukasa-Buloba'!G68+'Avg Week Buloba-Bukasa'!G68</f>
        <v>0</v>
      </c>
      <c r="H68" s="61">
        <f>'Avg Week Bukasa-Buloba'!H68+'Avg Week Buloba-Bukasa'!H68</f>
        <v>0</v>
      </c>
      <c r="I68" s="61">
        <f>'Avg Week Bukasa-Buloba'!I68+'Avg Week Buloba-Bukasa'!I68</f>
        <v>2</v>
      </c>
      <c r="J68" s="61">
        <f>'Avg Week Bukasa-Buloba'!J68+'Avg Week Buloba-Bukasa'!J68</f>
        <v>0.5</v>
      </c>
      <c r="K68" s="61">
        <f>'Avg Week Bukasa-Buloba'!K68+'Avg Week Buloba-Bukasa'!K68</f>
        <v>0</v>
      </c>
      <c r="L68" s="61">
        <f>'Avg Week Bukasa-Buloba'!L68+'Avg Week Buloba-Bukasa'!L68</f>
        <v>0</v>
      </c>
      <c r="M68" s="61">
        <f>'Avg Week Bukasa-Buloba'!M68+'Avg Week Buloba-Bukasa'!M68</f>
        <v>14</v>
      </c>
      <c r="N68" s="61">
        <f>'Avg Week Bukasa-Buloba'!N68+'Avg Week Buloba-Bukasa'!N68</f>
        <v>0</v>
      </c>
      <c r="O68" s="15">
        <f t="shared" si="0"/>
        <v>19.5</v>
      </c>
      <c r="P68" s="15">
        <f t="shared" si="1"/>
        <v>33.5</v>
      </c>
      <c r="R68" s="8"/>
      <c r="T68"/>
    </row>
    <row r="69" spans="2:20" ht="23.1" customHeight="1" x14ac:dyDescent="0.25">
      <c r="B69" s="22" t="s">
        <v>106</v>
      </c>
      <c r="C69" s="61">
        <f>'Avg Week Bukasa-Buloba'!C69+'Avg Week Buloba-Bukasa'!C69</f>
        <v>8</v>
      </c>
      <c r="D69" s="61">
        <f>'Avg Week Bukasa-Buloba'!D69+'Avg Week Buloba-Bukasa'!D69</f>
        <v>2</v>
      </c>
      <c r="E69" s="61">
        <f>'Avg Week Bukasa-Buloba'!E69+'Avg Week Buloba-Bukasa'!E69</f>
        <v>2</v>
      </c>
      <c r="F69" s="61">
        <f>'Avg Week Bukasa-Buloba'!F69+'Avg Week Buloba-Bukasa'!F69</f>
        <v>1</v>
      </c>
      <c r="G69" s="61">
        <f>'Avg Week Bukasa-Buloba'!G69+'Avg Week Buloba-Bukasa'!G69</f>
        <v>0</v>
      </c>
      <c r="H69" s="61">
        <f>'Avg Week Bukasa-Buloba'!H69+'Avg Week Buloba-Bukasa'!H69</f>
        <v>0</v>
      </c>
      <c r="I69" s="61">
        <f>'Avg Week Bukasa-Buloba'!I69+'Avg Week Buloba-Bukasa'!I69</f>
        <v>2</v>
      </c>
      <c r="J69" s="61">
        <f>'Avg Week Bukasa-Buloba'!J69+'Avg Week Buloba-Bukasa'!J69</f>
        <v>0</v>
      </c>
      <c r="K69" s="61">
        <f>'Avg Week Bukasa-Buloba'!K69+'Avg Week Buloba-Bukasa'!K69</f>
        <v>0.5</v>
      </c>
      <c r="L69" s="61">
        <f>'Avg Week Bukasa-Buloba'!L69+'Avg Week Buloba-Bukasa'!L69</f>
        <v>0</v>
      </c>
      <c r="M69" s="61">
        <f>'Avg Week Bukasa-Buloba'!M69+'Avg Week Buloba-Bukasa'!M69</f>
        <v>16.5</v>
      </c>
      <c r="N69" s="61">
        <f>'Avg Week Bukasa-Buloba'!N69+'Avg Week Buloba-Bukasa'!N69</f>
        <v>0</v>
      </c>
      <c r="O69" s="15">
        <f t="shared" si="0"/>
        <v>15.5</v>
      </c>
      <c r="P69" s="15">
        <f t="shared" si="1"/>
        <v>32</v>
      </c>
      <c r="R69" s="8"/>
      <c r="T69"/>
    </row>
    <row r="70" spans="2:20" ht="23.1" customHeight="1" x14ac:dyDescent="0.25">
      <c r="B70" s="22" t="s">
        <v>110</v>
      </c>
      <c r="C70" s="61">
        <f>'Avg Week Bukasa-Buloba'!C70+'Avg Week Buloba-Bukasa'!C70</f>
        <v>8</v>
      </c>
      <c r="D70" s="61">
        <f>'Avg Week Bukasa-Buloba'!D70+'Avg Week Buloba-Bukasa'!D70</f>
        <v>1.5</v>
      </c>
      <c r="E70" s="61">
        <f>'Avg Week Bukasa-Buloba'!E70+'Avg Week Buloba-Bukasa'!E70</f>
        <v>2</v>
      </c>
      <c r="F70" s="61">
        <f>'Avg Week Bukasa-Buloba'!F70+'Avg Week Buloba-Bukasa'!F70</f>
        <v>1</v>
      </c>
      <c r="G70" s="61">
        <f>'Avg Week Bukasa-Buloba'!G70+'Avg Week Buloba-Bukasa'!G70</f>
        <v>0</v>
      </c>
      <c r="H70" s="61">
        <f>'Avg Week Bukasa-Buloba'!H70+'Avg Week Buloba-Bukasa'!H70</f>
        <v>0</v>
      </c>
      <c r="I70" s="61">
        <f>'Avg Week Bukasa-Buloba'!I70+'Avg Week Buloba-Bukasa'!I70</f>
        <v>0.5</v>
      </c>
      <c r="J70" s="61">
        <f>'Avg Week Bukasa-Buloba'!J70+'Avg Week Buloba-Bukasa'!J70</f>
        <v>1</v>
      </c>
      <c r="K70" s="61">
        <f>'Avg Week Bukasa-Buloba'!K70+'Avg Week Buloba-Bukasa'!K70</f>
        <v>1</v>
      </c>
      <c r="L70" s="61">
        <f>'Avg Week Bukasa-Buloba'!L70+'Avg Week Buloba-Bukasa'!L70</f>
        <v>0</v>
      </c>
      <c r="M70" s="61">
        <f>'Avg Week Bukasa-Buloba'!M70+'Avg Week Buloba-Bukasa'!M70</f>
        <v>13.5</v>
      </c>
      <c r="N70" s="61">
        <f>'Avg Week Bukasa-Buloba'!N70+'Avg Week Buloba-Bukasa'!N70</f>
        <v>0</v>
      </c>
      <c r="O70" s="15">
        <f t="shared" si="0"/>
        <v>15</v>
      </c>
      <c r="P70" s="15">
        <f t="shared" si="1"/>
        <v>28.5</v>
      </c>
      <c r="R70" s="8"/>
      <c r="T70"/>
    </row>
    <row r="71" spans="2:20" ht="23.1" customHeight="1" x14ac:dyDescent="0.25">
      <c r="B71" s="22" t="s">
        <v>111</v>
      </c>
      <c r="C71" s="61">
        <f>'Avg Week Bukasa-Buloba'!C71+'Avg Week Buloba-Bukasa'!C71</f>
        <v>4.5</v>
      </c>
      <c r="D71" s="61">
        <f>'Avg Week Bukasa-Buloba'!D71+'Avg Week Buloba-Bukasa'!D71</f>
        <v>0.5</v>
      </c>
      <c r="E71" s="61">
        <f>'Avg Week Bukasa-Buloba'!E71+'Avg Week Buloba-Bukasa'!E71</f>
        <v>1</v>
      </c>
      <c r="F71" s="61">
        <f>'Avg Week Bukasa-Buloba'!F71+'Avg Week Buloba-Bukasa'!F71</f>
        <v>0.5</v>
      </c>
      <c r="G71" s="61">
        <f>'Avg Week Bukasa-Buloba'!G71+'Avg Week Buloba-Bukasa'!G71</f>
        <v>0</v>
      </c>
      <c r="H71" s="61">
        <f>'Avg Week Bukasa-Buloba'!H71+'Avg Week Buloba-Bukasa'!H71</f>
        <v>0</v>
      </c>
      <c r="I71" s="61">
        <f>'Avg Week Bukasa-Buloba'!I71+'Avg Week Buloba-Bukasa'!I71</f>
        <v>1.5</v>
      </c>
      <c r="J71" s="61">
        <f>'Avg Week Bukasa-Buloba'!J71+'Avg Week Buloba-Bukasa'!J71</f>
        <v>0</v>
      </c>
      <c r="K71" s="61">
        <f>'Avg Week Bukasa-Buloba'!K71+'Avg Week Buloba-Bukasa'!K71</f>
        <v>0</v>
      </c>
      <c r="L71" s="61">
        <f>'Avg Week Bukasa-Buloba'!L71+'Avg Week Buloba-Bukasa'!L71</f>
        <v>0</v>
      </c>
      <c r="M71" s="61">
        <f>'Avg Week Bukasa-Buloba'!M71+'Avg Week Buloba-Bukasa'!M71</f>
        <v>10.5</v>
      </c>
      <c r="N71" s="61">
        <f>'Avg Week Bukasa-Buloba'!N71+'Avg Week Buloba-Bukasa'!N71</f>
        <v>0</v>
      </c>
      <c r="O71" s="15">
        <f t="shared" si="0"/>
        <v>8</v>
      </c>
      <c r="P71" s="15">
        <f t="shared" si="1"/>
        <v>18.5</v>
      </c>
      <c r="R71" s="8"/>
      <c r="T71"/>
    </row>
    <row r="72" spans="2:20" ht="23.1" customHeight="1" x14ac:dyDescent="0.25">
      <c r="B72" s="22" t="s">
        <v>112</v>
      </c>
      <c r="C72" s="61">
        <f>'Avg Week Bukasa-Buloba'!C72+'Avg Week Buloba-Bukasa'!C72</f>
        <v>8.5</v>
      </c>
      <c r="D72" s="61">
        <f>'Avg Week Bukasa-Buloba'!D72+'Avg Week Buloba-Bukasa'!D72</f>
        <v>0</v>
      </c>
      <c r="E72" s="61">
        <f>'Avg Week Bukasa-Buloba'!E72+'Avg Week Buloba-Bukasa'!E72</f>
        <v>0.5</v>
      </c>
      <c r="F72" s="61">
        <f>'Avg Week Bukasa-Buloba'!F72+'Avg Week Buloba-Bukasa'!F72</f>
        <v>1.5</v>
      </c>
      <c r="G72" s="61">
        <f>'Avg Week Bukasa-Buloba'!G72+'Avg Week Buloba-Bukasa'!G72</f>
        <v>0.5</v>
      </c>
      <c r="H72" s="61">
        <f>'Avg Week Bukasa-Buloba'!H72+'Avg Week Buloba-Bukasa'!H72</f>
        <v>0</v>
      </c>
      <c r="I72" s="61">
        <f>'Avg Week Bukasa-Buloba'!I72+'Avg Week Buloba-Bukasa'!I72</f>
        <v>1</v>
      </c>
      <c r="J72" s="61">
        <f>'Avg Week Bukasa-Buloba'!J72+'Avg Week Buloba-Bukasa'!J72</f>
        <v>0.5</v>
      </c>
      <c r="K72" s="61">
        <f>'Avg Week Bukasa-Buloba'!K72+'Avg Week Buloba-Bukasa'!K72</f>
        <v>0.5</v>
      </c>
      <c r="L72" s="61">
        <f>'Avg Week Bukasa-Buloba'!L72+'Avg Week Buloba-Bukasa'!L72</f>
        <v>0</v>
      </c>
      <c r="M72" s="61">
        <f>'Avg Week Bukasa-Buloba'!M72+'Avg Week Buloba-Bukasa'!M72</f>
        <v>14.5</v>
      </c>
      <c r="N72" s="61">
        <f>'Avg Week Bukasa-Buloba'!N72+'Avg Week Buloba-Bukasa'!N72</f>
        <v>0</v>
      </c>
      <c r="O72" s="15">
        <f t="shared" si="0"/>
        <v>13</v>
      </c>
      <c r="P72" s="15">
        <f t="shared" si="1"/>
        <v>27.5</v>
      </c>
      <c r="R72" s="8"/>
      <c r="T72"/>
    </row>
    <row r="73" spans="2:20" ht="23.1" customHeight="1" x14ac:dyDescent="0.25">
      <c r="B73" s="22" t="s">
        <v>113</v>
      </c>
      <c r="C73" s="61">
        <f>'Avg Week Bukasa-Buloba'!C73+'Avg Week Buloba-Bukasa'!C73</f>
        <v>7.5</v>
      </c>
      <c r="D73" s="61">
        <f>'Avg Week Bukasa-Buloba'!D73+'Avg Week Buloba-Bukasa'!D73</f>
        <v>0.5</v>
      </c>
      <c r="E73" s="61">
        <f>'Avg Week Bukasa-Buloba'!E73+'Avg Week Buloba-Bukasa'!E73</f>
        <v>1</v>
      </c>
      <c r="F73" s="61">
        <f>'Avg Week Bukasa-Buloba'!F73+'Avg Week Buloba-Bukasa'!F73</f>
        <v>1</v>
      </c>
      <c r="G73" s="61">
        <f>'Avg Week Bukasa-Buloba'!G73+'Avg Week Buloba-Bukasa'!G73</f>
        <v>0</v>
      </c>
      <c r="H73" s="61">
        <f>'Avg Week Bukasa-Buloba'!H73+'Avg Week Buloba-Bukasa'!H73</f>
        <v>0</v>
      </c>
      <c r="I73" s="61">
        <f>'Avg Week Bukasa-Buloba'!I73+'Avg Week Buloba-Bukasa'!I73</f>
        <v>0.5</v>
      </c>
      <c r="J73" s="61">
        <f>'Avg Week Bukasa-Buloba'!J73+'Avg Week Buloba-Bukasa'!J73</f>
        <v>0</v>
      </c>
      <c r="K73" s="61">
        <f>'Avg Week Bukasa-Buloba'!K73+'Avg Week Buloba-Bukasa'!K73</f>
        <v>0</v>
      </c>
      <c r="L73" s="61">
        <f>'Avg Week Bukasa-Buloba'!L73+'Avg Week Buloba-Bukasa'!L73</f>
        <v>0</v>
      </c>
      <c r="M73" s="61">
        <f>'Avg Week Bukasa-Buloba'!M73+'Avg Week Buloba-Bukasa'!M73</f>
        <v>12.5</v>
      </c>
      <c r="N73" s="61">
        <f>'Avg Week Bukasa-Buloba'!N73+'Avg Week Buloba-Bukasa'!N73</f>
        <v>0</v>
      </c>
      <c r="O73" s="15">
        <f t="shared" si="0"/>
        <v>10.5</v>
      </c>
      <c r="P73" s="15">
        <f t="shared" si="1"/>
        <v>23</v>
      </c>
      <c r="R73" s="8"/>
      <c r="T73"/>
    </row>
    <row r="74" spans="2:20" ht="23.1" customHeight="1" x14ac:dyDescent="0.25">
      <c r="B74" s="22" t="s">
        <v>114</v>
      </c>
      <c r="C74" s="61">
        <f>'Avg Week Bukasa-Buloba'!C74+'Avg Week Buloba-Bukasa'!C74</f>
        <v>2.5</v>
      </c>
      <c r="D74" s="61">
        <f>'Avg Week Bukasa-Buloba'!D74+'Avg Week Buloba-Bukasa'!D74</f>
        <v>0</v>
      </c>
      <c r="E74" s="61">
        <f>'Avg Week Bukasa-Buloba'!E74+'Avg Week Buloba-Bukasa'!E74</f>
        <v>2</v>
      </c>
      <c r="F74" s="61">
        <f>'Avg Week Bukasa-Buloba'!F74+'Avg Week Buloba-Bukasa'!F74</f>
        <v>0.5</v>
      </c>
      <c r="G74" s="61">
        <f>'Avg Week Bukasa-Buloba'!G74+'Avg Week Buloba-Bukasa'!G74</f>
        <v>0</v>
      </c>
      <c r="H74" s="61">
        <f>'Avg Week Bukasa-Buloba'!H74+'Avg Week Buloba-Bukasa'!H74</f>
        <v>0</v>
      </c>
      <c r="I74" s="61">
        <f>'Avg Week Bukasa-Buloba'!I74+'Avg Week Buloba-Bukasa'!I74</f>
        <v>0.5</v>
      </c>
      <c r="J74" s="61">
        <f>'Avg Week Bukasa-Buloba'!J74+'Avg Week Buloba-Bukasa'!J74</f>
        <v>0</v>
      </c>
      <c r="K74" s="61">
        <f>'Avg Week Bukasa-Buloba'!K74+'Avg Week Buloba-Bukasa'!K74</f>
        <v>0</v>
      </c>
      <c r="L74" s="61">
        <f>'Avg Week Bukasa-Buloba'!L74+'Avg Week Buloba-Bukasa'!L74</f>
        <v>0</v>
      </c>
      <c r="M74" s="61">
        <f>'Avg Week Bukasa-Buloba'!M74+'Avg Week Buloba-Bukasa'!M74</f>
        <v>10</v>
      </c>
      <c r="N74" s="61">
        <f>'Avg Week Bukasa-Buloba'!N74+'Avg Week Buloba-Bukasa'!N74</f>
        <v>0</v>
      </c>
      <c r="O74" s="15">
        <f t="shared" ref="O74:O105" si="23">SUM(C74:L74,N74)</f>
        <v>5.5</v>
      </c>
      <c r="P74" s="15">
        <f t="shared" ref="P74:P105" si="24">SUM(C74:N74)</f>
        <v>15.5</v>
      </c>
      <c r="R74" s="8"/>
      <c r="T74"/>
    </row>
    <row r="75" spans="2:20" ht="23.1" customHeight="1" x14ac:dyDescent="0.25">
      <c r="B75" s="22" t="s">
        <v>115</v>
      </c>
      <c r="C75" s="61">
        <f>'Avg Week Bukasa-Buloba'!C75+'Avg Week Buloba-Bukasa'!C75</f>
        <v>6.5</v>
      </c>
      <c r="D75" s="61">
        <f>'Avg Week Bukasa-Buloba'!D75+'Avg Week Buloba-Bukasa'!D75</f>
        <v>0</v>
      </c>
      <c r="E75" s="61">
        <f>'Avg Week Bukasa-Buloba'!E75+'Avg Week Buloba-Bukasa'!E75</f>
        <v>0.5</v>
      </c>
      <c r="F75" s="61">
        <f>'Avg Week Bukasa-Buloba'!F75+'Avg Week Buloba-Bukasa'!F75</f>
        <v>0.5</v>
      </c>
      <c r="G75" s="61">
        <f>'Avg Week Bukasa-Buloba'!G75+'Avg Week Buloba-Bukasa'!G75</f>
        <v>0</v>
      </c>
      <c r="H75" s="61">
        <f>'Avg Week Bukasa-Buloba'!H75+'Avg Week Buloba-Bukasa'!H75</f>
        <v>0</v>
      </c>
      <c r="I75" s="61">
        <f>'Avg Week Bukasa-Buloba'!I75+'Avg Week Buloba-Bukasa'!I75</f>
        <v>1</v>
      </c>
      <c r="J75" s="61">
        <f>'Avg Week Bukasa-Buloba'!J75+'Avg Week Buloba-Bukasa'!J75</f>
        <v>0</v>
      </c>
      <c r="K75" s="61">
        <f>'Avg Week Bukasa-Buloba'!K75+'Avg Week Buloba-Bukasa'!K75</f>
        <v>0</v>
      </c>
      <c r="L75" s="61">
        <f>'Avg Week Bukasa-Buloba'!L75+'Avg Week Buloba-Bukasa'!L75</f>
        <v>0</v>
      </c>
      <c r="M75" s="61">
        <f>'Avg Week Bukasa-Buloba'!M75+'Avg Week Buloba-Bukasa'!M75</f>
        <v>8.5</v>
      </c>
      <c r="N75" s="61">
        <f>'Avg Week Bukasa-Buloba'!N75+'Avg Week Buloba-Bukasa'!N75</f>
        <v>0</v>
      </c>
      <c r="O75" s="15">
        <f t="shared" si="23"/>
        <v>8.5</v>
      </c>
      <c r="P75" s="15">
        <f t="shared" si="24"/>
        <v>17</v>
      </c>
      <c r="R75" s="8"/>
      <c r="T75"/>
    </row>
    <row r="76" spans="2:20" ht="23.1" customHeight="1" x14ac:dyDescent="0.25">
      <c r="B76" s="22" t="s">
        <v>116</v>
      </c>
      <c r="C76" s="61">
        <f>'Avg Week Bukasa-Buloba'!C76+'Avg Week Buloba-Bukasa'!C76</f>
        <v>4.5</v>
      </c>
      <c r="D76" s="61">
        <f>'Avg Week Bukasa-Buloba'!D76+'Avg Week Buloba-Bukasa'!D76</f>
        <v>1</v>
      </c>
      <c r="E76" s="61">
        <f>'Avg Week Bukasa-Buloba'!E76+'Avg Week Buloba-Bukasa'!E76</f>
        <v>0</v>
      </c>
      <c r="F76" s="61">
        <f>'Avg Week Bukasa-Buloba'!F76+'Avg Week Buloba-Bukasa'!F76</f>
        <v>0</v>
      </c>
      <c r="G76" s="61">
        <f>'Avg Week Bukasa-Buloba'!G76+'Avg Week Buloba-Bukasa'!G76</f>
        <v>0</v>
      </c>
      <c r="H76" s="61">
        <f>'Avg Week Bukasa-Buloba'!H76+'Avg Week Buloba-Bukasa'!H76</f>
        <v>0</v>
      </c>
      <c r="I76" s="61">
        <f>'Avg Week Bukasa-Buloba'!I76+'Avg Week Buloba-Bukasa'!I76</f>
        <v>0.5</v>
      </c>
      <c r="J76" s="61">
        <f>'Avg Week Bukasa-Buloba'!J76+'Avg Week Buloba-Bukasa'!J76</f>
        <v>0</v>
      </c>
      <c r="K76" s="61">
        <f>'Avg Week Bukasa-Buloba'!K76+'Avg Week Buloba-Bukasa'!K76</f>
        <v>0.5</v>
      </c>
      <c r="L76" s="61">
        <f>'Avg Week Bukasa-Buloba'!L76+'Avg Week Buloba-Bukasa'!L76</f>
        <v>0</v>
      </c>
      <c r="M76" s="61">
        <f>'Avg Week Bukasa-Buloba'!M76+'Avg Week Buloba-Bukasa'!M76</f>
        <v>7.5</v>
      </c>
      <c r="N76" s="61">
        <f>'Avg Week Bukasa-Buloba'!N76+'Avg Week Buloba-Bukasa'!N76</f>
        <v>0</v>
      </c>
      <c r="O76" s="15">
        <f t="shared" si="23"/>
        <v>6.5</v>
      </c>
      <c r="P76" s="15">
        <f t="shared" si="24"/>
        <v>14</v>
      </c>
      <c r="R76" s="8"/>
      <c r="T76"/>
    </row>
    <row r="77" spans="2:20" ht="23.1" customHeight="1" x14ac:dyDescent="0.25">
      <c r="B77" s="22" t="s">
        <v>117</v>
      </c>
      <c r="C77" s="61">
        <f>'Avg Week Bukasa-Buloba'!C77+'Avg Week Buloba-Bukasa'!C77</f>
        <v>3.5</v>
      </c>
      <c r="D77" s="61">
        <f>'Avg Week Bukasa-Buloba'!D77+'Avg Week Buloba-Bukasa'!D77</f>
        <v>0</v>
      </c>
      <c r="E77" s="61">
        <f>'Avg Week Bukasa-Buloba'!E77+'Avg Week Buloba-Bukasa'!E77</f>
        <v>1</v>
      </c>
      <c r="F77" s="61">
        <f>'Avg Week Bukasa-Buloba'!F77+'Avg Week Buloba-Bukasa'!F77</f>
        <v>0</v>
      </c>
      <c r="G77" s="61">
        <f>'Avg Week Bukasa-Buloba'!G77+'Avg Week Buloba-Bukasa'!G77</f>
        <v>0</v>
      </c>
      <c r="H77" s="61">
        <f>'Avg Week Bukasa-Buloba'!H77+'Avg Week Buloba-Bukasa'!H77</f>
        <v>0</v>
      </c>
      <c r="I77" s="61">
        <f>'Avg Week Bukasa-Buloba'!I77+'Avg Week Buloba-Bukasa'!I77</f>
        <v>0.5</v>
      </c>
      <c r="J77" s="61">
        <f>'Avg Week Bukasa-Buloba'!J77+'Avg Week Buloba-Bukasa'!J77</f>
        <v>0.5</v>
      </c>
      <c r="K77" s="61">
        <f>'Avg Week Bukasa-Buloba'!K77+'Avg Week Buloba-Bukasa'!K77</f>
        <v>0</v>
      </c>
      <c r="L77" s="61">
        <f>'Avg Week Bukasa-Buloba'!L77+'Avg Week Buloba-Bukasa'!L77</f>
        <v>0</v>
      </c>
      <c r="M77" s="61">
        <f>'Avg Week Bukasa-Buloba'!M77+'Avg Week Buloba-Bukasa'!M77</f>
        <v>1.5</v>
      </c>
      <c r="N77" s="61">
        <f>'Avg Week Bukasa-Buloba'!N77+'Avg Week Buloba-Bukasa'!N77</f>
        <v>0</v>
      </c>
      <c r="O77" s="15">
        <f t="shared" si="23"/>
        <v>5.5</v>
      </c>
      <c r="P77" s="15">
        <f t="shared" si="24"/>
        <v>7</v>
      </c>
      <c r="R77" s="8"/>
      <c r="T77"/>
    </row>
    <row r="78" spans="2:20" ht="23.1" customHeight="1" x14ac:dyDescent="0.25">
      <c r="B78" s="23" t="s">
        <v>118</v>
      </c>
      <c r="C78" s="61">
        <f>'Avg Week Bukasa-Buloba'!C78+'Avg Week Buloba-Bukasa'!C78</f>
        <v>3</v>
      </c>
      <c r="D78" s="61">
        <f>'Avg Week Bukasa-Buloba'!D78+'Avg Week Buloba-Bukasa'!D78</f>
        <v>1.5</v>
      </c>
      <c r="E78" s="61">
        <f>'Avg Week Bukasa-Buloba'!E78+'Avg Week Buloba-Bukasa'!E78</f>
        <v>0</v>
      </c>
      <c r="F78" s="61">
        <f>'Avg Week Bukasa-Buloba'!F78+'Avg Week Buloba-Bukasa'!F78</f>
        <v>1.5</v>
      </c>
      <c r="G78" s="61">
        <f>'Avg Week Bukasa-Buloba'!G78+'Avg Week Buloba-Bukasa'!G78</f>
        <v>0.5</v>
      </c>
      <c r="H78" s="61">
        <f>'Avg Week Bukasa-Buloba'!H78+'Avg Week Buloba-Bukasa'!H78</f>
        <v>0.5</v>
      </c>
      <c r="I78" s="61">
        <f>'Avg Week Bukasa-Buloba'!I78+'Avg Week Buloba-Bukasa'!I78</f>
        <v>0.5</v>
      </c>
      <c r="J78" s="61">
        <f>'Avg Week Bukasa-Buloba'!J78+'Avg Week Buloba-Bukasa'!J78</f>
        <v>0</v>
      </c>
      <c r="K78" s="61">
        <f>'Avg Week Bukasa-Buloba'!K78+'Avg Week Buloba-Bukasa'!K78</f>
        <v>0</v>
      </c>
      <c r="L78" s="61">
        <f>'Avg Week Bukasa-Buloba'!L78+'Avg Week Buloba-Bukasa'!L78</f>
        <v>0</v>
      </c>
      <c r="M78" s="61">
        <f>'Avg Week Bukasa-Buloba'!M78+'Avg Week Buloba-Bukasa'!M78</f>
        <v>4.5</v>
      </c>
      <c r="N78" s="61">
        <f>'Avg Week Bukasa-Buloba'!N78+'Avg Week Buloba-Bukasa'!N78</f>
        <v>0</v>
      </c>
      <c r="O78" s="15">
        <f t="shared" si="23"/>
        <v>7.5</v>
      </c>
      <c r="P78" s="15">
        <f t="shared" si="24"/>
        <v>12</v>
      </c>
      <c r="R78" s="8"/>
      <c r="T78"/>
    </row>
    <row r="79" spans="2:20" ht="23.1" customHeight="1" x14ac:dyDescent="0.25">
      <c r="B79" s="22" t="s">
        <v>119</v>
      </c>
      <c r="C79" s="61">
        <f>'Avg Week Bukasa-Buloba'!C79+'Avg Week Buloba-Bukasa'!C79</f>
        <v>3</v>
      </c>
      <c r="D79" s="61">
        <f>'Avg Week Bukasa-Buloba'!D79+'Avg Week Buloba-Bukasa'!D79</f>
        <v>1.5</v>
      </c>
      <c r="E79" s="61">
        <f>'Avg Week Bukasa-Buloba'!E79+'Avg Week Buloba-Bukasa'!E79</f>
        <v>0</v>
      </c>
      <c r="F79" s="61">
        <f>'Avg Week Bukasa-Buloba'!F79+'Avg Week Buloba-Bukasa'!F79</f>
        <v>0.5</v>
      </c>
      <c r="G79" s="61">
        <f>'Avg Week Bukasa-Buloba'!G79+'Avg Week Buloba-Bukasa'!G79</f>
        <v>0</v>
      </c>
      <c r="H79" s="61">
        <f>'Avg Week Bukasa-Buloba'!H79+'Avg Week Buloba-Bukasa'!H79</f>
        <v>0</v>
      </c>
      <c r="I79" s="61">
        <f>'Avg Week Bukasa-Buloba'!I79+'Avg Week Buloba-Bukasa'!I79</f>
        <v>0</v>
      </c>
      <c r="J79" s="61">
        <f>'Avg Week Bukasa-Buloba'!J79+'Avg Week Buloba-Bukasa'!J79</f>
        <v>0</v>
      </c>
      <c r="K79" s="61">
        <f>'Avg Week Bukasa-Buloba'!K79+'Avg Week Buloba-Bukasa'!K79</f>
        <v>0</v>
      </c>
      <c r="L79" s="61">
        <f>'Avg Week Bukasa-Buloba'!L79+'Avg Week Buloba-Bukasa'!L79</f>
        <v>0</v>
      </c>
      <c r="M79" s="61">
        <f>'Avg Week Bukasa-Buloba'!M79+'Avg Week Buloba-Bukasa'!M79</f>
        <v>4</v>
      </c>
      <c r="N79" s="61">
        <f>'Avg Week Bukasa-Buloba'!N79+'Avg Week Buloba-Bukasa'!N79</f>
        <v>0</v>
      </c>
      <c r="O79" s="15">
        <f t="shared" si="23"/>
        <v>5</v>
      </c>
      <c r="P79" s="15">
        <f t="shared" si="24"/>
        <v>9</v>
      </c>
      <c r="R79" s="8"/>
      <c r="T79"/>
    </row>
    <row r="80" spans="2:20" ht="23.1" customHeight="1" x14ac:dyDescent="0.25">
      <c r="B80" s="24" t="s">
        <v>120</v>
      </c>
      <c r="C80" s="61">
        <f>'Avg Week Bukasa-Buloba'!C80+'Avg Week Buloba-Bukasa'!C80</f>
        <v>1.5</v>
      </c>
      <c r="D80" s="61">
        <f>'Avg Week Bukasa-Buloba'!D80+'Avg Week Buloba-Bukasa'!D80</f>
        <v>0.5</v>
      </c>
      <c r="E80" s="61">
        <f>'Avg Week Bukasa-Buloba'!E80+'Avg Week Buloba-Bukasa'!E80</f>
        <v>0</v>
      </c>
      <c r="F80" s="61">
        <f>'Avg Week Bukasa-Buloba'!F80+'Avg Week Buloba-Bukasa'!F80</f>
        <v>0</v>
      </c>
      <c r="G80" s="61">
        <f>'Avg Week Bukasa-Buloba'!G80+'Avg Week Buloba-Bukasa'!G80</f>
        <v>0.5</v>
      </c>
      <c r="H80" s="61">
        <f>'Avg Week Bukasa-Buloba'!H80+'Avg Week Buloba-Bukasa'!H80</f>
        <v>0</v>
      </c>
      <c r="I80" s="61">
        <f>'Avg Week Bukasa-Buloba'!I80+'Avg Week Buloba-Bukasa'!I80</f>
        <v>1.5</v>
      </c>
      <c r="J80" s="61">
        <f>'Avg Week Bukasa-Buloba'!J80+'Avg Week Buloba-Bukasa'!J80</f>
        <v>0</v>
      </c>
      <c r="K80" s="61">
        <f>'Avg Week Bukasa-Buloba'!K80+'Avg Week Buloba-Bukasa'!K80</f>
        <v>0</v>
      </c>
      <c r="L80" s="61">
        <f>'Avg Week Bukasa-Buloba'!L80+'Avg Week Buloba-Bukasa'!L80</f>
        <v>0</v>
      </c>
      <c r="M80" s="61">
        <f>'Avg Week Bukasa-Buloba'!M80+'Avg Week Buloba-Bukasa'!M80</f>
        <v>0.5</v>
      </c>
      <c r="N80" s="61">
        <f>'Avg Week Bukasa-Buloba'!N80+'Avg Week Buloba-Bukasa'!N80</f>
        <v>0</v>
      </c>
      <c r="O80" s="15">
        <f t="shared" si="23"/>
        <v>4</v>
      </c>
      <c r="P80" s="15">
        <f t="shared" si="24"/>
        <v>4.5</v>
      </c>
      <c r="R80" s="8"/>
      <c r="T80"/>
    </row>
    <row r="81" spans="2:20" ht="23.1" customHeight="1" x14ac:dyDescent="0.25">
      <c r="B81" s="22" t="s">
        <v>121</v>
      </c>
      <c r="C81" s="61">
        <f>'Avg Week Bukasa-Buloba'!C81+'Avg Week Buloba-Bukasa'!C81</f>
        <v>2</v>
      </c>
      <c r="D81" s="61">
        <f>'Avg Week Bukasa-Buloba'!D81+'Avg Week Buloba-Bukasa'!D81</f>
        <v>0.5</v>
      </c>
      <c r="E81" s="61">
        <f>'Avg Week Bukasa-Buloba'!E81+'Avg Week Buloba-Bukasa'!E81</f>
        <v>0</v>
      </c>
      <c r="F81" s="61">
        <f>'Avg Week Bukasa-Buloba'!F81+'Avg Week Buloba-Bukasa'!F81</f>
        <v>0</v>
      </c>
      <c r="G81" s="61">
        <f>'Avg Week Bukasa-Buloba'!G81+'Avg Week Buloba-Bukasa'!G81</f>
        <v>0</v>
      </c>
      <c r="H81" s="61">
        <f>'Avg Week Bukasa-Buloba'!H81+'Avg Week Buloba-Bukasa'!H81</f>
        <v>0</v>
      </c>
      <c r="I81" s="61">
        <f>'Avg Week Bukasa-Buloba'!I81+'Avg Week Buloba-Bukasa'!I81</f>
        <v>0</v>
      </c>
      <c r="J81" s="61">
        <f>'Avg Week Bukasa-Buloba'!J81+'Avg Week Buloba-Bukasa'!J81</f>
        <v>0.5</v>
      </c>
      <c r="K81" s="61">
        <f>'Avg Week Bukasa-Buloba'!K81+'Avg Week Buloba-Bukasa'!K81</f>
        <v>0</v>
      </c>
      <c r="L81" s="61">
        <f>'Avg Week Bukasa-Buloba'!L81+'Avg Week Buloba-Bukasa'!L81</f>
        <v>0</v>
      </c>
      <c r="M81" s="61">
        <f>'Avg Week Bukasa-Buloba'!M81+'Avg Week Buloba-Bukasa'!M81</f>
        <v>5.5</v>
      </c>
      <c r="N81" s="61">
        <f>'Avg Week Bukasa-Buloba'!N81+'Avg Week Buloba-Bukasa'!N81</f>
        <v>0</v>
      </c>
      <c r="O81" s="15">
        <f t="shared" si="23"/>
        <v>3</v>
      </c>
      <c r="P81" s="15">
        <f t="shared" si="24"/>
        <v>8.5</v>
      </c>
      <c r="R81" s="8"/>
      <c r="T81"/>
    </row>
    <row r="82" spans="2:20" ht="23.1" customHeight="1" x14ac:dyDescent="0.25">
      <c r="B82" s="23" t="s">
        <v>122</v>
      </c>
      <c r="C82" s="61">
        <f>'Avg Week Bukasa-Buloba'!C82+'Avg Week Buloba-Bukasa'!C82</f>
        <v>0</v>
      </c>
      <c r="D82" s="61">
        <f>'Avg Week Bukasa-Buloba'!D82+'Avg Week Buloba-Bukasa'!D82</f>
        <v>0</v>
      </c>
      <c r="E82" s="61">
        <f>'Avg Week Bukasa-Buloba'!E82+'Avg Week Buloba-Bukasa'!E82</f>
        <v>0</v>
      </c>
      <c r="F82" s="61">
        <f>'Avg Week Bukasa-Buloba'!F82+'Avg Week Buloba-Bukasa'!F82</f>
        <v>0.5</v>
      </c>
      <c r="G82" s="61">
        <f>'Avg Week Bukasa-Buloba'!G82+'Avg Week Buloba-Bukasa'!G82</f>
        <v>0</v>
      </c>
      <c r="H82" s="61">
        <f>'Avg Week Bukasa-Buloba'!H82+'Avg Week Buloba-Bukasa'!H82</f>
        <v>0</v>
      </c>
      <c r="I82" s="61">
        <f>'Avg Week Bukasa-Buloba'!I82+'Avg Week Buloba-Bukasa'!I82</f>
        <v>0.5</v>
      </c>
      <c r="J82" s="61">
        <f>'Avg Week Bukasa-Buloba'!J82+'Avg Week Buloba-Bukasa'!J82</f>
        <v>0</v>
      </c>
      <c r="K82" s="61">
        <f>'Avg Week Bukasa-Buloba'!K82+'Avg Week Buloba-Bukasa'!K82</f>
        <v>0</v>
      </c>
      <c r="L82" s="61">
        <f>'Avg Week Bukasa-Buloba'!L82+'Avg Week Buloba-Bukasa'!L82</f>
        <v>0</v>
      </c>
      <c r="M82" s="61">
        <f>'Avg Week Bukasa-Buloba'!M82+'Avg Week Buloba-Bukasa'!M82</f>
        <v>1</v>
      </c>
      <c r="N82" s="61">
        <f>'Avg Week Bukasa-Buloba'!N82+'Avg Week Buloba-Bukasa'!N82</f>
        <v>0</v>
      </c>
      <c r="O82" s="15">
        <f t="shared" si="23"/>
        <v>1</v>
      </c>
      <c r="P82" s="15">
        <f t="shared" si="24"/>
        <v>2</v>
      </c>
      <c r="R82" s="8"/>
      <c r="T82"/>
    </row>
    <row r="83" spans="2:20" ht="23.1" customHeight="1" x14ac:dyDescent="0.25">
      <c r="B83" s="22" t="s">
        <v>123</v>
      </c>
      <c r="C83" s="61">
        <f>'Avg Week Bukasa-Buloba'!C83+'Avg Week Buloba-Bukasa'!C83</f>
        <v>1</v>
      </c>
      <c r="D83" s="61">
        <f>'Avg Week Bukasa-Buloba'!D83+'Avg Week Buloba-Bukasa'!D83</f>
        <v>1.5</v>
      </c>
      <c r="E83" s="61">
        <f>'Avg Week Bukasa-Buloba'!E83+'Avg Week Buloba-Bukasa'!E83</f>
        <v>1</v>
      </c>
      <c r="F83" s="61">
        <f>'Avg Week Bukasa-Buloba'!F83+'Avg Week Buloba-Bukasa'!F83</f>
        <v>0</v>
      </c>
      <c r="G83" s="61">
        <f>'Avg Week Bukasa-Buloba'!G83+'Avg Week Buloba-Bukasa'!G83</f>
        <v>0</v>
      </c>
      <c r="H83" s="61">
        <f>'Avg Week Bukasa-Buloba'!H83+'Avg Week Buloba-Bukasa'!H83</f>
        <v>0</v>
      </c>
      <c r="I83" s="61">
        <f>'Avg Week Bukasa-Buloba'!I83+'Avg Week Buloba-Bukasa'!I83</f>
        <v>1</v>
      </c>
      <c r="J83" s="61">
        <f>'Avg Week Bukasa-Buloba'!J83+'Avg Week Buloba-Bukasa'!J83</f>
        <v>0</v>
      </c>
      <c r="K83" s="61">
        <f>'Avg Week Bukasa-Buloba'!K83+'Avg Week Buloba-Bukasa'!K83</f>
        <v>0</v>
      </c>
      <c r="L83" s="61">
        <f>'Avg Week Bukasa-Buloba'!L83+'Avg Week Buloba-Bukasa'!L83</f>
        <v>0</v>
      </c>
      <c r="M83" s="61">
        <f>'Avg Week Bukasa-Buloba'!M83+'Avg Week Buloba-Bukasa'!M83</f>
        <v>0.5</v>
      </c>
      <c r="N83" s="61">
        <f>'Avg Week Bukasa-Buloba'!N83+'Avg Week Buloba-Bukasa'!N83</f>
        <v>0</v>
      </c>
      <c r="O83" s="15">
        <f t="shared" si="23"/>
        <v>4.5</v>
      </c>
      <c r="P83" s="15">
        <f t="shared" si="24"/>
        <v>5</v>
      </c>
      <c r="R83" s="8"/>
      <c r="T83"/>
    </row>
    <row r="84" spans="2:20" ht="23.1" customHeight="1" x14ac:dyDescent="0.25">
      <c r="B84" s="24" t="s">
        <v>124</v>
      </c>
      <c r="C84" s="61">
        <f>'Avg Week Bukasa-Buloba'!C84+'Avg Week Buloba-Bukasa'!C84</f>
        <v>2</v>
      </c>
      <c r="D84" s="61">
        <f>'Avg Week Bukasa-Buloba'!D84+'Avg Week Buloba-Bukasa'!D84</f>
        <v>0</v>
      </c>
      <c r="E84" s="61">
        <f>'Avg Week Bukasa-Buloba'!E84+'Avg Week Buloba-Bukasa'!E84</f>
        <v>0.5</v>
      </c>
      <c r="F84" s="61">
        <f>'Avg Week Bukasa-Buloba'!F84+'Avg Week Buloba-Bukasa'!F84</f>
        <v>1</v>
      </c>
      <c r="G84" s="61">
        <f>'Avg Week Bukasa-Buloba'!G84+'Avg Week Buloba-Bukasa'!G84</f>
        <v>0</v>
      </c>
      <c r="H84" s="61">
        <f>'Avg Week Bukasa-Buloba'!H84+'Avg Week Buloba-Bukasa'!H84</f>
        <v>0</v>
      </c>
      <c r="I84" s="61">
        <f>'Avg Week Bukasa-Buloba'!I84+'Avg Week Buloba-Bukasa'!I84</f>
        <v>0</v>
      </c>
      <c r="J84" s="61">
        <f>'Avg Week Bukasa-Buloba'!J84+'Avg Week Buloba-Bukasa'!J84</f>
        <v>0.5</v>
      </c>
      <c r="K84" s="61">
        <f>'Avg Week Bukasa-Buloba'!K84+'Avg Week Buloba-Bukasa'!K84</f>
        <v>0</v>
      </c>
      <c r="L84" s="61">
        <f>'Avg Week Bukasa-Buloba'!L84+'Avg Week Buloba-Bukasa'!L84</f>
        <v>0</v>
      </c>
      <c r="M84" s="61">
        <f>'Avg Week Bukasa-Buloba'!M84+'Avg Week Buloba-Bukasa'!M84</f>
        <v>2</v>
      </c>
      <c r="N84" s="61">
        <f>'Avg Week Bukasa-Buloba'!N84+'Avg Week Buloba-Bukasa'!N84</f>
        <v>0</v>
      </c>
      <c r="O84" s="15">
        <f t="shared" si="23"/>
        <v>4</v>
      </c>
      <c r="P84" s="15">
        <f t="shared" si="24"/>
        <v>6</v>
      </c>
      <c r="R84" s="8"/>
      <c r="T84"/>
    </row>
    <row r="85" spans="2:20" ht="23.1" customHeight="1" x14ac:dyDescent="0.25">
      <c r="B85" s="22" t="s">
        <v>125</v>
      </c>
      <c r="C85" s="61">
        <f>'Avg Week Bukasa-Buloba'!C85+'Avg Week Buloba-Bukasa'!C85</f>
        <v>2</v>
      </c>
      <c r="D85" s="61">
        <f>'Avg Week Bukasa-Buloba'!D85+'Avg Week Buloba-Bukasa'!D85</f>
        <v>1</v>
      </c>
      <c r="E85" s="61">
        <f>'Avg Week Bukasa-Buloba'!E85+'Avg Week Buloba-Bukasa'!E85</f>
        <v>0</v>
      </c>
      <c r="F85" s="61">
        <f>'Avg Week Bukasa-Buloba'!F85+'Avg Week Buloba-Bukasa'!F85</f>
        <v>0</v>
      </c>
      <c r="G85" s="61">
        <f>'Avg Week Bukasa-Buloba'!G85+'Avg Week Buloba-Bukasa'!G85</f>
        <v>0</v>
      </c>
      <c r="H85" s="61">
        <f>'Avg Week Bukasa-Buloba'!H85+'Avg Week Buloba-Bukasa'!H85</f>
        <v>0</v>
      </c>
      <c r="I85" s="61">
        <f>'Avg Week Bukasa-Buloba'!I85+'Avg Week Buloba-Bukasa'!I85</f>
        <v>2.5</v>
      </c>
      <c r="J85" s="61">
        <f>'Avg Week Bukasa-Buloba'!J85+'Avg Week Buloba-Bukasa'!J85</f>
        <v>0.5</v>
      </c>
      <c r="K85" s="61">
        <f>'Avg Week Bukasa-Buloba'!K85+'Avg Week Buloba-Bukasa'!K85</f>
        <v>0</v>
      </c>
      <c r="L85" s="61">
        <f>'Avg Week Bukasa-Buloba'!L85+'Avg Week Buloba-Bukasa'!L85</f>
        <v>0</v>
      </c>
      <c r="M85" s="61">
        <f>'Avg Week Bukasa-Buloba'!M85+'Avg Week Buloba-Bukasa'!M85</f>
        <v>3.5</v>
      </c>
      <c r="N85" s="61">
        <f>'Avg Week Bukasa-Buloba'!N85+'Avg Week Buloba-Bukasa'!N85</f>
        <v>0</v>
      </c>
      <c r="O85" s="15">
        <f t="shared" si="23"/>
        <v>6</v>
      </c>
      <c r="P85" s="15">
        <f t="shared" si="24"/>
        <v>9.5</v>
      </c>
      <c r="R85" s="8"/>
      <c r="T85"/>
    </row>
    <row r="86" spans="2:20" ht="23.1" customHeight="1" x14ac:dyDescent="0.25">
      <c r="B86" s="23" t="s">
        <v>126</v>
      </c>
      <c r="C86" s="61">
        <f>'Avg Week Bukasa-Buloba'!C86+'Avg Week Buloba-Bukasa'!C86</f>
        <v>1.5</v>
      </c>
      <c r="D86" s="61">
        <f>'Avg Week Bukasa-Buloba'!D86+'Avg Week Buloba-Bukasa'!D86</f>
        <v>0.5</v>
      </c>
      <c r="E86" s="61">
        <f>'Avg Week Bukasa-Buloba'!E86+'Avg Week Buloba-Bukasa'!E86</f>
        <v>2</v>
      </c>
      <c r="F86" s="61">
        <f>'Avg Week Bukasa-Buloba'!F86+'Avg Week Buloba-Bukasa'!F86</f>
        <v>0.5</v>
      </c>
      <c r="G86" s="61">
        <f>'Avg Week Bukasa-Buloba'!G86+'Avg Week Buloba-Bukasa'!G86</f>
        <v>0</v>
      </c>
      <c r="H86" s="61">
        <f>'Avg Week Bukasa-Buloba'!H86+'Avg Week Buloba-Bukasa'!H86</f>
        <v>0</v>
      </c>
      <c r="I86" s="61">
        <f>'Avg Week Bukasa-Buloba'!I86+'Avg Week Buloba-Bukasa'!I86</f>
        <v>0</v>
      </c>
      <c r="J86" s="61">
        <f>'Avg Week Bukasa-Buloba'!J86+'Avg Week Buloba-Bukasa'!J86</f>
        <v>0</v>
      </c>
      <c r="K86" s="61">
        <f>'Avg Week Bukasa-Buloba'!K86+'Avg Week Buloba-Bukasa'!K86</f>
        <v>0</v>
      </c>
      <c r="L86" s="61">
        <f>'Avg Week Bukasa-Buloba'!L86+'Avg Week Buloba-Bukasa'!L86</f>
        <v>0</v>
      </c>
      <c r="M86" s="61">
        <f>'Avg Week Bukasa-Buloba'!M86+'Avg Week Buloba-Bukasa'!M86</f>
        <v>2.5</v>
      </c>
      <c r="N86" s="61">
        <f>'Avg Week Bukasa-Buloba'!N86+'Avg Week Buloba-Bukasa'!N86</f>
        <v>0</v>
      </c>
      <c r="O86" s="15">
        <f t="shared" si="23"/>
        <v>4.5</v>
      </c>
      <c r="P86" s="15">
        <f t="shared" si="24"/>
        <v>7</v>
      </c>
      <c r="R86" s="8"/>
      <c r="T86"/>
    </row>
    <row r="87" spans="2:20" ht="23.1" customHeight="1" x14ac:dyDescent="0.25">
      <c r="B87" s="22" t="s">
        <v>127</v>
      </c>
      <c r="C87" s="61">
        <f>'Avg Week Bukasa-Buloba'!C87+'Avg Week Buloba-Bukasa'!C87</f>
        <v>0</v>
      </c>
      <c r="D87" s="61">
        <f>'Avg Week Bukasa-Buloba'!D87+'Avg Week Buloba-Bukasa'!D87</f>
        <v>0</v>
      </c>
      <c r="E87" s="61">
        <f>'Avg Week Bukasa-Buloba'!E87+'Avg Week Buloba-Bukasa'!E87</f>
        <v>0</v>
      </c>
      <c r="F87" s="61">
        <f>'Avg Week Bukasa-Buloba'!F87+'Avg Week Buloba-Bukasa'!F87</f>
        <v>0</v>
      </c>
      <c r="G87" s="61">
        <f>'Avg Week Bukasa-Buloba'!G87+'Avg Week Buloba-Bukasa'!G87</f>
        <v>0</v>
      </c>
      <c r="H87" s="61">
        <f>'Avg Week Bukasa-Buloba'!H87+'Avg Week Buloba-Bukasa'!H87</f>
        <v>0</v>
      </c>
      <c r="I87" s="61">
        <f>'Avg Week Bukasa-Buloba'!I87+'Avg Week Buloba-Bukasa'!I87</f>
        <v>0.5</v>
      </c>
      <c r="J87" s="61">
        <f>'Avg Week Bukasa-Buloba'!J87+'Avg Week Buloba-Bukasa'!J87</f>
        <v>0</v>
      </c>
      <c r="K87" s="61">
        <f>'Avg Week Bukasa-Buloba'!K87+'Avg Week Buloba-Bukasa'!K87</f>
        <v>0</v>
      </c>
      <c r="L87" s="61">
        <f>'Avg Week Bukasa-Buloba'!L87+'Avg Week Buloba-Bukasa'!L87</f>
        <v>0</v>
      </c>
      <c r="M87" s="61">
        <f>'Avg Week Bukasa-Buloba'!M87+'Avg Week Buloba-Bukasa'!M87</f>
        <v>0</v>
      </c>
      <c r="N87" s="61">
        <f>'Avg Week Bukasa-Buloba'!N87+'Avg Week Buloba-Bukasa'!N87</f>
        <v>0</v>
      </c>
      <c r="O87" s="15">
        <f t="shared" si="23"/>
        <v>0.5</v>
      </c>
      <c r="P87" s="15">
        <f t="shared" si="24"/>
        <v>0.5</v>
      </c>
      <c r="R87" s="8"/>
      <c r="T87"/>
    </row>
    <row r="88" spans="2:20" ht="23.1" customHeight="1" x14ac:dyDescent="0.25">
      <c r="B88" s="24" t="s">
        <v>128</v>
      </c>
      <c r="C88" s="61">
        <f>'Avg Week Bukasa-Buloba'!C88+'Avg Week Buloba-Bukasa'!C88</f>
        <v>0</v>
      </c>
      <c r="D88" s="61">
        <f>'Avg Week Bukasa-Buloba'!D88+'Avg Week Buloba-Bukasa'!D88</f>
        <v>1</v>
      </c>
      <c r="E88" s="61">
        <f>'Avg Week Bukasa-Buloba'!E88+'Avg Week Buloba-Bukasa'!E88</f>
        <v>0</v>
      </c>
      <c r="F88" s="61">
        <f>'Avg Week Bukasa-Buloba'!F88+'Avg Week Buloba-Bukasa'!F88</f>
        <v>0.5</v>
      </c>
      <c r="G88" s="61">
        <f>'Avg Week Bukasa-Buloba'!G88+'Avg Week Buloba-Bukasa'!G88</f>
        <v>0</v>
      </c>
      <c r="H88" s="61">
        <f>'Avg Week Bukasa-Buloba'!H88+'Avg Week Buloba-Bukasa'!H88</f>
        <v>0</v>
      </c>
      <c r="I88" s="61">
        <f>'Avg Week Bukasa-Buloba'!I88+'Avg Week Buloba-Bukasa'!I88</f>
        <v>0</v>
      </c>
      <c r="J88" s="61">
        <f>'Avg Week Bukasa-Buloba'!J88+'Avg Week Buloba-Bukasa'!J88</f>
        <v>0</v>
      </c>
      <c r="K88" s="61">
        <f>'Avg Week Bukasa-Buloba'!K88+'Avg Week Buloba-Bukasa'!K88</f>
        <v>0</v>
      </c>
      <c r="L88" s="61">
        <f>'Avg Week Bukasa-Buloba'!L88+'Avg Week Buloba-Bukasa'!L88</f>
        <v>0</v>
      </c>
      <c r="M88" s="61">
        <f>'Avg Week Bukasa-Buloba'!M88+'Avg Week Buloba-Bukasa'!M88</f>
        <v>0.5</v>
      </c>
      <c r="N88" s="61">
        <f>'Avg Week Bukasa-Buloba'!N88+'Avg Week Buloba-Bukasa'!N88</f>
        <v>0</v>
      </c>
      <c r="O88" s="15">
        <f t="shared" si="23"/>
        <v>1.5</v>
      </c>
      <c r="P88" s="15">
        <f t="shared" si="24"/>
        <v>2</v>
      </c>
      <c r="R88" s="8"/>
      <c r="T88"/>
    </row>
    <row r="89" spans="2:20" ht="23.1" customHeight="1" x14ac:dyDescent="0.25">
      <c r="B89" s="22" t="s">
        <v>129</v>
      </c>
      <c r="C89" s="61">
        <f>'Avg Week Bukasa-Buloba'!C89+'Avg Week Buloba-Bukasa'!C89</f>
        <v>0</v>
      </c>
      <c r="D89" s="61">
        <f>'Avg Week Bukasa-Buloba'!D89+'Avg Week Buloba-Bukasa'!D89</f>
        <v>1</v>
      </c>
      <c r="E89" s="61">
        <f>'Avg Week Bukasa-Buloba'!E89+'Avg Week Buloba-Bukasa'!E89</f>
        <v>0</v>
      </c>
      <c r="F89" s="61">
        <f>'Avg Week Bukasa-Buloba'!F89+'Avg Week Buloba-Bukasa'!F89</f>
        <v>0</v>
      </c>
      <c r="G89" s="61">
        <f>'Avg Week Bukasa-Buloba'!G89+'Avg Week Buloba-Bukasa'!G89</f>
        <v>0</v>
      </c>
      <c r="H89" s="61">
        <f>'Avg Week Bukasa-Buloba'!H89+'Avg Week Buloba-Bukasa'!H89</f>
        <v>0</v>
      </c>
      <c r="I89" s="61">
        <f>'Avg Week Bukasa-Buloba'!I89+'Avg Week Buloba-Bukasa'!I89</f>
        <v>2.5</v>
      </c>
      <c r="J89" s="61">
        <f>'Avg Week Bukasa-Buloba'!J89+'Avg Week Buloba-Bukasa'!J89</f>
        <v>0</v>
      </c>
      <c r="K89" s="61">
        <f>'Avg Week Bukasa-Buloba'!K89+'Avg Week Buloba-Bukasa'!K89</f>
        <v>0</v>
      </c>
      <c r="L89" s="61">
        <f>'Avg Week Bukasa-Buloba'!L89+'Avg Week Buloba-Bukasa'!L89</f>
        <v>0</v>
      </c>
      <c r="M89" s="61">
        <f>'Avg Week Bukasa-Buloba'!M89+'Avg Week Buloba-Bukasa'!M89</f>
        <v>0</v>
      </c>
      <c r="N89" s="61">
        <f>'Avg Week Bukasa-Buloba'!N89+'Avg Week Buloba-Bukasa'!N89</f>
        <v>0</v>
      </c>
      <c r="O89" s="15">
        <f t="shared" si="23"/>
        <v>3.5</v>
      </c>
      <c r="P89" s="15">
        <f t="shared" si="24"/>
        <v>3.5</v>
      </c>
      <c r="R89" s="8"/>
      <c r="T89"/>
    </row>
    <row r="90" spans="2:20" ht="23.1" customHeight="1" x14ac:dyDescent="0.25">
      <c r="B90" s="23" t="s">
        <v>130</v>
      </c>
      <c r="C90" s="61">
        <f>'Avg Week Bukasa-Buloba'!C90+'Avg Week Buloba-Bukasa'!C90</f>
        <v>0</v>
      </c>
      <c r="D90" s="61">
        <f>'Avg Week Bukasa-Buloba'!D90+'Avg Week Buloba-Bukasa'!D90</f>
        <v>0.5</v>
      </c>
      <c r="E90" s="61">
        <f>'Avg Week Bukasa-Buloba'!E90+'Avg Week Buloba-Bukasa'!E90</f>
        <v>0</v>
      </c>
      <c r="F90" s="61">
        <f>'Avg Week Bukasa-Buloba'!F90+'Avg Week Buloba-Bukasa'!F90</f>
        <v>0</v>
      </c>
      <c r="G90" s="61">
        <f>'Avg Week Bukasa-Buloba'!G90+'Avg Week Buloba-Bukasa'!G90</f>
        <v>0</v>
      </c>
      <c r="H90" s="61">
        <f>'Avg Week Bukasa-Buloba'!H90+'Avg Week Buloba-Bukasa'!H90</f>
        <v>0</v>
      </c>
      <c r="I90" s="61">
        <f>'Avg Week Bukasa-Buloba'!I90+'Avg Week Buloba-Bukasa'!I90</f>
        <v>0</v>
      </c>
      <c r="J90" s="61">
        <f>'Avg Week Bukasa-Buloba'!J90+'Avg Week Buloba-Bukasa'!J90</f>
        <v>0</v>
      </c>
      <c r="K90" s="61">
        <f>'Avg Week Bukasa-Buloba'!K90+'Avg Week Buloba-Bukasa'!K90</f>
        <v>0</v>
      </c>
      <c r="L90" s="61">
        <f>'Avg Week Bukasa-Buloba'!L90+'Avg Week Buloba-Bukasa'!L90</f>
        <v>0</v>
      </c>
      <c r="M90" s="61">
        <f>'Avg Week Bukasa-Buloba'!M90+'Avg Week Buloba-Bukasa'!M90</f>
        <v>0.5</v>
      </c>
      <c r="N90" s="61">
        <f>'Avg Week Bukasa-Buloba'!N90+'Avg Week Buloba-Bukasa'!N90</f>
        <v>0</v>
      </c>
      <c r="O90" s="15">
        <f t="shared" si="23"/>
        <v>0.5</v>
      </c>
      <c r="P90" s="15">
        <f t="shared" si="24"/>
        <v>1</v>
      </c>
      <c r="R90" s="8"/>
      <c r="T90"/>
    </row>
    <row r="91" spans="2:20" ht="23.1" customHeight="1" x14ac:dyDescent="0.25">
      <c r="B91" s="22" t="s">
        <v>131</v>
      </c>
      <c r="C91" s="61">
        <f>'Avg Week Bukasa-Buloba'!C91+'Avg Week Buloba-Bukasa'!C91</f>
        <v>2</v>
      </c>
      <c r="D91" s="61">
        <f>'Avg Week Bukasa-Buloba'!D91+'Avg Week Buloba-Bukasa'!D91</f>
        <v>0</v>
      </c>
      <c r="E91" s="61">
        <f>'Avg Week Bukasa-Buloba'!E91+'Avg Week Buloba-Bukasa'!E91</f>
        <v>0</v>
      </c>
      <c r="F91" s="61">
        <f>'Avg Week Bukasa-Buloba'!F91+'Avg Week Buloba-Bukasa'!F91</f>
        <v>0</v>
      </c>
      <c r="G91" s="61">
        <f>'Avg Week Bukasa-Buloba'!G91+'Avg Week Buloba-Bukasa'!G91</f>
        <v>0</v>
      </c>
      <c r="H91" s="61">
        <f>'Avg Week Bukasa-Buloba'!H91+'Avg Week Buloba-Bukasa'!H91</f>
        <v>0</v>
      </c>
      <c r="I91" s="61">
        <f>'Avg Week Bukasa-Buloba'!I91+'Avg Week Buloba-Bukasa'!I91</f>
        <v>1</v>
      </c>
      <c r="J91" s="61">
        <f>'Avg Week Bukasa-Buloba'!J91+'Avg Week Buloba-Bukasa'!J91</f>
        <v>0.5</v>
      </c>
      <c r="K91" s="61">
        <f>'Avg Week Bukasa-Buloba'!K91+'Avg Week Buloba-Bukasa'!K91</f>
        <v>0</v>
      </c>
      <c r="L91" s="61">
        <f>'Avg Week Bukasa-Buloba'!L91+'Avg Week Buloba-Bukasa'!L91</f>
        <v>0</v>
      </c>
      <c r="M91" s="61">
        <f>'Avg Week Bukasa-Buloba'!M91+'Avg Week Buloba-Bukasa'!M91</f>
        <v>0</v>
      </c>
      <c r="N91" s="61">
        <f>'Avg Week Bukasa-Buloba'!N91+'Avg Week Buloba-Bukasa'!N91</f>
        <v>0</v>
      </c>
      <c r="O91" s="15">
        <f t="shared" si="23"/>
        <v>3.5</v>
      </c>
      <c r="P91" s="15">
        <f t="shared" si="24"/>
        <v>3.5</v>
      </c>
      <c r="R91" s="8"/>
      <c r="T91"/>
    </row>
    <row r="92" spans="2:20" ht="23.1" customHeight="1" x14ac:dyDescent="0.25">
      <c r="B92" s="24" t="s">
        <v>132</v>
      </c>
      <c r="C92" s="61">
        <f>'Avg Week Bukasa-Buloba'!C92+'Avg Week Buloba-Bukasa'!C92</f>
        <v>1</v>
      </c>
      <c r="D92" s="61">
        <f>'Avg Week Bukasa-Buloba'!D92+'Avg Week Buloba-Bukasa'!D92</f>
        <v>0</v>
      </c>
      <c r="E92" s="61">
        <f>'Avg Week Bukasa-Buloba'!E92+'Avg Week Buloba-Bukasa'!E92</f>
        <v>0.5</v>
      </c>
      <c r="F92" s="61">
        <f>'Avg Week Bukasa-Buloba'!F92+'Avg Week Buloba-Bukasa'!F92</f>
        <v>0</v>
      </c>
      <c r="G92" s="61">
        <f>'Avg Week Bukasa-Buloba'!G92+'Avg Week Buloba-Bukasa'!G92</f>
        <v>0</v>
      </c>
      <c r="H92" s="61">
        <f>'Avg Week Bukasa-Buloba'!H92+'Avg Week Buloba-Bukasa'!H92</f>
        <v>0</v>
      </c>
      <c r="I92" s="61">
        <f>'Avg Week Bukasa-Buloba'!I92+'Avg Week Buloba-Bukasa'!I92</f>
        <v>0.5</v>
      </c>
      <c r="J92" s="61">
        <f>'Avg Week Bukasa-Buloba'!J92+'Avg Week Buloba-Bukasa'!J92</f>
        <v>0</v>
      </c>
      <c r="K92" s="61">
        <f>'Avg Week Bukasa-Buloba'!K92+'Avg Week Buloba-Bukasa'!K92</f>
        <v>0</v>
      </c>
      <c r="L92" s="61">
        <f>'Avg Week Bukasa-Buloba'!L92+'Avg Week Buloba-Bukasa'!L92</f>
        <v>0</v>
      </c>
      <c r="M92" s="61">
        <f>'Avg Week Bukasa-Buloba'!M92+'Avg Week Buloba-Bukasa'!M92</f>
        <v>1.5</v>
      </c>
      <c r="N92" s="61">
        <f>'Avg Week Bukasa-Buloba'!N92+'Avg Week Buloba-Bukasa'!N92</f>
        <v>0</v>
      </c>
      <c r="O92" s="15">
        <f t="shared" si="23"/>
        <v>2</v>
      </c>
      <c r="P92" s="15">
        <f t="shared" si="24"/>
        <v>3.5</v>
      </c>
      <c r="R92" s="8"/>
      <c r="T92"/>
    </row>
    <row r="93" spans="2:20" ht="23.1" customHeight="1" x14ac:dyDescent="0.25">
      <c r="B93" s="22" t="s">
        <v>133</v>
      </c>
      <c r="C93" s="61">
        <f>'Avg Week Bukasa-Buloba'!C93+'Avg Week Buloba-Bukasa'!C93</f>
        <v>0</v>
      </c>
      <c r="D93" s="61">
        <f>'Avg Week Bukasa-Buloba'!D93+'Avg Week Buloba-Bukasa'!D93</f>
        <v>0.5</v>
      </c>
      <c r="E93" s="61">
        <f>'Avg Week Bukasa-Buloba'!E93+'Avg Week Buloba-Bukasa'!E93</f>
        <v>1</v>
      </c>
      <c r="F93" s="61">
        <f>'Avg Week Bukasa-Buloba'!F93+'Avg Week Buloba-Bukasa'!F93</f>
        <v>0</v>
      </c>
      <c r="G93" s="61">
        <f>'Avg Week Bukasa-Buloba'!G93+'Avg Week Buloba-Bukasa'!G93</f>
        <v>0</v>
      </c>
      <c r="H93" s="61">
        <f>'Avg Week Bukasa-Buloba'!H93+'Avg Week Buloba-Bukasa'!H93</f>
        <v>0</v>
      </c>
      <c r="I93" s="61">
        <f>'Avg Week Bukasa-Buloba'!I93+'Avg Week Buloba-Bukasa'!I93</f>
        <v>1.5</v>
      </c>
      <c r="J93" s="61">
        <f>'Avg Week Bukasa-Buloba'!J93+'Avg Week Buloba-Bukasa'!J93</f>
        <v>0</v>
      </c>
      <c r="K93" s="61">
        <f>'Avg Week Bukasa-Buloba'!K93+'Avg Week Buloba-Bukasa'!K93</f>
        <v>0</v>
      </c>
      <c r="L93" s="61">
        <f>'Avg Week Bukasa-Buloba'!L93+'Avg Week Buloba-Bukasa'!L93</f>
        <v>0</v>
      </c>
      <c r="M93" s="61">
        <f>'Avg Week Bukasa-Buloba'!M93+'Avg Week Buloba-Bukasa'!M93</f>
        <v>1</v>
      </c>
      <c r="N93" s="61">
        <f>'Avg Week Bukasa-Buloba'!N93+'Avg Week Buloba-Bukasa'!N93</f>
        <v>0</v>
      </c>
      <c r="O93" s="15">
        <f t="shared" si="23"/>
        <v>3</v>
      </c>
      <c r="P93" s="15">
        <f t="shared" si="24"/>
        <v>4</v>
      </c>
      <c r="R93" s="8"/>
      <c r="T93"/>
    </row>
    <row r="94" spans="2:20" ht="23.1" customHeight="1" x14ac:dyDescent="0.25">
      <c r="B94" s="23" t="s">
        <v>134</v>
      </c>
      <c r="C94" s="61">
        <f>'Avg Week Bukasa-Buloba'!C94+'Avg Week Buloba-Bukasa'!C94</f>
        <v>2.5</v>
      </c>
      <c r="D94" s="61">
        <f>'Avg Week Bukasa-Buloba'!D94+'Avg Week Buloba-Bukasa'!D94</f>
        <v>2.5</v>
      </c>
      <c r="E94" s="61">
        <f>'Avg Week Bukasa-Buloba'!E94+'Avg Week Buloba-Bukasa'!E94</f>
        <v>2</v>
      </c>
      <c r="F94" s="61">
        <f>'Avg Week Bukasa-Buloba'!F94+'Avg Week Buloba-Bukasa'!F94</f>
        <v>1.5</v>
      </c>
      <c r="G94" s="61">
        <f>'Avg Week Bukasa-Buloba'!G94+'Avg Week Buloba-Bukasa'!G94</f>
        <v>0</v>
      </c>
      <c r="H94" s="61">
        <f>'Avg Week Bukasa-Buloba'!H94+'Avg Week Buloba-Bukasa'!H94</f>
        <v>0</v>
      </c>
      <c r="I94" s="61">
        <f>'Avg Week Bukasa-Buloba'!I94+'Avg Week Buloba-Bukasa'!I94</f>
        <v>3</v>
      </c>
      <c r="J94" s="61">
        <f>'Avg Week Bukasa-Buloba'!J94+'Avg Week Buloba-Bukasa'!J94</f>
        <v>0</v>
      </c>
      <c r="K94" s="61">
        <f>'Avg Week Bukasa-Buloba'!K94+'Avg Week Buloba-Bukasa'!K94</f>
        <v>0</v>
      </c>
      <c r="L94" s="61">
        <f>'Avg Week Bukasa-Buloba'!L94+'Avg Week Buloba-Bukasa'!L94</f>
        <v>0</v>
      </c>
      <c r="M94" s="61">
        <f>'Avg Week Bukasa-Buloba'!M94+'Avg Week Buloba-Bukasa'!M94</f>
        <v>3</v>
      </c>
      <c r="N94" s="61">
        <f>'Avg Week Bukasa-Buloba'!N94+'Avg Week Buloba-Bukasa'!N94</f>
        <v>0</v>
      </c>
      <c r="O94" s="15">
        <f t="shared" si="23"/>
        <v>11.5</v>
      </c>
      <c r="P94" s="15">
        <f t="shared" si="24"/>
        <v>14.5</v>
      </c>
      <c r="R94" s="8"/>
      <c r="T94"/>
    </row>
    <row r="95" spans="2:20" ht="23.1" customHeight="1" x14ac:dyDescent="0.25">
      <c r="B95" s="22" t="s">
        <v>135</v>
      </c>
      <c r="C95" s="61">
        <f>'Avg Week Bukasa-Buloba'!C95+'Avg Week Buloba-Bukasa'!C95</f>
        <v>1</v>
      </c>
      <c r="D95" s="61">
        <f>'Avg Week Bukasa-Buloba'!D95+'Avg Week Buloba-Bukasa'!D95</f>
        <v>0.5</v>
      </c>
      <c r="E95" s="61">
        <f>'Avg Week Bukasa-Buloba'!E95+'Avg Week Buloba-Bukasa'!E95</f>
        <v>0.5</v>
      </c>
      <c r="F95" s="61">
        <f>'Avg Week Bukasa-Buloba'!F95+'Avg Week Buloba-Bukasa'!F95</f>
        <v>0</v>
      </c>
      <c r="G95" s="61">
        <f>'Avg Week Bukasa-Buloba'!G95+'Avg Week Buloba-Bukasa'!G95</f>
        <v>0</v>
      </c>
      <c r="H95" s="61">
        <f>'Avg Week Bukasa-Buloba'!H95+'Avg Week Buloba-Bukasa'!H95</f>
        <v>0</v>
      </c>
      <c r="I95" s="61">
        <f>'Avg Week Bukasa-Buloba'!I95+'Avg Week Buloba-Bukasa'!I95</f>
        <v>0</v>
      </c>
      <c r="J95" s="61">
        <f>'Avg Week Bukasa-Buloba'!J95+'Avg Week Buloba-Bukasa'!J95</f>
        <v>0</v>
      </c>
      <c r="K95" s="61">
        <f>'Avg Week Bukasa-Buloba'!K95+'Avg Week Buloba-Bukasa'!K95</f>
        <v>0</v>
      </c>
      <c r="L95" s="61">
        <f>'Avg Week Bukasa-Buloba'!L95+'Avg Week Buloba-Bukasa'!L95</f>
        <v>0</v>
      </c>
      <c r="M95" s="61">
        <f>'Avg Week Bukasa-Buloba'!M95+'Avg Week Buloba-Bukasa'!M95</f>
        <v>3.5</v>
      </c>
      <c r="N95" s="61">
        <f>'Avg Week Bukasa-Buloba'!N95+'Avg Week Buloba-Bukasa'!N95</f>
        <v>0</v>
      </c>
      <c r="O95" s="15">
        <f t="shared" si="23"/>
        <v>2</v>
      </c>
      <c r="P95" s="15">
        <f t="shared" si="24"/>
        <v>5.5</v>
      </c>
      <c r="R95" s="8"/>
      <c r="T95"/>
    </row>
    <row r="96" spans="2:20" ht="23.1" customHeight="1" x14ac:dyDescent="0.25">
      <c r="B96" s="24" t="s">
        <v>136</v>
      </c>
      <c r="C96" s="61">
        <f>'Avg Week Bukasa-Buloba'!C96+'Avg Week Buloba-Bukasa'!C96</f>
        <v>2</v>
      </c>
      <c r="D96" s="61">
        <f>'Avg Week Bukasa-Buloba'!D96+'Avg Week Buloba-Bukasa'!D96</f>
        <v>0</v>
      </c>
      <c r="E96" s="61">
        <f>'Avg Week Bukasa-Buloba'!E96+'Avg Week Buloba-Bukasa'!E96</f>
        <v>0</v>
      </c>
      <c r="F96" s="61">
        <f>'Avg Week Bukasa-Buloba'!F96+'Avg Week Buloba-Bukasa'!F96</f>
        <v>3.5</v>
      </c>
      <c r="G96" s="61">
        <f>'Avg Week Bukasa-Buloba'!G96+'Avg Week Buloba-Bukasa'!G96</f>
        <v>0</v>
      </c>
      <c r="H96" s="61">
        <f>'Avg Week Bukasa-Buloba'!H96+'Avg Week Buloba-Bukasa'!H96</f>
        <v>0</v>
      </c>
      <c r="I96" s="61">
        <f>'Avg Week Bukasa-Buloba'!I96+'Avg Week Buloba-Bukasa'!I96</f>
        <v>1.5</v>
      </c>
      <c r="J96" s="61">
        <f>'Avg Week Bukasa-Buloba'!J96+'Avg Week Buloba-Bukasa'!J96</f>
        <v>0</v>
      </c>
      <c r="K96" s="61">
        <f>'Avg Week Bukasa-Buloba'!K96+'Avg Week Buloba-Bukasa'!K96</f>
        <v>0</v>
      </c>
      <c r="L96" s="61">
        <f>'Avg Week Bukasa-Buloba'!L96+'Avg Week Buloba-Bukasa'!L96</f>
        <v>0</v>
      </c>
      <c r="M96" s="61">
        <f>'Avg Week Bukasa-Buloba'!M96+'Avg Week Buloba-Bukasa'!M96</f>
        <v>4</v>
      </c>
      <c r="N96" s="61">
        <f>'Avg Week Bukasa-Buloba'!N96+'Avg Week Buloba-Bukasa'!N96</f>
        <v>0</v>
      </c>
      <c r="O96" s="15">
        <f t="shared" si="23"/>
        <v>7</v>
      </c>
      <c r="P96" s="15">
        <f t="shared" si="24"/>
        <v>11</v>
      </c>
      <c r="R96" s="8"/>
      <c r="T96"/>
    </row>
    <row r="97" spans="2:20" ht="23.1" customHeight="1" x14ac:dyDescent="0.25">
      <c r="B97" s="22" t="s">
        <v>137</v>
      </c>
      <c r="C97" s="61">
        <f>'Avg Week Bukasa-Buloba'!C97+'Avg Week Buloba-Bukasa'!C97</f>
        <v>0.5</v>
      </c>
      <c r="D97" s="61">
        <f>'Avg Week Bukasa-Buloba'!D97+'Avg Week Buloba-Bukasa'!D97</f>
        <v>2.5</v>
      </c>
      <c r="E97" s="61">
        <f>'Avg Week Bukasa-Buloba'!E97+'Avg Week Buloba-Bukasa'!E97</f>
        <v>0</v>
      </c>
      <c r="F97" s="61">
        <f>'Avg Week Bukasa-Buloba'!F97+'Avg Week Buloba-Bukasa'!F97</f>
        <v>1.5</v>
      </c>
      <c r="G97" s="61">
        <f>'Avg Week Bukasa-Buloba'!G97+'Avg Week Buloba-Bukasa'!G97</f>
        <v>0</v>
      </c>
      <c r="H97" s="61">
        <f>'Avg Week Bukasa-Buloba'!H97+'Avg Week Buloba-Bukasa'!H97</f>
        <v>0</v>
      </c>
      <c r="I97" s="61">
        <f>'Avg Week Bukasa-Buloba'!I97+'Avg Week Buloba-Bukasa'!I97</f>
        <v>0.5</v>
      </c>
      <c r="J97" s="61">
        <f>'Avg Week Bukasa-Buloba'!J97+'Avg Week Buloba-Bukasa'!J97</f>
        <v>0</v>
      </c>
      <c r="K97" s="61">
        <f>'Avg Week Bukasa-Buloba'!K97+'Avg Week Buloba-Bukasa'!K97</f>
        <v>0</v>
      </c>
      <c r="L97" s="61">
        <f>'Avg Week Bukasa-Buloba'!L97+'Avg Week Buloba-Bukasa'!L97</f>
        <v>0</v>
      </c>
      <c r="M97" s="61">
        <f>'Avg Week Bukasa-Buloba'!M97+'Avg Week Buloba-Bukasa'!M97</f>
        <v>4</v>
      </c>
      <c r="N97" s="61">
        <f>'Avg Week Bukasa-Buloba'!N97+'Avg Week Buloba-Bukasa'!N97</f>
        <v>0</v>
      </c>
      <c r="O97" s="15">
        <f t="shared" si="23"/>
        <v>5</v>
      </c>
      <c r="P97" s="15">
        <f t="shared" si="24"/>
        <v>9</v>
      </c>
      <c r="R97" s="8"/>
      <c r="T97"/>
    </row>
    <row r="98" spans="2:20" ht="23.1" customHeight="1" x14ac:dyDescent="0.25">
      <c r="B98" s="23" t="s">
        <v>138</v>
      </c>
      <c r="C98" s="61">
        <f>'Avg Week Bukasa-Buloba'!C98+'Avg Week Buloba-Bukasa'!C98</f>
        <v>2</v>
      </c>
      <c r="D98" s="61">
        <f>'Avg Week Bukasa-Buloba'!D98+'Avg Week Buloba-Bukasa'!D98</f>
        <v>0.5</v>
      </c>
      <c r="E98" s="61">
        <f>'Avg Week Bukasa-Buloba'!E98+'Avg Week Buloba-Bukasa'!E98</f>
        <v>0.5</v>
      </c>
      <c r="F98" s="61">
        <f>'Avg Week Bukasa-Buloba'!F98+'Avg Week Buloba-Bukasa'!F98</f>
        <v>7</v>
      </c>
      <c r="G98" s="61">
        <f>'Avg Week Bukasa-Buloba'!G98+'Avg Week Buloba-Bukasa'!G98</f>
        <v>0</v>
      </c>
      <c r="H98" s="61">
        <f>'Avg Week Bukasa-Buloba'!H98+'Avg Week Buloba-Bukasa'!H98</f>
        <v>0</v>
      </c>
      <c r="I98" s="61">
        <f>'Avg Week Bukasa-Buloba'!I98+'Avg Week Buloba-Bukasa'!I98</f>
        <v>5.5</v>
      </c>
      <c r="J98" s="61">
        <f>'Avg Week Bukasa-Buloba'!J98+'Avg Week Buloba-Bukasa'!J98</f>
        <v>0</v>
      </c>
      <c r="K98" s="61">
        <f>'Avg Week Bukasa-Buloba'!K98+'Avg Week Buloba-Bukasa'!K98</f>
        <v>0</v>
      </c>
      <c r="L98" s="61">
        <f>'Avg Week Bukasa-Buloba'!L98+'Avg Week Buloba-Bukasa'!L98</f>
        <v>0</v>
      </c>
      <c r="M98" s="61">
        <f>'Avg Week Bukasa-Buloba'!M98+'Avg Week Buloba-Bukasa'!M98</f>
        <v>6</v>
      </c>
      <c r="N98" s="61">
        <f>'Avg Week Bukasa-Buloba'!N98+'Avg Week Buloba-Bukasa'!N98</f>
        <v>0</v>
      </c>
      <c r="O98" s="15">
        <f t="shared" si="23"/>
        <v>15.5</v>
      </c>
      <c r="P98" s="15">
        <f t="shared" si="24"/>
        <v>21.5</v>
      </c>
      <c r="R98" s="8"/>
      <c r="T98"/>
    </row>
    <row r="99" spans="2:20" ht="23.1" customHeight="1" x14ac:dyDescent="0.25">
      <c r="B99" s="22" t="s">
        <v>139</v>
      </c>
      <c r="C99" s="61">
        <f>'Avg Week Bukasa-Buloba'!C99+'Avg Week Buloba-Bukasa'!C99</f>
        <v>3.5</v>
      </c>
      <c r="D99" s="61">
        <f>'Avg Week Bukasa-Buloba'!D99+'Avg Week Buloba-Bukasa'!D99</f>
        <v>0</v>
      </c>
      <c r="E99" s="61">
        <f>'Avg Week Bukasa-Buloba'!E99+'Avg Week Buloba-Bukasa'!E99</f>
        <v>0</v>
      </c>
      <c r="F99" s="61">
        <f>'Avg Week Bukasa-Buloba'!F99+'Avg Week Buloba-Bukasa'!F99</f>
        <v>4.5</v>
      </c>
      <c r="G99" s="61">
        <f>'Avg Week Bukasa-Buloba'!G99+'Avg Week Buloba-Bukasa'!G99</f>
        <v>0</v>
      </c>
      <c r="H99" s="61">
        <f>'Avg Week Bukasa-Buloba'!H99+'Avg Week Buloba-Bukasa'!H99</f>
        <v>0</v>
      </c>
      <c r="I99" s="61">
        <f>'Avg Week Bukasa-Buloba'!I99+'Avg Week Buloba-Bukasa'!I99</f>
        <v>2</v>
      </c>
      <c r="J99" s="61">
        <f>'Avg Week Bukasa-Buloba'!J99+'Avg Week Buloba-Bukasa'!J99</f>
        <v>0</v>
      </c>
      <c r="K99" s="61">
        <f>'Avg Week Bukasa-Buloba'!K99+'Avg Week Buloba-Bukasa'!K99</f>
        <v>0</v>
      </c>
      <c r="L99" s="61">
        <f>'Avg Week Bukasa-Buloba'!L99+'Avg Week Buloba-Bukasa'!L99</f>
        <v>0</v>
      </c>
      <c r="M99" s="61">
        <f>'Avg Week Bukasa-Buloba'!M99+'Avg Week Buloba-Bukasa'!M99</f>
        <v>2</v>
      </c>
      <c r="N99" s="61">
        <f>'Avg Week Bukasa-Buloba'!N99+'Avg Week Buloba-Bukasa'!N99</f>
        <v>0</v>
      </c>
      <c r="O99" s="15">
        <f t="shared" si="23"/>
        <v>10</v>
      </c>
      <c r="P99" s="15">
        <f t="shared" si="24"/>
        <v>12</v>
      </c>
      <c r="R99" s="8"/>
      <c r="T99"/>
    </row>
    <row r="100" spans="2:20" ht="23.1" customHeight="1" x14ac:dyDescent="0.25">
      <c r="B100" s="24" t="s">
        <v>140</v>
      </c>
      <c r="C100" s="61">
        <f>'Avg Week Bukasa-Buloba'!C100+'Avg Week Buloba-Bukasa'!C100</f>
        <v>2</v>
      </c>
      <c r="D100" s="61">
        <f>'Avg Week Bukasa-Buloba'!D100+'Avg Week Buloba-Bukasa'!D100</f>
        <v>2</v>
      </c>
      <c r="E100" s="61">
        <f>'Avg Week Bukasa-Buloba'!E100+'Avg Week Buloba-Bukasa'!E100</f>
        <v>0</v>
      </c>
      <c r="F100" s="61">
        <f>'Avg Week Bukasa-Buloba'!F100+'Avg Week Buloba-Bukasa'!F100</f>
        <v>4.5</v>
      </c>
      <c r="G100" s="61">
        <f>'Avg Week Bukasa-Buloba'!G100+'Avg Week Buloba-Bukasa'!G100</f>
        <v>0</v>
      </c>
      <c r="H100" s="61">
        <f>'Avg Week Bukasa-Buloba'!H100+'Avg Week Buloba-Bukasa'!H100</f>
        <v>0</v>
      </c>
      <c r="I100" s="61">
        <f>'Avg Week Bukasa-Buloba'!I100+'Avg Week Buloba-Bukasa'!I100</f>
        <v>2</v>
      </c>
      <c r="J100" s="61">
        <f>'Avg Week Bukasa-Buloba'!J100+'Avg Week Buloba-Bukasa'!J100</f>
        <v>0</v>
      </c>
      <c r="K100" s="61">
        <f>'Avg Week Bukasa-Buloba'!K100+'Avg Week Buloba-Bukasa'!K100</f>
        <v>0</v>
      </c>
      <c r="L100" s="61">
        <f>'Avg Week Bukasa-Buloba'!L100+'Avg Week Buloba-Bukasa'!L100</f>
        <v>0</v>
      </c>
      <c r="M100" s="61">
        <f>'Avg Week Bukasa-Buloba'!M100+'Avg Week Buloba-Bukasa'!M100</f>
        <v>5.5</v>
      </c>
      <c r="N100" s="61">
        <f>'Avg Week Bukasa-Buloba'!N100+'Avg Week Buloba-Bukasa'!N100</f>
        <v>0</v>
      </c>
      <c r="O100" s="15">
        <f t="shared" si="23"/>
        <v>10.5</v>
      </c>
      <c r="P100" s="15">
        <f t="shared" si="24"/>
        <v>16</v>
      </c>
      <c r="R100" s="8"/>
      <c r="T100"/>
    </row>
    <row r="101" spans="2:20" ht="23.1" customHeight="1" x14ac:dyDescent="0.25">
      <c r="B101" s="22" t="s">
        <v>141</v>
      </c>
      <c r="C101" s="61">
        <f>'Avg Week Bukasa-Buloba'!C101+'Avg Week Buloba-Bukasa'!C101</f>
        <v>7</v>
      </c>
      <c r="D101" s="61">
        <f>'Avg Week Bukasa-Buloba'!D101+'Avg Week Buloba-Bukasa'!D101</f>
        <v>0</v>
      </c>
      <c r="E101" s="61">
        <f>'Avg Week Bukasa-Buloba'!E101+'Avg Week Buloba-Bukasa'!E101</f>
        <v>0.5</v>
      </c>
      <c r="F101" s="61">
        <f>'Avg Week Bukasa-Buloba'!F101+'Avg Week Buloba-Bukasa'!F101</f>
        <v>3</v>
      </c>
      <c r="G101" s="61">
        <f>'Avg Week Bukasa-Buloba'!G101+'Avg Week Buloba-Bukasa'!G101</f>
        <v>0.5</v>
      </c>
      <c r="H101" s="61">
        <f>'Avg Week Bukasa-Buloba'!H101+'Avg Week Buloba-Bukasa'!H101</f>
        <v>0</v>
      </c>
      <c r="I101" s="61">
        <f>'Avg Week Bukasa-Buloba'!I101+'Avg Week Buloba-Bukasa'!I101</f>
        <v>1</v>
      </c>
      <c r="J101" s="61">
        <f>'Avg Week Bukasa-Buloba'!J101+'Avg Week Buloba-Bukasa'!J101</f>
        <v>1</v>
      </c>
      <c r="K101" s="61">
        <f>'Avg Week Bukasa-Buloba'!K101+'Avg Week Buloba-Bukasa'!K101</f>
        <v>0</v>
      </c>
      <c r="L101" s="61">
        <f>'Avg Week Bukasa-Buloba'!L101+'Avg Week Buloba-Bukasa'!L101</f>
        <v>0.5</v>
      </c>
      <c r="M101" s="61">
        <f>'Avg Week Bukasa-Buloba'!M101+'Avg Week Buloba-Bukasa'!M101</f>
        <v>3.5</v>
      </c>
      <c r="N101" s="61">
        <f>'Avg Week Bukasa-Buloba'!N101+'Avg Week Buloba-Bukasa'!N101</f>
        <v>0</v>
      </c>
      <c r="O101" s="15">
        <f t="shared" si="23"/>
        <v>13.5</v>
      </c>
      <c r="P101" s="15">
        <f t="shared" si="24"/>
        <v>17</v>
      </c>
      <c r="R101" s="8"/>
      <c r="T101"/>
    </row>
    <row r="102" spans="2:20" ht="23.1" customHeight="1" x14ac:dyDescent="0.25">
      <c r="B102" s="23" t="s">
        <v>142</v>
      </c>
      <c r="C102" s="61">
        <f>'Avg Week Bukasa-Buloba'!C102+'Avg Week Buloba-Bukasa'!C102</f>
        <v>3.5</v>
      </c>
      <c r="D102" s="61">
        <f>'Avg Week Bukasa-Buloba'!D102+'Avg Week Buloba-Bukasa'!D102</f>
        <v>1</v>
      </c>
      <c r="E102" s="61">
        <f>'Avg Week Bukasa-Buloba'!E102+'Avg Week Buloba-Bukasa'!E102</f>
        <v>0</v>
      </c>
      <c r="F102" s="61">
        <f>'Avg Week Bukasa-Buloba'!F102+'Avg Week Buloba-Bukasa'!F102</f>
        <v>3.5</v>
      </c>
      <c r="G102" s="61">
        <f>'Avg Week Bukasa-Buloba'!G102+'Avg Week Buloba-Bukasa'!G102</f>
        <v>0</v>
      </c>
      <c r="H102" s="61">
        <f>'Avg Week Bukasa-Buloba'!H102+'Avg Week Buloba-Bukasa'!H102</f>
        <v>0</v>
      </c>
      <c r="I102" s="61">
        <f>'Avg Week Bukasa-Buloba'!I102+'Avg Week Buloba-Bukasa'!I102</f>
        <v>3</v>
      </c>
      <c r="J102" s="61">
        <f>'Avg Week Bukasa-Buloba'!J102+'Avg Week Buloba-Bukasa'!J102</f>
        <v>1</v>
      </c>
      <c r="K102" s="61">
        <f>'Avg Week Bukasa-Buloba'!K102+'Avg Week Buloba-Bukasa'!K102</f>
        <v>0</v>
      </c>
      <c r="L102" s="61">
        <f>'Avg Week Bukasa-Buloba'!L102+'Avg Week Buloba-Bukasa'!L102</f>
        <v>0</v>
      </c>
      <c r="M102" s="61">
        <f>'Avg Week Bukasa-Buloba'!M102+'Avg Week Buloba-Bukasa'!M102</f>
        <v>9</v>
      </c>
      <c r="N102" s="61">
        <f>'Avg Week Bukasa-Buloba'!N102+'Avg Week Buloba-Bukasa'!N102</f>
        <v>0</v>
      </c>
      <c r="O102" s="15">
        <f t="shared" si="23"/>
        <v>12</v>
      </c>
      <c r="P102" s="15">
        <f t="shared" si="24"/>
        <v>21</v>
      </c>
      <c r="R102" s="8"/>
      <c r="T102"/>
    </row>
    <row r="103" spans="2:20" ht="23.1" customHeight="1" x14ac:dyDescent="0.25">
      <c r="B103" s="22" t="s">
        <v>143</v>
      </c>
      <c r="C103" s="61">
        <f>'Avg Week Bukasa-Buloba'!C103+'Avg Week Buloba-Bukasa'!C103</f>
        <v>6.5</v>
      </c>
      <c r="D103" s="61">
        <f>'Avg Week Bukasa-Buloba'!D103+'Avg Week Buloba-Bukasa'!D103</f>
        <v>1</v>
      </c>
      <c r="E103" s="61">
        <f>'Avg Week Bukasa-Buloba'!E103+'Avg Week Buloba-Bukasa'!E103</f>
        <v>0.5</v>
      </c>
      <c r="F103" s="61">
        <f>'Avg Week Bukasa-Buloba'!F103+'Avg Week Buloba-Bukasa'!F103</f>
        <v>6</v>
      </c>
      <c r="G103" s="61">
        <f>'Avg Week Bukasa-Buloba'!G103+'Avg Week Buloba-Bukasa'!G103</f>
        <v>0.5</v>
      </c>
      <c r="H103" s="61">
        <f>'Avg Week Bukasa-Buloba'!H103+'Avg Week Buloba-Bukasa'!H103</f>
        <v>0</v>
      </c>
      <c r="I103" s="61">
        <f>'Avg Week Bukasa-Buloba'!I103+'Avg Week Buloba-Bukasa'!I103</f>
        <v>0</v>
      </c>
      <c r="J103" s="61">
        <f>'Avg Week Bukasa-Buloba'!J103+'Avg Week Buloba-Bukasa'!J103</f>
        <v>0</v>
      </c>
      <c r="K103" s="61">
        <f>'Avg Week Bukasa-Buloba'!K103+'Avg Week Buloba-Bukasa'!K103</f>
        <v>0</v>
      </c>
      <c r="L103" s="61">
        <f>'Avg Week Bukasa-Buloba'!L103+'Avg Week Buloba-Bukasa'!L103</f>
        <v>0</v>
      </c>
      <c r="M103" s="61">
        <f>'Avg Week Bukasa-Buloba'!M103+'Avg Week Buloba-Bukasa'!M103</f>
        <v>10.5</v>
      </c>
      <c r="N103" s="61">
        <f>'Avg Week Bukasa-Buloba'!N103+'Avg Week Buloba-Bukasa'!N103</f>
        <v>0</v>
      </c>
      <c r="O103" s="15">
        <f t="shared" si="23"/>
        <v>14.5</v>
      </c>
      <c r="P103" s="15">
        <f t="shared" si="24"/>
        <v>25</v>
      </c>
      <c r="R103" s="8"/>
      <c r="T103"/>
    </row>
    <row r="104" spans="2:20" ht="23.1" customHeight="1" x14ac:dyDescent="0.25">
      <c r="B104" s="24" t="s">
        <v>144</v>
      </c>
      <c r="C104" s="61">
        <f>'Avg Week Bukasa-Buloba'!C104+'Avg Week Buloba-Bukasa'!C104</f>
        <v>11.5</v>
      </c>
      <c r="D104" s="61">
        <f>'Avg Week Bukasa-Buloba'!D104+'Avg Week Buloba-Bukasa'!D104</f>
        <v>0.5</v>
      </c>
      <c r="E104" s="61">
        <f>'Avg Week Bukasa-Buloba'!E104+'Avg Week Buloba-Bukasa'!E104</f>
        <v>1</v>
      </c>
      <c r="F104" s="61">
        <f>'Avg Week Bukasa-Buloba'!F104+'Avg Week Buloba-Bukasa'!F104</f>
        <v>4</v>
      </c>
      <c r="G104" s="61">
        <f>'Avg Week Bukasa-Buloba'!G104+'Avg Week Buloba-Bukasa'!G104</f>
        <v>1</v>
      </c>
      <c r="H104" s="61">
        <f>'Avg Week Bukasa-Buloba'!H104+'Avg Week Buloba-Bukasa'!H104</f>
        <v>0</v>
      </c>
      <c r="I104" s="61">
        <f>'Avg Week Bukasa-Buloba'!I104+'Avg Week Buloba-Bukasa'!I104</f>
        <v>2.5</v>
      </c>
      <c r="J104" s="61">
        <f>'Avg Week Bukasa-Buloba'!J104+'Avg Week Buloba-Bukasa'!J104</f>
        <v>1</v>
      </c>
      <c r="K104" s="61">
        <f>'Avg Week Bukasa-Buloba'!K104+'Avg Week Buloba-Bukasa'!K104</f>
        <v>0.5</v>
      </c>
      <c r="L104" s="61">
        <f>'Avg Week Bukasa-Buloba'!L104+'Avg Week Buloba-Bukasa'!L104</f>
        <v>0</v>
      </c>
      <c r="M104" s="61">
        <f>'Avg Week Bukasa-Buloba'!M104+'Avg Week Buloba-Bukasa'!M104</f>
        <v>16.5</v>
      </c>
      <c r="N104" s="61">
        <f>'Avg Week Bukasa-Buloba'!N104+'Avg Week Buloba-Bukasa'!N104</f>
        <v>0</v>
      </c>
      <c r="O104" s="15">
        <f t="shared" si="23"/>
        <v>22</v>
      </c>
      <c r="P104" s="15">
        <f t="shared" si="24"/>
        <v>38.5</v>
      </c>
      <c r="R104" s="8"/>
      <c r="T104"/>
    </row>
    <row r="105" spans="2:20" ht="23.1" customHeight="1" x14ac:dyDescent="0.25">
      <c r="B105" s="22" t="s">
        <v>145</v>
      </c>
      <c r="C105" s="61">
        <f>'Avg Week Bukasa-Buloba'!C105+'Avg Week Buloba-Bukasa'!C105</f>
        <v>12.5</v>
      </c>
      <c r="D105" s="61">
        <f>'Avg Week Bukasa-Buloba'!D105+'Avg Week Buloba-Bukasa'!D105</f>
        <v>0</v>
      </c>
      <c r="E105" s="61">
        <f>'Avg Week Bukasa-Buloba'!E105+'Avg Week Buloba-Bukasa'!E105</f>
        <v>1.5</v>
      </c>
      <c r="F105" s="61">
        <f>'Avg Week Bukasa-Buloba'!F105+'Avg Week Buloba-Bukasa'!F105</f>
        <v>5</v>
      </c>
      <c r="G105" s="61">
        <f>'Avg Week Bukasa-Buloba'!G105+'Avg Week Buloba-Bukasa'!G105</f>
        <v>0</v>
      </c>
      <c r="H105" s="61">
        <f>'Avg Week Bukasa-Buloba'!H105+'Avg Week Buloba-Bukasa'!H105</f>
        <v>0</v>
      </c>
      <c r="I105" s="61">
        <f>'Avg Week Bukasa-Buloba'!I105+'Avg Week Buloba-Bukasa'!I105</f>
        <v>2.5</v>
      </c>
      <c r="J105" s="61">
        <f>'Avg Week Bukasa-Buloba'!J105+'Avg Week Buloba-Bukasa'!J105</f>
        <v>0</v>
      </c>
      <c r="K105" s="61">
        <f>'Avg Week Bukasa-Buloba'!K105+'Avg Week Buloba-Bukasa'!K105</f>
        <v>0.5</v>
      </c>
      <c r="L105" s="61">
        <f>'Avg Week Bukasa-Buloba'!L105+'Avg Week Buloba-Bukasa'!L105</f>
        <v>0</v>
      </c>
      <c r="M105" s="61">
        <f>'Avg Week Bukasa-Buloba'!M105+'Avg Week Buloba-Bukasa'!M105</f>
        <v>24</v>
      </c>
      <c r="N105" s="61">
        <f>'Avg Week Bukasa-Buloba'!N105+'Avg Week Buloba-Bukasa'!N105</f>
        <v>0</v>
      </c>
      <c r="O105" s="15">
        <f t="shared" si="23"/>
        <v>22</v>
      </c>
      <c r="P105" s="15">
        <f t="shared" si="24"/>
        <v>46</v>
      </c>
      <c r="R105" s="8"/>
      <c r="T105"/>
    </row>
    <row r="106" spans="2:20" ht="23.1" customHeight="1" x14ac:dyDescent="0.25">
      <c r="B106" s="65" t="s">
        <v>18</v>
      </c>
      <c r="C106" s="62">
        <f>SUM(C10:C105)</f>
        <v>821.57142857142867</v>
      </c>
      <c r="D106" s="62">
        <f t="shared" ref="D106:P106" si="25">SUM(D10:D105)</f>
        <v>232.21428571428569</v>
      </c>
      <c r="E106" s="62">
        <f t="shared" si="25"/>
        <v>165.07142857142856</v>
      </c>
      <c r="F106" s="62">
        <f t="shared" si="25"/>
        <v>168.07142857142856</v>
      </c>
      <c r="G106" s="62">
        <f t="shared" si="25"/>
        <v>18.214285714285715</v>
      </c>
      <c r="H106" s="62">
        <f t="shared" si="25"/>
        <v>2</v>
      </c>
      <c r="I106" s="62">
        <f t="shared" si="25"/>
        <v>289.28571428571422</v>
      </c>
      <c r="J106" s="62">
        <f t="shared" si="25"/>
        <v>78.714285714285722</v>
      </c>
      <c r="K106" s="62">
        <f t="shared" si="25"/>
        <v>9</v>
      </c>
      <c r="L106" s="62">
        <f t="shared" si="25"/>
        <v>1.4999999999999998</v>
      </c>
      <c r="M106" s="62">
        <f t="shared" si="25"/>
        <v>1707.7142857142858</v>
      </c>
      <c r="N106" s="62">
        <f t="shared" si="25"/>
        <v>0.71428571428571419</v>
      </c>
      <c r="O106" s="62">
        <f t="shared" si="25"/>
        <v>1786.3571428571429</v>
      </c>
      <c r="P106" s="62">
        <f t="shared" si="25"/>
        <v>3494.071428571428</v>
      </c>
      <c r="Q106" s="16">
        <f>SUM(P10:P57)</f>
        <v>2374.571428571428</v>
      </c>
      <c r="R106"/>
    </row>
    <row r="107" spans="2:20" ht="23.1" customHeight="1" x14ac:dyDescent="0.25">
      <c r="B107" s="65" t="s">
        <v>93</v>
      </c>
      <c r="C107" s="63">
        <f t="shared" ref="C107:N107" si="26">C106/$P$106</f>
        <v>0.23513298035447805</v>
      </c>
      <c r="D107" s="42">
        <f t="shared" si="26"/>
        <v>6.6459513052721964E-2</v>
      </c>
      <c r="E107" s="42">
        <f t="shared" si="26"/>
        <v>4.7243289653903557E-2</v>
      </c>
      <c r="F107" s="42">
        <f t="shared" si="26"/>
        <v>4.8101886869595441E-2</v>
      </c>
      <c r="G107" s="42">
        <f t="shared" si="26"/>
        <v>5.2129116667007395E-3</v>
      </c>
      <c r="H107" s="42">
        <f t="shared" si="26"/>
        <v>5.7239814379459093E-4</v>
      </c>
      <c r="I107" s="42">
        <f t="shared" si="26"/>
        <v>8.2793302941717592E-2</v>
      </c>
      <c r="J107" s="42">
        <f t="shared" si="26"/>
        <v>2.2527955516487116E-2</v>
      </c>
      <c r="K107" s="42">
        <f t="shared" si="26"/>
        <v>2.5757916470756591E-3</v>
      </c>
      <c r="L107" s="42">
        <f t="shared" si="26"/>
        <v>4.2929860784594312E-4</v>
      </c>
      <c r="M107" s="42">
        <f t="shared" si="26"/>
        <v>0.48874624363718144</v>
      </c>
      <c r="N107" s="42">
        <f t="shared" si="26"/>
        <v>2.0442790849806817E-4</v>
      </c>
      <c r="R107" s="8"/>
      <c r="T107"/>
    </row>
    <row r="108" spans="2:20" ht="23.1" customHeight="1" x14ac:dyDescent="0.25">
      <c r="B108" s="66" t="s">
        <v>94</v>
      </c>
      <c r="C108" s="64">
        <f>C106/$O$106</f>
        <v>0.45991443080491029</v>
      </c>
      <c r="D108" s="43">
        <f t="shared" ref="D108:N108" si="27">D106/$O$106</f>
        <v>0.12999320244711901</v>
      </c>
      <c r="E108" s="43">
        <f t="shared" si="27"/>
        <v>9.2406733575912656E-2</v>
      </c>
      <c r="F108" s="43">
        <f t="shared" si="27"/>
        <v>9.4086128993562307E-2</v>
      </c>
      <c r="G108" s="43">
        <f t="shared" si="27"/>
        <v>1.019632932144428E-2</v>
      </c>
      <c r="H108" s="43">
        <f t="shared" si="27"/>
        <v>1.1195969450997641E-3</v>
      </c>
      <c r="I108" s="43">
        <f t="shared" si="27"/>
        <v>0.1619417009876444</v>
      </c>
      <c r="J108" s="43">
        <f t="shared" si="27"/>
        <v>4.4064136910712148E-2</v>
      </c>
      <c r="K108" s="43">
        <f t="shared" si="27"/>
        <v>5.0381862529489379E-3</v>
      </c>
      <c r="L108" s="43">
        <f t="shared" si="27"/>
        <v>8.3969770882482287E-4</v>
      </c>
      <c r="M108" s="43">
        <f t="shared" si="27"/>
        <v>0.95597584869447005</v>
      </c>
      <c r="N108" s="43">
        <f t="shared" si="27"/>
        <v>3.9985605182134428E-4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23.09 Bukasa-Buloba</vt:lpstr>
      <vt:lpstr>23.09 Buloba-Bukasa</vt:lpstr>
      <vt:lpstr>24.09 Bukasa-Buloba</vt:lpstr>
      <vt:lpstr>24.09 Buloba-Bukasa</vt:lpstr>
      <vt:lpstr>25.09 Bukasa-Buloba</vt:lpstr>
      <vt:lpstr>25.09 Buloba-Bukasa</vt:lpstr>
      <vt:lpstr>26.09 Bukasa-Buloba</vt:lpstr>
      <vt:lpstr>26.09 Buloba-Bukasa</vt:lpstr>
      <vt:lpstr>27.09 Bukasa-Buloba</vt:lpstr>
      <vt:lpstr>27.09 Buloba-Bukasa</vt:lpstr>
      <vt:lpstr>28.07 Bukasa-Buloba-24h</vt:lpstr>
      <vt:lpstr>28.09 Buloba-Bukasa-24h</vt:lpstr>
      <vt:lpstr>29.09 Bukasa-Buloba</vt:lpstr>
      <vt:lpstr>29.09 Buloba-Bukasa</vt:lpstr>
      <vt:lpstr>Avg Week Bukasa-Buloba</vt:lpstr>
      <vt:lpstr>Avg Week Buloba-Bukasa</vt:lpstr>
      <vt:lpstr>Avg Week Bukasa-Buloba-2Dir</vt:lpstr>
      <vt:lpstr>'23.09 Bukasa-Buloba'!Print_Area</vt:lpstr>
      <vt:lpstr>'23.09 Buloba-Bukasa'!Print_Area</vt:lpstr>
      <vt:lpstr>'24.09 Bukasa-Buloba'!Print_Area</vt:lpstr>
      <vt:lpstr>'24.09 Buloba-Bukasa'!Print_Area</vt:lpstr>
      <vt:lpstr>'25.09 Bukasa-Buloba'!Print_Area</vt:lpstr>
      <vt:lpstr>'25.09 Buloba-Bukasa'!Print_Area</vt:lpstr>
      <vt:lpstr>'26.09 Bukasa-Buloba'!Print_Area</vt:lpstr>
      <vt:lpstr>'26.09 Buloba-Bukasa'!Print_Area</vt:lpstr>
      <vt:lpstr>'27.09 Bukasa-Buloba'!Print_Area</vt:lpstr>
      <vt:lpstr>'27.09 Buloba-Bukasa'!Print_Area</vt:lpstr>
      <vt:lpstr>'28.07 Bukasa-Buloba-24h'!Print_Area</vt:lpstr>
      <vt:lpstr>'28.09 Buloba-Bukasa-24h'!Print_Area</vt:lpstr>
      <vt:lpstr>'29.09 Bukasa-Buloba'!Print_Area</vt:lpstr>
      <vt:lpstr>'29.09 Buloba-Bukasa'!Print_Area</vt:lpstr>
      <vt:lpstr>'Avg Week Bukasa-Buloba'!Print_Area</vt:lpstr>
      <vt:lpstr>'Avg Week Bukasa-Buloba-2Dir'!Print_Area</vt:lpstr>
      <vt:lpstr>'Avg Week Buloba-Bukasa'!Print_Area</vt:lpstr>
      <vt:lpstr>'23.09 Bukasa-Buloba'!Print_Titles</vt:lpstr>
      <vt:lpstr>'23.09 Buloba-Bukasa'!Print_Titles</vt:lpstr>
      <vt:lpstr>'24.09 Bukasa-Buloba'!Print_Titles</vt:lpstr>
      <vt:lpstr>'24.09 Buloba-Bukasa'!Print_Titles</vt:lpstr>
      <vt:lpstr>'25.09 Bukasa-Buloba'!Print_Titles</vt:lpstr>
      <vt:lpstr>'25.09 Buloba-Bukasa'!Print_Titles</vt:lpstr>
      <vt:lpstr>'26.09 Bukasa-Buloba'!Print_Titles</vt:lpstr>
      <vt:lpstr>'26.09 Buloba-Bukasa'!Print_Titles</vt:lpstr>
      <vt:lpstr>'27.09 Bukasa-Buloba'!Print_Titles</vt:lpstr>
      <vt:lpstr>'27.09 Buloba-Bukasa'!Print_Titles</vt:lpstr>
      <vt:lpstr>'28.07 Bukasa-Buloba-24h'!Print_Titles</vt:lpstr>
      <vt:lpstr>'28.09 Buloba-Bukasa-24h'!Print_Titles</vt:lpstr>
      <vt:lpstr>'29.09 Bukasa-Buloba'!Print_Titles</vt:lpstr>
      <vt:lpstr>'29.09 Buloba-Bukasa'!Print_Titles</vt:lpstr>
      <vt:lpstr>'Avg Week Bukasa-Buloba'!Print_Titles</vt:lpstr>
      <vt:lpstr>'Avg Week Bukasa-Buloba-2Dir'!Print_Titles</vt:lpstr>
      <vt:lpstr>'Avg Week Buloba-Bukasa'!Print_Titles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CLINT</cp:lastModifiedBy>
  <cp:lastPrinted>2019-07-25T18:18:41Z</cp:lastPrinted>
  <dcterms:created xsi:type="dcterms:W3CDTF">2010-07-06T07:39:49Z</dcterms:created>
  <dcterms:modified xsi:type="dcterms:W3CDTF">2020-01-16T11:35:17Z</dcterms:modified>
</cp:coreProperties>
</file>