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5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6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7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drawings/drawing8.xml" ContentType="application/vnd.openxmlformats-officedocument.drawing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drawings/drawing9.xml" ContentType="application/vnd.openxmlformats-officedocument.drawing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drawings/drawing10.xml" ContentType="application/vnd.openxmlformats-officedocument.drawing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1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drawings/drawing12.xml" ContentType="application/vnd.openxmlformats-officedocument.drawing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charts/chart54.xml" ContentType="application/vnd.openxmlformats-officedocument.drawingml.chart+xml"/>
  <Override PartName="/xl/drawings/drawing13.xml" ContentType="application/vnd.openxmlformats-officedocument.drawing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chart61.xml" ContentType="application/vnd.openxmlformats-officedocument.drawingml.chart+xml"/>
  <Override PartName="/xl/drawings/drawing14.xml" ContentType="application/vnd.openxmlformats-officedocument.drawing+xml"/>
  <Override PartName="/xl/charts/chart62.xml" ContentType="application/vnd.openxmlformats-officedocument.drawingml.chart+xml"/>
  <Override PartName="/xl/charts/chart63.xml" ContentType="application/vnd.openxmlformats-officedocument.drawingml.chart+xml"/>
  <Override PartName="/xl/charts/chart64.xml" ContentType="application/vnd.openxmlformats-officedocument.drawingml.chart+xml"/>
  <Override PartName="/xl/charts/chart65.xml" ContentType="application/vnd.openxmlformats-officedocument.drawingml.chart+xml"/>
  <Override PartName="/xl/charts/chart66.xml" ContentType="application/vnd.openxmlformats-officedocument.drawingml.chart+xml"/>
  <Override PartName="/xl/charts/chart67.xml" ContentType="application/vnd.openxmlformats-officedocument.drawingml.chart+xml"/>
  <Override PartName="/xl/charts/chart68.xml" ContentType="application/vnd.openxmlformats-officedocument.drawingml.chart+xml"/>
  <Override PartName="/xl/drawings/drawing15.xml" ContentType="application/vnd.openxmlformats-officedocument.drawing+xml"/>
  <Override PartName="/xl/charts/chart69.xml" ContentType="application/vnd.openxmlformats-officedocument.drawingml.chart+xml"/>
  <Override PartName="/xl/charts/chart70.xml" ContentType="application/vnd.openxmlformats-officedocument.drawingml.chart+xml"/>
  <Override PartName="/xl/charts/chart71.xml" ContentType="application/vnd.openxmlformats-officedocument.drawingml.chart+xml"/>
  <Override PartName="/xl/drawings/drawing16.xml" ContentType="application/vnd.openxmlformats-officedocument.drawing+xml"/>
  <Override PartName="/xl/charts/chart72.xml" ContentType="application/vnd.openxmlformats-officedocument.drawingml.chart+xml"/>
  <Override PartName="/xl/charts/chart73.xml" ContentType="application/vnd.openxmlformats-officedocument.drawingml.chart+xml"/>
  <Override PartName="/xl/charts/chart74.xml" ContentType="application/vnd.openxmlformats-officedocument.drawingml.chart+xml"/>
  <Override PartName="/xl/drawings/drawing17.xml" ContentType="application/vnd.openxmlformats-officedocument.drawing+xml"/>
  <Override PartName="/xl/charts/chart75.xml" ContentType="application/vnd.openxmlformats-officedocument.drawingml.chart+xml"/>
  <Override PartName="/xl/charts/chart76.xml" ContentType="application/vnd.openxmlformats-officedocument.drawingml.chart+xml"/>
  <Override PartName="/xl/charts/chart77.xml" ContentType="application/vnd.openxmlformats-officedocument.drawingml.chart+xml"/>
  <Override PartName="/xl/charts/chart78.xml" ContentType="application/vnd.openxmlformats-officedocument.drawingml.chart+xml"/>
  <Override PartName="/xl/charts/chart7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NT\Desktop\C-2 Analysis Complete-Clinton\C2-STN 67-BOMBO ROAD\MCC\"/>
    </mc:Choice>
  </mc:AlternateContent>
  <xr:revisionPtr revIDLastSave="0" documentId="13_ncr:1_{B6DD5D9E-74C8-4A0A-A826-46F8F8C22D3C}" xr6:coauthVersionLast="45" xr6:coauthVersionMax="45" xr10:uidLastSave="{00000000-0000-0000-0000-000000000000}"/>
  <bookViews>
    <workbookView xWindow="-120" yWindow="-120" windowWidth="20730" windowHeight="11160" tabRatio="940" firstSheet="13" activeTab="14" xr2:uid="{00000000-000D-0000-FFFF-FFFF00000000}"/>
  </bookViews>
  <sheets>
    <sheet name="23.09 Bombo-Matugga " sheetId="113" r:id="rId1"/>
    <sheet name="23.09 Matugga-Bombo" sheetId="94" r:id="rId2"/>
    <sheet name="24.09 Bombo-Matugga" sheetId="95" r:id="rId3"/>
    <sheet name="24.09 Matugga-Bombo" sheetId="96" r:id="rId4"/>
    <sheet name="25.09 Bombo-Matugga" sheetId="97" r:id="rId5"/>
    <sheet name="25.09 Matugga-Bombo" sheetId="98" r:id="rId6"/>
    <sheet name="26.09 Bombo-Matugga-24h" sheetId="101" r:id="rId7"/>
    <sheet name="26.09 Matugga-Bombo-24h" sheetId="109" r:id="rId8"/>
    <sheet name="27.09 Bombo-Matugga" sheetId="99" r:id="rId9"/>
    <sheet name="27.09 Matugga-Bombo" sheetId="100" r:id="rId10"/>
    <sheet name="28.09 Bombo-Matugga-24h" sheetId="105" r:id="rId11"/>
    <sheet name="28.09 Matugga-Bombo-24h" sheetId="110" r:id="rId12"/>
    <sheet name="29.09 Bombo-Matugga" sheetId="103" r:id="rId13"/>
    <sheet name="29.09 Matugga-Bombo" sheetId="104" r:id="rId14"/>
    <sheet name="Avg Week Bombo-Matugga" sheetId="107" r:id="rId15"/>
    <sheet name="Avg Week Matugga-Bombo" sheetId="108" r:id="rId16"/>
    <sheet name="Avg Week Bombo-Matugga-2Dir" sheetId="111" r:id="rId17"/>
  </sheets>
  <externalReferences>
    <externalReference r:id="rId18"/>
    <externalReference r:id="rId19"/>
  </externalReferences>
  <definedNames>
    <definedName name="_xlnm.Print_Area" localSheetId="0">'23.09 Bombo-Matugga '!$A$1:$AF$60</definedName>
    <definedName name="_xlnm.Print_Area" localSheetId="1">'23.09 Matugga-Bombo'!$A$1:$AF$60</definedName>
    <definedName name="_xlnm.Print_Area" localSheetId="2">'24.09 Bombo-Matugga'!$A$1:$AF$60</definedName>
    <definedName name="_xlnm.Print_Area" localSheetId="3">'24.09 Matugga-Bombo'!$A$1:$AF$60</definedName>
    <definedName name="_xlnm.Print_Area" localSheetId="4">'25.09 Bombo-Matugga'!$A$1:$AF$60</definedName>
    <definedName name="_xlnm.Print_Area" localSheetId="5">'25.09 Matugga-Bombo'!$A$1:$AF$60</definedName>
    <definedName name="_xlnm.Print_Area" localSheetId="6">'26.09 Bombo-Matugga-24h'!$A$1:$AF$108</definedName>
    <definedName name="_xlnm.Print_Area" localSheetId="7">'26.09 Matugga-Bombo-24h'!$A$1:$AF$108</definedName>
    <definedName name="_xlnm.Print_Area" localSheetId="8">'27.09 Bombo-Matugga'!$A$1:$AF$60</definedName>
    <definedName name="_xlnm.Print_Area" localSheetId="9">'27.09 Matugga-Bombo'!$A$1:$AF$60</definedName>
    <definedName name="_xlnm.Print_Area" localSheetId="10">'28.09 Bombo-Matugga-24h'!$A$1:$AF$108</definedName>
    <definedName name="_xlnm.Print_Area" localSheetId="11">'28.09 Matugga-Bombo-24h'!$A$1:$AF$108</definedName>
    <definedName name="_xlnm.Print_Area" localSheetId="12">'29.09 Bombo-Matugga'!$A$1:$AF$60</definedName>
    <definedName name="_xlnm.Print_Area" localSheetId="13">'29.09 Matugga-Bombo'!$A$1:$AF$60</definedName>
    <definedName name="_xlnm.Print_Area" localSheetId="14">'Avg Week Bombo-Matugga'!$A$1:$AF$108</definedName>
    <definedName name="_xlnm.Print_Area" localSheetId="16">'Avg Week Bombo-Matugga-2Dir'!$A$1:$AF$108</definedName>
    <definedName name="_xlnm.Print_Area" localSheetId="15">'Avg Week Matugga-Bombo'!$A$1:$AF$108</definedName>
    <definedName name="_xlnm.Print_Titles" localSheetId="0">'23.09 Bombo-Matugga '!$1:$8</definedName>
    <definedName name="_xlnm.Print_Titles" localSheetId="1">'23.09 Matugga-Bombo'!$1:$8</definedName>
    <definedName name="_xlnm.Print_Titles" localSheetId="2">'24.09 Bombo-Matugga'!$1:$8</definedName>
    <definedName name="_xlnm.Print_Titles" localSheetId="3">'24.09 Matugga-Bombo'!$1:$8</definedName>
    <definedName name="_xlnm.Print_Titles" localSheetId="4">'25.09 Bombo-Matugga'!$1:$8</definedName>
    <definedName name="_xlnm.Print_Titles" localSheetId="5">'25.09 Matugga-Bombo'!$1:$8</definedName>
    <definedName name="_xlnm.Print_Titles" localSheetId="6">'26.09 Bombo-Matugga-24h'!$1:$8</definedName>
    <definedName name="_xlnm.Print_Titles" localSheetId="7">'26.09 Matugga-Bombo-24h'!$1:$8</definedName>
    <definedName name="_xlnm.Print_Titles" localSheetId="8">'27.09 Bombo-Matugga'!$1:$8</definedName>
    <definedName name="_xlnm.Print_Titles" localSheetId="9">'27.09 Matugga-Bombo'!$1:$8</definedName>
    <definedName name="_xlnm.Print_Titles" localSheetId="10">'28.09 Bombo-Matugga-24h'!$1:$8</definedName>
    <definedName name="_xlnm.Print_Titles" localSheetId="11">'28.09 Matugga-Bombo-24h'!$1:$8</definedName>
    <definedName name="_xlnm.Print_Titles" localSheetId="12">'29.09 Bombo-Matugga'!$1:$8</definedName>
    <definedName name="_xlnm.Print_Titles" localSheetId="13">'29.09 Matugga-Bombo'!$1:$8</definedName>
    <definedName name="_xlnm.Print_Titles" localSheetId="14">'Avg Week Bombo-Matugga'!$1:$8</definedName>
    <definedName name="_xlnm.Print_Titles" localSheetId="16">'Avg Week Bombo-Matugga-2Dir'!$1:$8</definedName>
    <definedName name="_xlnm.Print_Titles" localSheetId="15">'Avg Week Matugga-Bombo'!$1:$8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N61" i="111" l="1"/>
  <c r="I63" i="111"/>
  <c r="Z23" i="108"/>
  <c r="AD27" i="108"/>
  <c r="Y28" i="108"/>
  <c r="AC31" i="108"/>
  <c r="V33" i="108"/>
  <c r="S28" i="108"/>
  <c r="P64" i="108"/>
  <c r="P72" i="108"/>
  <c r="P80" i="108"/>
  <c r="P88" i="108"/>
  <c r="P96" i="108"/>
  <c r="P104" i="108"/>
  <c r="D58" i="108"/>
  <c r="T22" i="108" s="1"/>
  <c r="E58" i="108"/>
  <c r="F58" i="108"/>
  <c r="G58" i="108"/>
  <c r="W22" i="108" s="1"/>
  <c r="H58" i="108"/>
  <c r="X22" i="108" s="1"/>
  <c r="I58" i="108"/>
  <c r="J58" i="108"/>
  <c r="K58" i="108"/>
  <c r="L58" i="108"/>
  <c r="AB22" i="108" s="1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V22" i="108" s="1"/>
  <c r="G60" i="108"/>
  <c r="H60" i="108"/>
  <c r="I60" i="108"/>
  <c r="J60" i="108"/>
  <c r="K60" i="108"/>
  <c r="L60" i="108"/>
  <c r="M60" i="108"/>
  <c r="N60" i="108"/>
  <c r="AD22" i="108" s="1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T23" i="108" s="1"/>
  <c r="E62" i="108"/>
  <c r="F62" i="108"/>
  <c r="G62" i="108"/>
  <c r="H62" i="108"/>
  <c r="X23" i="108" s="1"/>
  <c r="I62" i="108"/>
  <c r="J62" i="108"/>
  <c r="K62" i="108"/>
  <c r="L62" i="108"/>
  <c r="AB23" i="108" s="1"/>
  <c r="M62" i="108"/>
  <c r="N62" i="108"/>
  <c r="D63" i="108"/>
  <c r="E63" i="108"/>
  <c r="F63" i="108"/>
  <c r="G63" i="108"/>
  <c r="H63" i="108"/>
  <c r="I63" i="108"/>
  <c r="Y23" i="108" s="1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T24" i="108" s="1"/>
  <c r="E66" i="108"/>
  <c r="F66" i="108"/>
  <c r="G66" i="108"/>
  <c r="H66" i="108"/>
  <c r="X24" i="108" s="1"/>
  <c r="I66" i="108"/>
  <c r="J66" i="108"/>
  <c r="K66" i="108"/>
  <c r="L66" i="108"/>
  <c r="AB24" i="108" s="1"/>
  <c r="M66" i="108"/>
  <c r="N66" i="108"/>
  <c r="D67" i="108"/>
  <c r="E67" i="108"/>
  <c r="U24" i="108" s="1"/>
  <c r="F67" i="108"/>
  <c r="G67" i="108"/>
  <c r="H67" i="108"/>
  <c r="I67" i="108"/>
  <c r="J67" i="108"/>
  <c r="K67" i="108"/>
  <c r="L67" i="108"/>
  <c r="M67" i="108"/>
  <c r="AC24" i="108" s="1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T25" i="108" s="1"/>
  <c r="E70" i="108"/>
  <c r="F70" i="108"/>
  <c r="G70" i="108"/>
  <c r="H70" i="108"/>
  <c r="X25" i="108" s="1"/>
  <c r="I70" i="108"/>
  <c r="J70" i="108"/>
  <c r="K70" i="108"/>
  <c r="L70" i="108"/>
  <c r="AB25" i="108" s="1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T26" i="108" s="1"/>
  <c r="E74" i="108"/>
  <c r="F74" i="108"/>
  <c r="G74" i="108"/>
  <c r="H74" i="108"/>
  <c r="X26" i="108" s="1"/>
  <c r="I74" i="108"/>
  <c r="J74" i="108"/>
  <c r="K74" i="108"/>
  <c r="AA26" i="108" s="1"/>
  <c r="L74" i="108"/>
  <c r="AB26" i="108" s="1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T27" i="108" s="1"/>
  <c r="E78" i="108"/>
  <c r="F78" i="108"/>
  <c r="V27" i="108" s="1"/>
  <c r="G78" i="108"/>
  <c r="H78" i="108"/>
  <c r="X27" i="108" s="1"/>
  <c r="I78" i="108"/>
  <c r="J78" i="108"/>
  <c r="K78" i="108"/>
  <c r="L78" i="108"/>
  <c r="AB27" i="108" s="1"/>
  <c r="M78" i="108"/>
  <c r="N78" i="108"/>
  <c r="D79" i="108"/>
  <c r="E79" i="108"/>
  <c r="U27" i="108" s="1"/>
  <c r="F79" i="108"/>
  <c r="G79" i="108"/>
  <c r="H79" i="108"/>
  <c r="I79" i="108"/>
  <c r="J79" i="108"/>
  <c r="K79" i="108"/>
  <c r="L79" i="108"/>
  <c r="M79" i="108"/>
  <c r="AC27" i="108" s="1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T28" i="108" s="1"/>
  <c r="E82" i="108"/>
  <c r="F82" i="108"/>
  <c r="G82" i="108"/>
  <c r="H82" i="108"/>
  <c r="X28" i="108" s="1"/>
  <c r="I82" i="108"/>
  <c r="J82" i="108"/>
  <c r="K82" i="108"/>
  <c r="L82" i="108"/>
  <c r="AB28" i="108" s="1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T29" i="108" s="1"/>
  <c r="E86" i="108"/>
  <c r="F86" i="108"/>
  <c r="G86" i="108"/>
  <c r="H86" i="108"/>
  <c r="X29" i="108" s="1"/>
  <c r="I86" i="108"/>
  <c r="J86" i="108"/>
  <c r="K86" i="108"/>
  <c r="L86" i="108"/>
  <c r="AB29" i="108" s="1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T30" i="108" s="1"/>
  <c r="E90" i="108"/>
  <c r="F90" i="108"/>
  <c r="G90" i="108"/>
  <c r="H90" i="108"/>
  <c r="X30" i="108" s="1"/>
  <c r="I90" i="108"/>
  <c r="J90" i="108"/>
  <c r="K90" i="108"/>
  <c r="L90" i="108"/>
  <c r="AB30" i="108" s="1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W30" i="108" s="1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T31" i="108" s="1"/>
  <c r="E94" i="108"/>
  <c r="F94" i="108"/>
  <c r="G94" i="108"/>
  <c r="H94" i="108"/>
  <c r="X31" i="108" s="1"/>
  <c r="I94" i="108"/>
  <c r="J94" i="108"/>
  <c r="K94" i="108"/>
  <c r="L94" i="108"/>
  <c r="AB31" i="108" s="1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T32" i="108" s="1"/>
  <c r="E98" i="108"/>
  <c r="F98" i="108"/>
  <c r="G98" i="108"/>
  <c r="W32" i="108" s="1"/>
  <c r="H98" i="108"/>
  <c r="X32" i="108" s="1"/>
  <c r="I98" i="108"/>
  <c r="J98" i="108"/>
  <c r="K98" i="108"/>
  <c r="L98" i="108"/>
  <c r="AB32" i="108" s="1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AA32" i="108" s="1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T33" i="108" s="1"/>
  <c r="E102" i="108"/>
  <c r="F102" i="108"/>
  <c r="G102" i="108"/>
  <c r="W33" i="108" s="1"/>
  <c r="H102" i="108"/>
  <c r="X33" i="108" s="1"/>
  <c r="I102" i="108"/>
  <c r="J102" i="108"/>
  <c r="K102" i="108"/>
  <c r="L102" i="108"/>
  <c r="AB33" i="108" s="1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AD33" i="108" s="1"/>
  <c r="D104" i="108"/>
  <c r="E104" i="108"/>
  <c r="F104" i="108"/>
  <c r="G104" i="108"/>
  <c r="H104" i="108"/>
  <c r="I104" i="108"/>
  <c r="J104" i="108"/>
  <c r="K104" i="108"/>
  <c r="AA33" i="108" s="1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P59" i="108" s="1"/>
  <c r="C60" i="108"/>
  <c r="O60" i="108" s="1"/>
  <c r="C61" i="108"/>
  <c r="C62" i="108"/>
  <c r="C63" i="108"/>
  <c r="P63" i="108" s="1"/>
  <c r="C64" i="108"/>
  <c r="O64" i="108" s="1"/>
  <c r="C65" i="108"/>
  <c r="C66" i="108"/>
  <c r="C67" i="108"/>
  <c r="P67" i="108" s="1"/>
  <c r="C68" i="108"/>
  <c r="O68" i="108" s="1"/>
  <c r="C69" i="108"/>
  <c r="C70" i="108"/>
  <c r="C71" i="108"/>
  <c r="P71" i="108" s="1"/>
  <c r="C72" i="108"/>
  <c r="O72" i="108" s="1"/>
  <c r="C73" i="108"/>
  <c r="C74" i="108"/>
  <c r="C75" i="108"/>
  <c r="P75" i="108" s="1"/>
  <c r="C76" i="108"/>
  <c r="O76" i="108" s="1"/>
  <c r="C77" i="108"/>
  <c r="C78" i="108"/>
  <c r="C79" i="108"/>
  <c r="P79" i="108" s="1"/>
  <c r="C80" i="108"/>
  <c r="C81" i="108"/>
  <c r="C82" i="108"/>
  <c r="C83" i="108"/>
  <c r="P83" i="108" s="1"/>
  <c r="C84" i="108"/>
  <c r="C85" i="108"/>
  <c r="C86" i="108"/>
  <c r="C87" i="108"/>
  <c r="P87" i="108" s="1"/>
  <c r="C88" i="108"/>
  <c r="C89" i="108"/>
  <c r="C90" i="108"/>
  <c r="C91" i="108"/>
  <c r="P91" i="108" s="1"/>
  <c r="C92" i="108"/>
  <c r="C93" i="108"/>
  <c r="C94" i="108"/>
  <c r="C95" i="108"/>
  <c r="P95" i="108" s="1"/>
  <c r="C96" i="108"/>
  <c r="C97" i="108"/>
  <c r="C98" i="108"/>
  <c r="C99" i="108"/>
  <c r="P99" i="108" s="1"/>
  <c r="C100" i="108"/>
  <c r="C101" i="108"/>
  <c r="C102" i="108"/>
  <c r="C103" i="108"/>
  <c r="P103" i="108" s="1"/>
  <c r="C104" i="108"/>
  <c r="C105" i="108"/>
  <c r="C58" i="108"/>
  <c r="D58" i="107"/>
  <c r="E58" i="107"/>
  <c r="F58" i="107"/>
  <c r="F58" i="111" s="1"/>
  <c r="G58" i="107"/>
  <c r="G58" i="111" s="1"/>
  <c r="H58" i="107"/>
  <c r="I58" i="107"/>
  <c r="J58" i="107"/>
  <c r="J58" i="111" s="1"/>
  <c r="K58" i="107"/>
  <c r="K58" i="111" s="1"/>
  <c r="L58" i="107"/>
  <c r="M58" i="107"/>
  <c r="N58" i="107"/>
  <c r="N58" i="111" s="1"/>
  <c r="D59" i="107"/>
  <c r="D59" i="111" s="1"/>
  <c r="E59" i="107"/>
  <c r="E59" i="111" s="1"/>
  <c r="F59" i="107"/>
  <c r="F59" i="111" s="1"/>
  <c r="G59" i="107"/>
  <c r="G59" i="111" s="1"/>
  <c r="H59" i="107"/>
  <c r="H59" i="111" s="1"/>
  <c r="I59" i="107"/>
  <c r="I59" i="111" s="1"/>
  <c r="J59" i="107"/>
  <c r="J59" i="111" s="1"/>
  <c r="K59" i="107"/>
  <c r="K59" i="111" s="1"/>
  <c r="L59" i="107"/>
  <c r="L59" i="111" s="1"/>
  <c r="M59" i="107"/>
  <c r="M59" i="111" s="1"/>
  <c r="N59" i="107"/>
  <c r="N59" i="111" s="1"/>
  <c r="D60" i="107"/>
  <c r="D60" i="111" s="1"/>
  <c r="E60" i="107"/>
  <c r="E60" i="111" s="1"/>
  <c r="F60" i="107"/>
  <c r="F60" i="111" s="1"/>
  <c r="G60" i="107"/>
  <c r="G60" i="111" s="1"/>
  <c r="H60" i="107"/>
  <c r="H60" i="111" s="1"/>
  <c r="I60" i="107"/>
  <c r="I60" i="111" s="1"/>
  <c r="J60" i="107"/>
  <c r="J60" i="111" s="1"/>
  <c r="K60" i="107"/>
  <c r="K60" i="111" s="1"/>
  <c r="L60" i="107"/>
  <c r="L60" i="111" s="1"/>
  <c r="M60" i="107"/>
  <c r="M60" i="111" s="1"/>
  <c r="N60" i="107"/>
  <c r="N60" i="111" s="1"/>
  <c r="D61" i="107"/>
  <c r="D61" i="111" s="1"/>
  <c r="E61" i="107"/>
  <c r="E61" i="111" s="1"/>
  <c r="F61" i="107"/>
  <c r="F61" i="111" s="1"/>
  <c r="G61" i="107"/>
  <c r="G61" i="111" s="1"/>
  <c r="H61" i="107"/>
  <c r="H61" i="111" s="1"/>
  <c r="I61" i="107"/>
  <c r="I61" i="111" s="1"/>
  <c r="J61" i="107"/>
  <c r="J61" i="111" s="1"/>
  <c r="K61" i="107"/>
  <c r="K61" i="111" s="1"/>
  <c r="L61" i="107"/>
  <c r="L61" i="111" s="1"/>
  <c r="M61" i="107"/>
  <c r="M61" i="111" s="1"/>
  <c r="N61" i="107"/>
  <c r="D62" i="107"/>
  <c r="E62" i="107"/>
  <c r="E62" i="111" s="1"/>
  <c r="U23" i="111" s="1"/>
  <c r="F62" i="107"/>
  <c r="F62" i="111" s="1"/>
  <c r="G62" i="107"/>
  <c r="G62" i="111" s="1"/>
  <c r="H62" i="107"/>
  <c r="I62" i="107"/>
  <c r="I62" i="111" s="1"/>
  <c r="Y23" i="111" s="1"/>
  <c r="J62" i="107"/>
  <c r="J62" i="111" s="1"/>
  <c r="K62" i="107"/>
  <c r="K62" i="111" s="1"/>
  <c r="L62" i="107"/>
  <c r="M62" i="107"/>
  <c r="M62" i="111" s="1"/>
  <c r="AC23" i="111" s="1"/>
  <c r="N62" i="107"/>
  <c r="N62" i="111" s="1"/>
  <c r="D63" i="107"/>
  <c r="D63" i="111" s="1"/>
  <c r="E63" i="107"/>
  <c r="E63" i="111" s="1"/>
  <c r="F63" i="107"/>
  <c r="F63" i="111" s="1"/>
  <c r="G63" i="107"/>
  <c r="G63" i="111" s="1"/>
  <c r="H63" i="107"/>
  <c r="H63" i="111" s="1"/>
  <c r="I63" i="107"/>
  <c r="J63" i="107"/>
  <c r="J63" i="111" s="1"/>
  <c r="K63" i="107"/>
  <c r="K63" i="111" s="1"/>
  <c r="L63" i="107"/>
  <c r="L63" i="111" s="1"/>
  <c r="M63" i="107"/>
  <c r="M63" i="111" s="1"/>
  <c r="N63" i="107"/>
  <c r="N63" i="111" s="1"/>
  <c r="D64" i="107"/>
  <c r="D64" i="111" s="1"/>
  <c r="E64" i="107"/>
  <c r="E64" i="111" s="1"/>
  <c r="F64" i="107"/>
  <c r="F64" i="111" s="1"/>
  <c r="G64" i="107"/>
  <c r="G64" i="111" s="1"/>
  <c r="H64" i="107"/>
  <c r="H64" i="111" s="1"/>
  <c r="I64" i="107"/>
  <c r="I64" i="111" s="1"/>
  <c r="J64" i="107"/>
  <c r="J64" i="111" s="1"/>
  <c r="K64" i="107"/>
  <c r="K64" i="111" s="1"/>
  <c r="L64" i="107"/>
  <c r="L64" i="111" s="1"/>
  <c r="M64" i="107"/>
  <c r="M64" i="111" s="1"/>
  <c r="N64" i="107"/>
  <c r="N64" i="111" s="1"/>
  <c r="D65" i="107"/>
  <c r="D65" i="111" s="1"/>
  <c r="E65" i="107"/>
  <c r="E65" i="111" s="1"/>
  <c r="F65" i="107"/>
  <c r="F65" i="111" s="1"/>
  <c r="G65" i="107"/>
  <c r="G65" i="111" s="1"/>
  <c r="H65" i="107"/>
  <c r="H65" i="111" s="1"/>
  <c r="I65" i="107"/>
  <c r="I65" i="111" s="1"/>
  <c r="J65" i="107"/>
  <c r="J65" i="111" s="1"/>
  <c r="K65" i="107"/>
  <c r="K65" i="111" s="1"/>
  <c r="L65" i="107"/>
  <c r="L65" i="111" s="1"/>
  <c r="M65" i="107"/>
  <c r="M65" i="111" s="1"/>
  <c r="N65" i="107"/>
  <c r="N65" i="111" s="1"/>
  <c r="D66" i="107"/>
  <c r="D66" i="111" s="1"/>
  <c r="E66" i="107"/>
  <c r="E66" i="111" s="1"/>
  <c r="U24" i="111" s="1"/>
  <c r="F66" i="107"/>
  <c r="F66" i="111" s="1"/>
  <c r="G66" i="107"/>
  <c r="G66" i="111" s="1"/>
  <c r="H66" i="107"/>
  <c r="H66" i="111" s="1"/>
  <c r="I66" i="107"/>
  <c r="I66" i="111" s="1"/>
  <c r="Y24" i="111" s="1"/>
  <c r="J66" i="107"/>
  <c r="J66" i="111" s="1"/>
  <c r="K66" i="107"/>
  <c r="K66" i="111" s="1"/>
  <c r="L66" i="107"/>
  <c r="L66" i="111" s="1"/>
  <c r="M66" i="107"/>
  <c r="M66" i="111" s="1"/>
  <c r="AC24" i="111" s="1"/>
  <c r="N66" i="107"/>
  <c r="N66" i="111" s="1"/>
  <c r="D67" i="107"/>
  <c r="D67" i="111" s="1"/>
  <c r="E67" i="107"/>
  <c r="E67" i="111" s="1"/>
  <c r="F67" i="107"/>
  <c r="F67" i="111" s="1"/>
  <c r="G67" i="107"/>
  <c r="G67" i="111" s="1"/>
  <c r="H67" i="107"/>
  <c r="H67" i="111" s="1"/>
  <c r="I67" i="107"/>
  <c r="I67" i="111" s="1"/>
  <c r="J67" i="107"/>
  <c r="J67" i="111" s="1"/>
  <c r="K67" i="107"/>
  <c r="K67" i="111" s="1"/>
  <c r="L67" i="107"/>
  <c r="L67" i="111" s="1"/>
  <c r="M67" i="107"/>
  <c r="M67" i="111" s="1"/>
  <c r="N67" i="107"/>
  <c r="N67" i="111" s="1"/>
  <c r="D68" i="107"/>
  <c r="D68" i="111" s="1"/>
  <c r="E68" i="107"/>
  <c r="E68" i="111" s="1"/>
  <c r="F68" i="107"/>
  <c r="F68" i="111" s="1"/>
  <c r="G68" i="107"/>
  <c r="G68" i="111" s="1"/>
  <c r="H68" i="107"/>
  <c r="H68" i="111" s="1"/>
  <c r="I68" i="107"/>
  <c r="I68" i="111" s="1"/>
  <c r="J68" i="107"/>
  <c r="J68" i="111" s="1"/>
  <c r="K68" i="107"/>
  <c r="K68" i="111" s="1"/>
  <c r="L68" i="107"/>
  <c r="L68" i="111" s="1"/>
  <c r="M68" i="107"/>
  <c r="M68" i="111" s="1"/>
  <c r="N68" i="107"/>
  <c r="N68" i="111" s="1"/>
  <c r="D69" i="107"/>
  <c r="D69" i="111" s="1"/>
  <c r="E69" i="107"/>
  <c r="E69" i="111" s="1"/>
  <c r="F69" i="107"/>
  <c r="F69" i="111" s="1"/>
  <c r="G69" i="107"/>
  <c r="G69" i="111" s="1"/>
  <c r="H69" i="107"/>
  <c r="H69" i="111" s="1"/>
  <c r="I69" i="107"/>
  <c r="I69" i="111" s="1"/>
  <c r="J69" i="107"/>
  <c r="J69" i="111" s="1"/>
  <c r="K69" i="107"/>
  <c r="K69" i="111" s="1"/>
  <c r="L69" i="107"/>
  <c r="L69" i="111" s="1"/>
  <c r="M69" i="107"/>
  <c r="M69" i="111" s="1"/>
  <c r="N69" i="107"/>
  <c r="N69" i="111" s="1"/>
  <c r="D70" i="107"/>
  <c r="D70" i="111" s="1"/>
  <c r="E70" i="107"/>
  <c r="F70" i="107"/>
  <c r="F70" i="111" s="1"/>
  <c r="G70" i="107"/>
  <c r="G70" i="111" s="1"/>
  <c r="H70" i="107"/>
  <c r="H70" i="111" s="1"/>
  <c r="I70" i="107"/>
  <c r="J70" i="107"/>
  <c r="J70" i="111" s="1"/>
  <c r="K70" i="107"/>
  <c r="K70" i="111" s="1"/>
  <c r="L70" i="107"/>
  <c r="L70" i="111" s="1"/>
  <c r="M70" i="107"/>
  <c r="N70" i="107"/>
  <c r="N70" i="111" s="1"/>
  <c r="D71" i="107"/>
  <c r="D71" i="111" s="1"/>
  <c r="E71" i="107"/>
  <c r="E71" i="111" s="1"/>
  <c r="F71" i="107"/>
  <c r="F71" i="111" s="1"/>
  <c r="G71" i="107"/>
  <c r="G71" i="111" s="1"/>
  <c r="H71" i="107"/>
  <c r="H71" i="111" s="1"/>
  <c r="I71" i="107"/>
  <c r="I71" i="111" s="1"/>
  <c r="J71" i="107"/>
  <c r="J71" i="111" s="1"/>
  <c r="K71" i="107"/>
  <c r="K71" i="111" s="1"/>
  <c r="L71" i="107"/>
  <c r="L71" i="111" s="1"/>
  <c r="M71" i="107"/>
  <c r="M71" i="111" s="1"/>
  <c r="N71" i="107"/>
  <c r="N71" i="111" s="1"/>
  <c r="D72" i="107"/>
  <c r="D72" i="111" s="1"/>
  <c r="E72" i="107"/>
  <c r="E72" i="111" s="1"/>
  <c r="F72" i="107"/>
  <c r="F72" i="111" s="1"/>
  <c r="G72" i="107"/>
  <c r="G72" i="111" s="1"/>
  <c r="H72" i="107"/>
  <c r="H72" i="111" s="1"/>
  <c r="I72" i="107"/>
  <c r="I72" i="111" s="1"/>
  <c r="J72" i="107"/>
  <c r="J72" i="111" s="1"/>
  <c r="K72" i="107"/>
  <c r="K72" i="111" s="1"/>
  <c r="L72" i="107"/>
  <c r="L72" i="111" s="1"/>
  <c r="M72" i="107"/>
  <c r="M72" i="111" s="1"/>
  <c r="N72" i="107"/>
  <c r="N72" i="111" s="1"/>
  <c r="D73" i="107"/>
  <c r="D73" i="111" s="1"/>
  <c r="E73" i="107"/>
  <c r="E73" i="111" s="1"/>
  <c r="F73" i="107"/>
  <c r="F73" i="111" s="1"/>
  <c r="G73" i="107"/>
  <c r="G73" i="111" s="1"/>
  <c r="H73" i="107"/>
  <c r="H73" i="111" s="1"/>
  <c r="I73" i="107"/>
  <c r="I73" i="111" s="1"/>
  <c r="J73" i="107"/>
  <c r="J73" i="111" s="1"/>
  <c r="K73" i="107"/>
  <c r="K73" i="111" s="1"/>
  <c r="L73" i="107"/>
  <c r="L73" i="111" s="1"/>
  <c r="M73" i="107"/>
  <c r="M73" i="111" s="1"/>
  <c r="N73" i="107"/>
  <c r="N73" i="111" s="1"/>
  <c r="D74" i="107"/>
  <c r="E74" i="107"/>
  <c r="F74" i="107"/>
  <c r="F74" i="111" s="1"/>
  <c r="G74" i="107"/>
  <c r="G74" i="111" s="1"/>
  <c r="H74" i="107"/>
  <c r="I74" i="107"/>
  <c r="J74" i="107"/>
  <c r="J74" i="111" s="1"/>
  <c r="K74" i="107"/>
  <c r="K74" i="111" s="1"/>
  <c r="L74" i="107"/>
  <c r="M74" i="107"/>
  <c r="N74" i="107"/>
  <c r="N74" i="111" s="1"/>
  <c r="D75" i="107"/>
  <c r="D75" i="111" s="1"/>
  <c r="E75" i="107"/>
  <c r="E75" i="111" s="1"/>
  <c r="F75" i="107"/>
  <c r="F75" i="111" s="1"/>
  <c r="G75" i="107"/>
  <c r="G75" i="111" s="1"/>
  <c r="H75" i="107"/>
  <c r="H75" i="111" s="1"/>
  <c r="I75" i="107"/>
  <c r="I75" i="111" s="1"/>
  <c r="J75" i="107"/>
  <c r="J75" i="111" s="1"/>
  <c r="K75" i="107"/>
  <c r="K75" i="111" s="1"/>
  <c r="L75" i="107"/>
  <c r="L75" i="111" s="1"/>
  <c r="M75" i="107"/>
  <c r="M75" i="111" s="1"/>
  <c r="N75" i="107"/>
  <c r="N75" i="111" s="1"/>
  <c r="D76" i="107"/>
  <c r="D76" i="111" s="1"/>
  <c r="E76" i="107"/>
  <c r="E76" i="111" s="1"/>
  <c r="F76" i="107"/>
  <c r="F76" i="111" s="1"/>
  <c r="G76" i="107"/>
  <c r="G76" i="111" s="1"/>
  <c r="H76" i="107"/>
  <c r="H76" i="111" s="1"/>
  <c r="I76" i="107"/>
  <c r="I76" i="111" s="1"/>
  <c r="J76" i="107"/>
  <c r="J76" i="111" s="1"/>
  <c r="K76" i="107"/>
  <c r="K76" i="111" s="1"/>
  <c r="L76" i="107"/>
  <c r="L76" i="111" s="1"/>
  <c r="M76" i="107"/>
  <c r="M76" i="111" s="1"/>
  <c r="N76" i="107"/>
  <c r="N76" i="111" s="1"/>
  <c r="D77" i="107"/>
  <c r="D77" i="111" s="1"/>
  <c r="E77" i="107"/>
  <c r="E77" i="111" s="1"/>
  <c r="F77" i="107"/>
  <c r="F77" i="111" s="1"/>
  <c r="G77" i="107"/>
  <c r="G77" i="111" s="1"/>
  <c r="H77" i="107"/>
  <c r="H77" i="111" s="1"/>
  <c r="I77" i="107"/>
  <c r="I77" i="111" s="1"/>
  <c r="J77" i="107"/>
  <c r="J77" i="111" s="1"/>
  <c r="K77" i="107"/>
  <c r="K77" i="111" s="1"/>
  <c r="L77" i="107"/>
  <c r="L77" i="111" s="1"/>
  <c r="M77" i="107"/>
  <c r="M77" i="111" s="1"/>
  <c r="N77" i="107"/>
  <c r="N77" i="111" s="1"/>
  <c r="D78" i="107"/>
  <c r="E78" i="107"/>
  <c r="E78" i="111" s="1"/>
  <c r="U27" i="111" s="1"/>
  <c r="F78" i="107"/>
  <c r="F78" i="111" s="1"/>
  <c r="G78" i="107"/>
  <c r="G78" i="111" s="1"/>
  <c r="H78" i="107"/>
  <c r="I78" i="107"/>
  <c r="Y27" i="107" s="1"/>
  <c r="J78" i="107"/>
  <c r="J78" i="111" s="1"/>
  <c r="K78" i="107"/>
  <c r="K78" i="111" s="1"/>
  <c r="L78" i="107"/>
  <c r="M78" i="107"/>
  <c r="M78" i="111" s="1"/>
  <c r="AC27" i="111" s="1"/>
  <c r="N78" i="107"/>
  <c r="N78" i="111" s="1"/>
  <c r="D79" i="107"/>
  <c r="D79" i="111" s="1"/>
  <c r="E79" i="107"/>
  <c r="E79" i="111" s="1"/>
  <c r="F79" i="107"/>
  <c r="F79" i="111" s="1"/>
  <c r="G79" i="107"/>
  <c r="G79" i="111" s="1"/>
  <c r="H79" i="107"/>
  <c r="H79" i="111" s="1"/>
  <c r="I79" i="107"/>
  <c r="I79" i="111" s="1"/>
  <c r="J79" i="107"/>
  <c r="J79" i="111" s="1"/>
  <c r="K79" i="107"/>
  <c r="K79" i="111" s="1"/>
  <c r="L79" i="107"/>
  <c r="L79" i="111" s="1"/>
  <c r="M79" i="107"/>
  <c r="M79" i="111" s="1"/>
  <c r="N79" i="107"/>
  <c r="N79" i="111" s="1"/>
  <c r="D80" i="107"/>
  <c r="D80" i="111" s="1"/>
  <c r="E80" i="107"/>
  <c r="E80" i="111" s="1"/>
  <c r="F80" i="107"/>
  <c r="F80" i="111" s="1"/>
  <c r="G80" i="107"/>
  <c r="G80" i="111" s="1"/>
  <c r="H80" i="107"/>
  <c r="H80" i="111" s="1"/>
  <c r="I80" i="107"/>
  <c r="I80" i="111" s="1"/>
  <c r="J80" i="107"/>
  <c r="J80" i="111" s="1"/>
  <c r="K80" i="107"/>
  <c r="K80" i="111" s="1"/>
  <c r="L80" i="107"/>
  <c r="L80" i="111" s="1"/>
  <c r="M80" i="107"/>
  <c r="M80" i="111" s="1"/>
  <c r="N80" i="107"/>
  <c r="N80" i="111" s="1"/>
  <c r="D81" i="107"/>
  <c r="D81" i="111" s="1"/>
  <c r="E81" i="107"/>
  <c r="E81" i="111" s="1"/>
  <c r="F81" i="107"/>
  <c r="F81" i="111" s="1"/>
  <c r="G81" i="107"/>
  <c r="G81" i="111" s="1"/>
  <c r="H81" i="107"/>
  <c r="H81" i="111" s="1"/>
  <c r="I81" i="107"/>
  <c r="I81" i="111" s="1"/>
  <c r="J81" i="107"/>
  <c r="J81" i="111" s="1"/>
  <c r="K81" i="107"/>
  <c r="K81" i="111" s="1"/>
  <c r="L81" i="107"/>
  <c r="L81" i="111" s="1"/>
  <c r="M81" i="107"/>
  <c r="M81" i="111" s="1"/>
  <c r="N81" i="107"/>
  <c r="N81" i="111" s="1"/>
  <c r="D82" i="107"/>
  <c r="D82" i="111" s="1"/>
  <c r="E82" i="107"/>
  <c r="E82" i="111" s="1"/>
  <c r="U28" i="111" s="1"/>
  <c r="F82" i="107"/>
  <c r="F82" i="111" s="1"/>
  <c r="G82" i="107"/>
  <c r="G82" i="111" s="1"/>
  <c r="H82" i="107"/>
  <c r="H82" i="111" s="1"/>
  <c r="I82" i="107"/>
  <c r="I82" i="111" s="1"/>
  <c r="Y28" i="111" s="1"/>
  <c r="J82" i="107"/>
  <c r="J82" i="111" s="1"/>
  <c r="K82" i="107"/>
  <c r="K82" i="111" s="1"/>
  <c r="L82" i="107"/>
  <c r="L82" i="111" s="1"/>
  <c r="M82" i="107"/>
  <c r="M82" i="111" s="1"/>
  <c r="AC28" i="111" s="1"/>
  <c r="N82" i="107"/>
  <c r="N82" i="111" s="1"/>
  <c r="D83" i="107"/>
  <c r="D83" i="111" s="1"/>
  <c r="E83" i="107"/>
  <c r="E83" i="111" s="1"/>
  <c r="F83" i="107"/>
  <c r="F83" i="111" s="1"/>
  <c r="G83" i="107"/>
  <c r="G83" i="111" s="1"/>
  <c r="H83" i="107"/>
  <c r="H83" i="111" s="1"/>
  <c r="I83" i="107"/>
  <c r="I83" i="111" s="1"/>
  <c r="J83" i="107"/>
  <c r="J83" i="111" s="1"/>
  <c r="K83" i="107"/>
  <c r="K83" i="111" s="1"/>
  <c r="L83" i="107"/>
  <c r="L83" i="111" s="1"/>
  <c r="M83" i="107"/>
  <c r="M83" i="111" s="1"/>
  <c r="N83" i="107"/>
  <c r="N83" i="111" s="1"/>
  <c r="D84" i="107"/>
  <c r="D84" i="111" s="1"/>
  <c r="E84" i="107"/>
  <c r="E84" i="111" s="1"/>
  <c r="F84" i="107"/>
  <c r="F84" i="111" s="1"/>
  <c r="G84" i="107"/>
  <c r="G84" i="111" s="1"/>
  <c r="W28" i="111" s="1"/>
  <c r="H84" i="107"/>
  <c r="H84" i="111" s="1"/>
  <c r="I84" i="107"/>
  <c r="I84" i="111" s="1"/>
  <c r="J84" i="107"/>
  <c r="J84" i="111" s="1"/>
  <c r="K84" i="107"/>
  <c r="K84" i="111" s="1"/>
  <c r="L84" i="107"/>
  <c r="L84" i="111" s="1"/>
  <c r="M84" i="107"/>
  <c r="M84" i="111" s="1"/>
  <c r="N84" i="107"/>
  <c r="N84" i="111" s="1"/>
  <c r="D85" i="107"/>
  <c r="D85" i="111" s="1"/>
  <c r="E85" i="107"/>
  <c r="E85" i="111" s="1"/>
  <c r="F85" i="107"/>
  <c r="F85" i="111" s="1"/>
  <c r="G85" i="107"/>
  <c r="G85" i="111" s="1"/>
  <c r="H85" i="107"/>
  <c r="H85" i="111" s="1"/>
  <c r="I85" i="107"/>
  <c r="I85" i="111" s="1"/>
  <c r="J85" i="107"/>
  <c r="J85" i="111" s="1"/>
  <c r="K85" i="107"/>
  <c r="K85" i="111" s="1"/>
  <c r="L85" i="107"/>
  <c r="L85" i="111" s="1"/>
  <c r="M85" i="107"/>
  <c r="M85" i="111" s="1"/>
  <c r="N85" i="107"/>
  <c r="N85" i="111" s="1"/>
  <c r="D86" i="107"/>
  <c r="D86" i="111" s="1"/>
  <c r="E86" i="107"/>
  <c r="F86" i="107"/>
  <c r="F86" i="111" s="1"/>
  <c r="G86" i="107"/>
  <c r="G86" i="111" s="1"/>
  <c r="H86" i="107"/>
  <c r="H86" i="111" s="1"/>
  <c r="I86" i="107"/>
  <c r="Y29" i="107" s="1"/>
  <c r="J86" i="107"/>
  <c r="J86" i="111" s="1"/>
  <c r="K86" i="107"/>
  <c r="K86" i="111" s="1"/>
  <c r="L86" i="107"/>
  <c r="L86" i="111" s="1"/>
  <c r="M86" i="107"/>
  <c r="N86" i="107"/>
  <c r="N86" i="111" s="1"/>
  <c r="D87" i="107"/>
  <c r="D87" i="111" s="1"/>
  <c r="E87" i="107"/>
  <c r="E87" i="111" s="1"/>
  <c r="F87" i="107"/>
  <c r="F87" i="111" s="1"/>
  <c r="G87" i="107"/>
  <c r="G87" i="111" s="1"/>
  <c r="H87" i="107"/>
  <c r="H87" i="111" s="1"/>
  <c r="I87" i="107"/>
  <c r="I87" i="111" s="1"/>
  <c r="J87" i="107"/>
  <c r="J87" i="111" s="1"/>
  <c r="K87" i="107"/>
  <c r="K87" i="111" s="1"/>
  <c r="L87" i="107"/>
  <c r="L87" i="111" s="1"/>
  <c r="M87" i="107"/>
  <c r="M87" i="111" s="1"/>
  <c r="N87" i="107"/>
  <c r="N87" i="111" s="1"/>
  <c r="D88" i="107"/>
  <c r="D88" i="111" s="1"/>
  <c r="E88" i="107"/>
  <c r="E88" i="111" s="1"/>
  <c r="F88" i="107"/>
  <c r="F88" i="111" s="1"/>
  <c r="G88" i="107"/>
  <c r="G88" i="111" s="1"/>
  <c r="H88" i="107"/>
  <c r="H88" i="111" s="1"/>
  <c r="I88" i="107"/>
  <c r="I88" i="111" s="1"/>
  <c r="J88" i="107"/>
  <c r="J88" i="111" s="1"/>
  <c r="K88" i="107"/>
  <c r="K88" i="111" s="1"/>
  <c r="L88" i="107"/>
  <c r="L88" i="111" s="1"/>
  <c r="M88" i="107"/>
  <c r="M88" i="111" s="1"/>
  <c r="N88" i="107"/>
  <c r="N88" i="111" s="1"/>
  <c r="D89" i="107"/>
  <c r="D89" i="111" s="1"/>
  <c r="E89" i="107"/>
  <c r="E89" i="111" s="1"/>
  <c r="F89" i="107"/>
  <c r="F89" i="111" s="1"/>
  <c r="G89" i="107"/>
  <c r="G89" i="111" s="1"/>
  <c r="H89" i="107"/>
  <c r="X29" i="107" s="1"/>
  <c r="I89" i="107"/>
  <c r="I89" i="111" s="1"/>
  <c r="J89" i="107"/>
  <c r="J89" i="111" s="1"/>
  <c r="K89" i="107"/>
  <c r="K89" i="111" s="1"/>
  <c r="L89" i="107"/>
  <c r="L89" i="111" s="1"/>
  <c r="M89" i="107"/>
  <c r="M89" i="111" s="1"/>
  <c r="N89" i="107"/>
  <c r="N89" i="111" s="1"/>
  <c r="D90" i="107"/>
  <c r="E90" i="107"/>
  <c r="U30" i="107" s="1"/>
  <c r="F90" i="107"/>
  <c r="F90" i="111" s="1"/>
  <c r="G90" i="107"/>
  <c r="G90" i="111" s="1"/>
  <c r="H90" i="107"/>
  <c r="I90" i="107"/>
  <c r="J90" i="107"/>
  <c r="J90" i="111" s="1"/>
  <c r="K90" i="107"/>
  <c r="K90" i="111" s="1"/>
  <c r="L90" i="107"/>
  <c r="M90" i="107"/>
  <c r="N90" i="107"/>
  <c r="N90" i="111" s="1"/>
  <c r="D91" i="107"/>
  <c r="D91" i="111" s="1"/>
  <c r="E91" i="107"/>
  <c r="E91" i="111" s="1"/>
  <c r="F91" i="107"/>
  <c r="F91" i="111" s="1"/>
  <c r="G91" i="107"/>
  <c r="G91" i="111" s="1"/>
  <c r="H91" i="107"/>
  <c r="H91" i="111" s="1"/>
  <c r="I91" i="107"/>
  <c r="I91" i="111" s="1"/>
  <c r="J91" i="107"/>
  <c r="J91" i="111" s="1"/>
  <c r="K91" i="107"/>
  <c r="K91" i="111" s="1"/>
  <c r="L91" i="107"/>
  <c r="L91" i="111" s="1"/>
  <c r="M91" i="107"/>
  <c r="M91" i="111" s="1"/>
  <c r="N91" i="107"/>
  <c r="N91" i="111" s="1"/>
  <c r="D92" i="107"/>
  <c r="D92" i="111" s="1"/>
  <c r="E92" i="107"/>
  <c r="E92" i="111" s="1"/>
  <c r="F92" i="107"/>
  <c r="F92" i="111" s="1"/>
  <c r="G92" i="107"/>
  <c r="G92" i="111" s="1"/>
  <c r="H92" i="107"/>
  <c r="H92" i="111" s="1"/>
  <c r="I92" i="107"/>
  <c r="I92" i="111" s="1"/>
  <c r="J92" i="107"/>
  <c r="J92" i="111" s="1"/>
  <c r="K92" i="107"/>
  <c r="K92" i="111" s="1"/>
  <c r="L92" i="107"/>
  <c r="L92" i="111" s="1"/>
  <c r="M92" i="107"/>
  <c r="M92" i="111" s="1"/>
  <c r="N92" i="107"/>
  <c r="N92" i="111" s="1"/>
  <c r="D93" i="107"/>
  <c r="D93" i="111" s="1"/>
  <c r="E93" i="107"/>
  <c r="E93" i="111" s="1"/>
  <c r="F93" i="107"/>
  <c r="F93" i="111" s="1"/>
  <c r="G93" i="107"/>
  <c r="G93" i="111" s="1"/>
  <c r="H93" i="107"/>
  <c r="H93" i="111" s="1"/>
  <c r="I93" i="107"/>
  <c r="I93" i="111" s="1"/>
  <c r="J93" i="107"/>
  <c r="J93" i="111" s="1"/>
  <c r="K93" i="107"/>
  <c r="K93" i="111" s="1"/>
  <c r="L93" i="107"/>
  <c r="L93" i="111" s="1"/>
  <c r="M93" i="107"/>
  <c r="M93" i="111" s="1"/>
  <c r="N93" i="107"/>
  <c r="N93" i="111" s="1"/>
  <c r="D94" i="107"/>
  <c r="E94" i="107"/>
  <c r="E94" i="111" s="1"/>
  <c r="U31" i="111" s="1"/>
  <c r="F94" i="107"/>
  <c r="F94" i="111" s="1"/>
  <c r="G94" i="107"/>
  <c r="G94" i="111" s="1"/>
  <c r="H94" i="107"/>
  <c r="I94" i="107"/>
  <c r="I94" i="111" s="1"/>
  <c r="Y31" i="111" s="1"/>
  <c r="J94" i="107"/>
  <c r="J94" i="111" s="1"/>
  <c r="K94" i="107"/>
  <c r="K94" i="111" s="1"/>
  <c r="L94" i="107"/>
  <c r="M94" i="107"/>
  <c r="M94" i="111" s="1"/>
  <c r="AC31" i="111" s="1"/>
  <c r="N94" i="107"/>
  <c r="N94" i="111" s="1"/>
  <c r="D95" i="107"/>
  <c r="D95" i="111" s="1"/>
  <c r="E95" i="107"/>
  <c r="E95" i="111" s="1"/>
  <c r="F95" i="107"/>
  <c r="V31" i="107" s="1"/>
  <c r="G95" i="107"/>
  <c r="G95" i="111" s="1"/>
  <c r="H95" i="107"/>
  <c r="H95" i="111" s="1"/>
  <c r="I95" i="107"/>
  <c r="I95" i="111" s="1"/>
  <c r="J95" i="107"/>
  <c r="J95" i="111" s="1"/>
  <c r="K95" i="107"/>
  <c r="K95" i="111" s="1"/>
  <c r="L95" i="107"/>
  <c r="L95" i="111" s="1"/>
  <c r="M95" i="107"/>
  <c r="M95" i="111" s="1"/>
  <c r="N95" i="107"/>
  <c r="N95" i="111" s="1"/>
  <c r="D96" i="107"/>
  <c r="D96" i="111" s="1"/>
  <c r="E96" i="107"/>
  <c r="E96" i="111" s="1"/>
  <c r="F96" i="107"/>
  <c r="F96" i="111" s="1"/>
  <c r="G96" i="107"/>
  <c r="G96" i="111" s="1"/>
  <c r="H96" i="107"/>
  <c r="H96" i="111" s="1"/>
  <c r="I96" i="107"/>
  <c r="I96" i="111" s="1"/>
  <c r="J96" i="107"/>
  <c r="J96" i="111" s="1"/>
  <c r="K96" i="107"/>
  <c r="K96" i="111" s="1"/>
  <c r="L96" i="107"/>
  <c r="L96" i="111" s="1"/>
  <c r="M96" i="107"/>
  <c r="M96" i="111" s="1"/>
  <c r="N96" i="107"/>
  <c r="N96" i="111" s="1"/>
  <c r="D97" i="107"/>
  <c r="D97" i="111" s="1"/>
  <c r="E97" i="107"/>
  <c r="E97" i="111" s="1"/>
  <c r="F97" i="107"/>
  <c r="F97" i="111" s="1"/>
  <c r="G97" i="107"/>
  <c r="G97" i="111" s="1"/>
  <c r="H97" i="107"/>
  <c r="H97" i="111" s="1"/>
  <c r="I97" i="107"/>
  <c r="I97" i="111" s="1"/>
  <c r="J97" i="107"/>
  <c r="J97" i="111" s="1"/>
  <c r="K97" i="107"/>
  <c r="K97" i="111" s="1"/>
  <c r="L97" i="107"/>
  <c r="L97" i="111" s="1"/>
  <c r="M97" i="107"/>
  <c r="M97" i="111" s="1"/>
  <c r="N97" i="107"/>
  <c r="N97" i="111" s="1"/>
  <c r="D98" i="107"/>
  <c r="D98" i="111" s="1"/>
  <c r="E98" i="107"/>
  <c r="E98" i="111" s="1"/>
  <c r="U32" i="111" s="1"/>
  <c r="F98" i="107"/>
  <c r="F98" i="111" s="1"/>
  <c r="G98" i="107"/>
  <c r="G98" i="111" s="1"/>
  <c r="H98" i="107"/>
  <c r="H98" i="111" s="1"/>
  <c r="I98" i="107"/>
  <c r="I98" i="111" s="1"/>
  <c r="Y32" i="111" s="1"/>
  <c r="J98" i="107"/>
  <c r="J98" i="111" s="1"/>
  <c r="K98" i="107"/>
  <c r="K98" i="111" s="1"/>
  <c r="L98" i="107"/>
  <c r="L98" i="111" s="1"/>
  <c r="M98" i="107"/>
  <c r="M98" i="111" s="1"/>
  <c r="AC32" i="111" s="1"/>
  <c r="N98" i="107"/>
  <c r="N98" i="111" s="1"/>
  <c r="D99" i="107"/>
  <c r="D99" i="111" s="1"/>
  <c r="E99" i="107"/>
  <c r="E99" i="111" s="1"/>
  <c r="F99" i="107"/>
  <c r="F99" i="111" s="1"/>
  <c r="G99" i="107"/>
  <c r="G99" i="111" s="1"/>
  <c r="H99" i="107"/>
  <c r="H99" i="111" s="1"/>
  <c r="I99" i="107"/>
  <c r="I99" i="111" s="1"/>
  <c r="J99" i="107"/>
  <c r="J99" i="111" s="1"/>
  <c r="K99" i="107"/>
  <c r="K99" i="111" s="1"/>
  <c r="L99" i="107"/>
  <c r="L99" i="111" s="1"/>
  <c r="M99" i="107"/>
  <c r="M99" i="111" s="1"/>
  <c r="N99" i="107"/>
  <c r="N99" i="111" s="1"/>
  <c r="D100" i="107"/>
  <c r="D100" i="111" s="1"/>
  <c r="E100" i="107"/>
  <c r="E100" i="111" s="1"/>
  <c r="F100" i="107"/>
  <c r="F100" i="111" s="1"/>
  <c r="G100" i="107"/>
  <c r="G100" i="111" s="1"/>
  <c r="H100" i="107"/>
  <c r="H100" i="111" s="1"/>
  <c r="I100" i="107"/>
  <c r="I100" i="111" s="1"/>
  <c r="J100" i="107"/>
  <c r="J100" i="111" s="1"/>
  <c r="K100" i="107"/>
  <c r="K100" i="111" s="1"/>
  <c r="L100" i="107"/>
  <c r="L100" i="111" s="1"/>
  <c r="M100" i="107"/>
  <c r="M100" i="111" s="1"/>
  <c r="N100" i="107"/>
  <c r="N100" i="111" s="1"/>
  <c r="D101" i="107"/>
  <c r="D101" i="111" s="1"/>
  <c r="E101" i="107"/>
  <c r="E101" i="111" s="1"/>
  <c r="F101" i="107"/>
  <c r="F101" i="111" s="1"/>
  <c r="G101" i="107"/>
  <c r="G101" i="111" s="1"/>
  <c r="H101" i="107"/>
  <c r="H101" i="111" s="1"/>
  <c r="I101" i="107"/>
  <c r="I101" i="111" s="1"/>
  <c r="J101" i="107"/>
  <c r="J101" i="111" s="1"/>
  <c r="K101" i="107"/>
  <c r="K101" i="111" s="1"/>
  <c r="L101" i="107"/>
  <c r="L101" i="111" s="1"/>
  <c r="M101" i="107"/>
  <c r="M101" i="111" s="1"/>
  <c r="N101" i="107"/>
  <c r="N101" i="111" s="1"/>
  <c r="D102" i="107"/>
  <c r="D102" i="111" s="1"/>
  <c r="E102" i="107"/>
  <c r="F102" i="107"/>
  <c r="G102" i="107"/>
  <c r="G102" i="111" s="1"/>
  <c r="H102" i="107"/>
  <c r="H102" i="111" s="1"/>
  <c r="I102" i="107"/>
  <c r="J102" i="107"/>
  <c r="K102" i="107"/>
  <c r="K102" i="111" s="1"/>
  <c r="L102" i="107"/>
  <c r="L102" i="111" s="1"/>
  <c r="M102" i="107"/>
  <c r="N102" i="107"/>
  <c r="D103" i="107"/>
  <c r="D103" i="111" s="1"/>
  <c r="E103" i="107"/>
  <c r="E103" i="111" s="1"/>
  <c r="F103" i="107"/>
  <c r="F103" i="111" s="1"/>
  <c r="G103" i="107"/>
  <c r="G103" i="111" s="1"/>
  <c r="H103" i="107"/>
  <c r="H103" i="111" s="1"/>
  <c r="I103" i="107"/>
  <c r="I103" i="111" s="1"/>
  <c r="J103" i="107"/>
  <c r="J103" i="111" s="1"/>
  <c r="K103" i="107"/>
  <c r="K103" i="111" s="1"/>
  <c r="L103" i="107"/>
  <c r="L103" i="111" s="1"/>
  <c r="M103" i="107"/>
  <c r="M103" i="111" s="1"/>
  <c r="N103" i="107"/>
  <c r="N103" i="111" s="1"/>
  <c r="D104" i="107"/>
  <c r="D104" i="111" s="1"/>
  <c r="E104" i="107"/>
  <c r="E104" i="111" s="1"/>
  <c r="F104" i="107"/>
  <c r="F104" i="111" s="1"/>
  <c r="G104" i="107"/>
  <c r="G104" i="111" s="1"/>
  <c r="H104" i="107"/>
  <c r="H104" i="111" s="1"/>
  <c r="I104" i="107"/>
  <c r="I104" i="111" s="1"/>
  <c r="J104" i="107"/>
  <c r="J104" i="111" s="1"/>
  <c r="K104" i="107"/>
  <c r="K104" i="111" s="1"/>
  <c r="L104" i="107"/>
  <c r="L104" i="111" s="1"/>
  <c r="M104" i="107"/>
  <c r="M104" i="111" s="1"/>
  <c r="N104" i="107"/>
  <c r="N104" i="111" s="1"/>
  <c r="D105" i="107"/>
  <c r="D105" i="111" s="1"/>
  <c r="E105" i="107"/>
  <c r="E105" i="111" s="1"/>
  <c r="F105" i="107"/>
  <c r="F105" i="111" s="1"/>
  <c r="G105" i="107"/>
  <c r="G105" i="111" s="1"/>
  <c r="H105" i="107"/>
  <c r="H105" i="111" s="1"/>
  <c r="I105" i="107"/>
  <c r="I105" i="111" s="1"/>
  <c r="J105" i="107"/>
  <c r="J105" i="111" s="1"/>
  <c r="K105" i="107"/>
  <c r="K105" i="111" s="1"/>
  <c r="L105" i="107"/>
  <c r="L105" i="111" s="1"/>
  <c r="M105" i="107"/>
  <c r="M105" i="111" s="1"/>
  <c r="N105" i="107"/>
  <c r="N105" i="111" s="1"/>
  <c r="C59" i="107"/>
  <c r="C59" i="111" s="1"/>
  <c r="C60" i="107"/>
  <c r="C61" i="107"/>
  <c r="C61" i="111" s="1"/>
  <c r="C62" i="107"/>
  <c r="C62" i="111" s="1"/>
  <c r="C63" i="107"/>
  <c r="C63" i="111" s="1"/>
  <c r="C64" i="107"/>
  <c r="C65" i="107"/>
  <c r="C65" i="111" s="1"/>
  <c r="C66" i="107"/>
  <c r="C66" i="111" s="1"/>
  <c r="C67" i="107"/>
  <c r="C67" i="111" s="1"/>
  <c r="C68" i="107"/>
  <c r="C68" i="111" s="1"/>
  <c r="C69" i="107"/>
  <c r="C69" i="111" s="1"/>
  <c r="C70" i="107"/>
  <c r="C70" i="111" s="1"/>
  <c r="C71" i="107"/>
  <c r="C71" i="111" s="1"/>
  <c r="C72" i="107"/>
  <c r="C73" i="107"/>
  <c r="C73" i="111" s="1"/>
  <c r="C74" i="107"/>
  <c r="C74" i="111" s="1"/>
  <c r="C75" i="107"/>
  <c r="C75" i="111" s="1"/>
  <c r="C76" i="107"/>
  <c r="C77" i="107"/>
  <c r="C77" i="111" s="1"/>
  <c r="C78" i="107"/>
  <c r="C78" i="111" s="1"/>
  <c r="C79" i="107"/>
  <c r="C79" i="111" s="1"/>
  <c r="C80" i="107"/>
  <c r="C81" i="107"/>
  <c r="C81" i="111" s="1"/>
  <c r="C82" i="107"/>
  <c r="C82" i="111" s="1"/>
  <c r="C83" i="107"/>
  <c r="C83" i="111" s="1"/>
  <c r="C84" i="107"/>
  <c r="C85" i="107"/>
  <c r="C85" i="111" s="1"/>
  <c r="C86" i="107"/>
  <c r="C86" i="111" s="1"/>
  <c r="C87" i="107"/>
  <c r="C87" i="111" s="1"/>
  <c r="C88" i="107"/>
  <c r="C89" i="107"/>
  <c r="C89" i="111" s="1"/>
  <c r="C90" i="107"/>
  <c r="C90" i="111" s="1"/>
  <c r="C91" i="107"/>
  <c r="C91" i="111" s="1"/>
  <c r="C92" i="107"/>
  <c r="C93" i="107"/>
  <c r="C93" i="111" s="1"/>
  <c r="C94" i="107"/>
  <c r="C94" i="111" s="1"/>
  <c r="C95" i="107"/>
  <c r="C95" i="111" s="1"/>
  <c r="C96" i="107"/>
  <c r="C97" i="107"/>
  <c r="C97" i="111" s="1"/>
  <c r="C98" i="107"/>
  <c r="C98" i="111" s="1"/>
  <c r="C99" i="107"/>
  <c r="C99" i="111" s="1"/>
  <c r="C100" i="107"/>
  <c r="C101" i="107"/>
  <c r="C101" i="111" s="1"/>
  <c r="C102" i="107"/>
  <c r="C102" i="111" s="1"/>
  <c r="C103" i="107"/>
  <c r="C103" i="111" s="1"/>
  <c r="C104" i="107"/>
  <c r="C105" i="107"/>
  <c r="C105" i="111" s="1"/>
  <c r="C58" i="107"/>
  <c r="C58" i="111" s="1"/>
  <c r="O68" i="111" l="1"/>
  <c r="P68" i="111"/>
  <c r="C104" i="111"/>
  <c r="O104" i="107"/>
  <c r="P104" i="107"/>
  <c r="C96" i="111"/>
  <c r="O96" i="107"/>
  <c r="P96" i="107"/>
  <c r="O92" i="107"/>
  <c r="C92" i="111"/>
  <c r="P92" i="107"/>
  <c r="C84" i="111"/>
  <c r="S28" i="111" s="1"/>
  <c r="O84" i="107"/>
  <c r="P84" i="107"/>
  <c r="C80" i="111"/>
  <c r="O80" i="107"/>
  <c r="P80" i="107"/>
  <c r="O76" i="107"/>
  <c r="P76" i="107"/>
  <c r="C72" i="111"/>
  <c r="O72" i="107"/>
  <c r="P72" i="107"/>
  <c r="C64" i="111"/>
  <c r="O64" i="107"/>
  <c r="P64" i="107"/>
  <c r="O60" i="107"/>
  <c r="C60" i="111"/>
  <c r="P60" i="107"/>
  <c r="M102" i="111"/>
  <c r="AC33" i="111" s="1"/>
  <c r="AC33" i="107"/>
  <c r="I102" i="111"/>
  <c r="Y33" i="111" s="1"/>
  <c r="Y33" i="107"/>
  <c r="M90" i="111"/>
  <c r="AC30" i="111" s="1"/>
  <c r="AC30" i="107"/>
  <c r="M86" i="111"/>
  <c r="AC29" i="111" s="1"/>
  <c r="AC29" i="107"/>
  <c r="E86" i="111"/>
  <c r="U29" i="111" s="1"/>
  <c r="U29" i="107"/>
  <c r="I74" i="111"/>
  <c r="Y26" i="111" s="1"/>
  <c r="Y26" i="107"/>
  <c r="M70" i="111"/>
  <c r="AC25" i="111" s="1"/>
  <c r="AC25" i="107"/>
  <c r="M58" i="111"/>
  <c r="AC22" i="111" s="1"/>
  <c r="AC22" i="107"/>
  <c r="I58" i="111"/>
  <c r="Y22" i="111" s="1"/>
  <c r="Y22" i="107"/>
  <c r="P103" i="107"/>
  <c r="P95" i="107"/>
  <c r="P87" i="107"/>
  <c r="P83" i="107"/>
  <c r="P75" i="107"/>
  <c r="P67" i="107"/>
  <c r="P59" i="107"/>
  <c r="S30" i="107"/>
  <c r="T33" i="107"/>
  <c r="AD31" i="107"/>
  <c r="AA30" i="107"/>
  <c r="AC28" i="107"/>
  <c r="Z27" i="107"/>
  <c r="AB25" i="107"/>
  <c r="Y24" i="107"/>
  <c r="AD23" i="107"/>
  <c r="AA22" i="107"/>
  <c r="C76" i="111"/>
  <c r="E90" i="111"/>
  <c r="U30" i="111" s="1"/>
  <c r="I78" i="111"/>
  <c r="Y27" i="111" s="1"/>
  <c r="O103" i="111"/>
  <c r="P103" i="111"/>
  <c r="O87" i="111"/>
  <c r="P87" i="111"/>
  <c r="O79" i="111"/>
  <c r="P79" i="111"/>
  <c r="O71" i="111"/>
  <c r="P71" i="111"/>
  <c r="O63" i="111"/>
  <c r="P63" i="111"/>
  <c r="X33" i="111"/>
  <c r="AB32" i="111"/>
  <c r="T32" i="111"/>
  <c r="H94" i="111"/>
  <c r="X31" i="111" s="1"/>
  <c r="X31" i="107"/>
  <c r="D94" i="111"/>
  <c r="T31" i="111" s="1"/>
  <c r="T31" i="107"/>
  <c r="H90" i="111"/>
  <c r="X30" i="111" s="1"/>
  <c r="X30" i="107"/>
  <c r="D90" i="111"/>
  <c r="T30" i="111" s="1"/>
  <c r="T30" i="107"/>
  <c r="AB29" i="111"/>
  <c r="X29" i="111"/>
  <c r="AB28" i="111"/>
  <c r="X28" i="111"/>
  <c r="L78" i="111"/>
  <c r="AB27" i="111" s="1"/>
  <c r="AB27" i="107"/>
  <c r="H78" i="111"/>
  <c r="X27" i="111" s="1"/>
  <c r="X27" i="107"/>
  <c r="D78" i="111"/>
  <c r="T27" i="111" s="1"/>
  <c r="T27" i="107"/>
  <c r="L74" i="111"/>
  <c r="AB26" i="111" s="1"/>
  <c r="AB26" i="107"/>
  <c r="H74" i="111"/>
  <c r="X26" i="111" s="1"/>
  <c r="X26" i="107"/>
  <c r="D74" i="111"/>
  <c r="T26" i="111" s="1"/>
  <c r="T26" i="107"/>
  <c r="AB25" i="111"/>
  <c r="X25" i="111"/>
  <c r="T25" i="111"/>
  <c r="AB24" i="111"/>
  <c r="X24" i="111"/>
  <c r="T24" i="111"/>
  <c r="L62" i="111"/>
  <c r="AB23" i="111" s="1"/>
  <c r="AB23" i="107"/>
  <c r="H62" i="111"/>
  <c r="X23" i="111" s="1"/>
  <c r="X23" i="107"/>
  <c r="D62" i="111"/>
  <c r="T23" i="111" s="1"/>
  <c r="T23" i="107"/>
  <c r="L58" i="111"/>
  <c r="AB22" i="111" s="1"/>
  <c r="AB22" i="107"/>
  <c r="H58" i="111"/>
  <c r="X22" i="111" s="1"/>
  <c r="X22" i="107"/>
  <c r="D58" i="111"/>
  <c r="T22" i="111" s="1"/>
  <c r="T22" i="107"/>
  <c r="O103" i="107"/>
  <c r="O99" i="107"/>
  <c r="O95" i="107"/>
  <c r="O91" i="107"/>
  <c r="O87" i="107"/>
  <c r="O83" i="107"/>
  <c r="O79" i="107"/>
  <c r="O75" i="107"/>
  <c r="O71" i="107"/>
  <c r="O67" i="107"/>
  <c r="O63" i="107"/>
  <c r="O59" i="107"/>
  <c r="S23" i="107"/>
  <c r="S31" i="107"/>
  <c r="AA33" i="107"/>
  <c r="X32" i="107"/>
  <c r="AC31" i="107"/>
  <c r="U31" i="107"/>
  <c r="Z30" i="107"/>
  <c r="W29" i="107"/>
  <c r="AB28" i="107"/>
  <c r="T28" i="107"/>
  <c r="AD26" i="107"/>
  <c r="V26" i="107"/>
  <c r="AA25" i="107"/>
  <c r="X24" i="107"/>
  <c r="AC23" i="107"/>
  <c r="U23" i="107"/>
  <c r="Z22" i="107"/>
  <c r="Z33" i="108"/>
  <c r="O103" i="108"/>
  <c r="O95" i="108"/>
  <c r="O87" i="108"/>
  <c r="O79" i="108"/>
  <c r="O71" i="108"/>
  <c r="O63" i="108"/>
  <c r="S31" i="108"/>
  <c r="F95" i="111"/>
  <c r="O95" i="111" s="1"/>
  <c r="H89" i="111"/>
  <c r="P105" i="107"/>
  <c r="P101" i="107"/>
  <c r="P97" i="107"/>
  <c r="P93" i="107"/>
  <c r="P89" i="107"/>
  <c r="P85" i="107"/>
  <c r="P81" i="107"/>
  <c r="P77" i="107"/>
  <c r="P73" i="107"/>
  <c r="P69" i="107"/>
  <c r="P65" i="107"/>
  <c r="P61" i="107"/>
  <c r="S26" i="107"/>
  <c r="X33" i="107"/>
  <c r="AC32" i="107"/>
  <c r="U32" i="107"/>
  <c r="Z31" i="107"/>
  <c r="W30" i="107"/>
  <c r="AB29" i="107"/>
  <c r="T29" i="107"/>
  <c r="Y28" i="107"/>
  <c r="AD27" i="107"/>
  <c r="V27" i="107"/>
  <c r="AA26" i="107"/>
  <c r="X25" i="107"/>
  <c r="AC24" i="107"/>
  <c r="U24" i="107"/>
  <c r="Z23" i="107"/>
  <c r="W22" i="107"/>
  <c r="O104" i="108"/>
  <c r="O100" i="108"/>
  <c r="O96" i="108"/>
  <c r="O92" i="108"/>
  <c r="O88" i="108"/>
  <c r="O84" i="108"/>
  <c r="O80" i="108"/>
  <c r="AC33" i="108"/>
  <c r="Y33" i="108"/>
  <c r="U33" i="108"/>
  <c r="AC32" i="108"/>
  <c r="Y32" i="108"/>
  <c r="U32" i="108"/>
  <c r="Y31" i="108"/>
  <c r="U31" i="108"/>
  <c r="AC30" i="108"/>
  <c r="Y30" i="108"/>
  <c r="U30" i="108"/>
  <c r="AC28" i="108"/>
  <c r="U28" i="108"/>
  <c r="Y27" i="108"/>
  <c r="Y24" i="108"/>
  <c r="AC23" i="108"/>
  <c r="U23" i="108"/>
  <c r="P100" i="108"/>
  <c r="P92" i="108"/>
  <c r="P84" i="108"/>
  <c r="P76" i="108"/>
  <c r="P68" i="108"/>
  <c r="P60" i="108"/>
  <c r="O100" i="107"/>
  <c r="P100" i="107"/>
  <c r="C88" i="111"/>
  <c r="O88" i="107"/>
  <c r="P88" i="107"/>
  <c r="O68" i="107"/>
  <c r="P68" i="107"/>
  <c r="E102" i="111"/>
  <c r="U33" i="111" s="1"/>
  <c r="U33" i="107"/>
  <c r="I90" i="111"/>
  <c r="Y30" i="111" s="1"/>
  <c r="Y30" i="107"/>
  <c r="M74" i="111"/>
  <c r="AC26" i="111" s="1"/>
  <c r="AC26" i="107"/>
  <c r="E74" i="111"/>
  <c r="U26" i="111" s="1"/>
  <c r="U26" i="107"/>
  <c r="I70" i="111"/>
  <c r="Y25" i="111" s="1"/>
  <c r="Y25" i="107"/>
  <c r="E70" i="111"/>
  <c r="U25" i="111" s="1"/>
  <c r="U25" i="107"/>
  <c r="E58" i="111"/>
  <c r="U22" i="111" s="1"/>
  <c r="U22" i="107"/>
  <c r="P99" i="107"/>
  <c r="P91" i="107"/>
  <c r="P79" i="107"/>
  <c r="P71" i="107"/>
  <c r="P63" i="107"/>
  <c r="S22" i="107"/>
  <c r="AB33" i="107"/>
  <c r="Y32" i="107"/>
  <c r="U28" i="107"/>
  <c r="W26" i="107"/>
  <c r="T25" i="107"/>
  <c r="V23" i="107"/>
  <c r="O99" i="111"/>
  <c r="P99" i="111"/>
  <c r="O91" i="111"/>
  <c r="P91" i="111"/>
  <c r="O83" i="111"/>
  <c r="P83" i="111"/>
  <c r="O75" i="111"/>
  <c r="P75" i="111"/>
  <c r="O67" i="111"/>
  <c r="P67" i="111"/>
  <c r="O59" i="111"/>
  <c r="P59" i="111"/>
  <c r="AB33" i="111"/>
  <c r="T33" i="111"/>
  <c r="X32" i="111"/>
  <c r="L94" i="111"/>
  <c r="AB31" i="111" s="1"/>
  <c r="AB31" i="107"/>
  <c r="L90" i="111"/>
  <c r="AB30" i="111" s="1"/>
  <c r="AB30" i="107"/>
  <c r="T29" i="111"/>
  <c r="T28" i="111"/>
  <c r="O105" i="111"/>
  <c r="P105" i="111"/>
  <c r="O101" i="111"/>
  <c r="P101" i="111"/>
  <c r="O97" i="111"/>
  <c r="P97" i="111"/>
  <c r="O93" i="111"/>
  <c r="P93" i="111"/>
  <c r="O89" i="111"/>
  <c r="P89" i="111"/>
  <c r="O85" i="111"/>
  <c r="P85" i="111"/>
  <c r="O81" i="111"/>
  <c r="P81" i="111"/>
  <c r="O77" i="111"/>
  <c r="P77" i="111"/>
  <c r="O73" i="111"/>
  <c r="P73" i="111"/>
  <c r="O69" i="111"/>
  <c r="P69" i="111"/>
  <c r="O65" i="111"/>
  <c r="P65" i="111"/>
  <c r="O61" i="111"/>
  <c r="P61" i="111"/>
  <c r="N102" i="111"/>
  <c r="AD33" i="111" s="1"/>
  <c r="AD33" i="107"/>
  <c r="J102" i="111"/>
  <c r="Z33" i="111" s="1"/>
  <c r="Z33" i="107"/>
  <c r="F102" i="111"/>
  <c r="V33" i="111" s="1"/>
  <c r="V33" i="107"/>
  <c r="AD25" i="111"/>
  <c r="O105" i="107"/>
  <c r="O101" i="107"/>
  <c r="O97" i="107"/>
  <c r="O93" i="107"/>
  <c r="O89" i="107"/>
  <c r="O85" i="107"/>
  <c r="O81" i="107"/>
  <c r="O77" i="107"/>
  <c r="O73" i="107"/>
  <c r="O69" i="107"/>
  <c r="O65" i="107"/>
  <c r="O61" i="107"/>
  <c r="S27" i="107"/>
  <c r="W33" i="107"/>
  <c r="AB32" i="107"/>
  <c r="T32" i="107"/>
  <c r="Y31" i="107"/>
  <c r="AD30" i="107"/>
  <c r="V30" i="107"/>
  <c r="AA29" i="107"/>
  <c r="X28" i="107"/>
  <c r="AC27" i="107"/>
  <c r="U27" i="107"/>
  <c r="Z26" i="107"/>
  <c r="W25" i="107"/>
  <c r="AB24" i="107"/>
  <c r="T24" i="107"/>
  <c r="Y23" i="107"/>
  <c r="AD22" i="107"/>
  <c r="V22" i="107"/>
  <c r="O99" i="108"/>
  <c r="O91" i="108"/>
  <c r="O83" i="108"/>
  <c r="O75" i="108"/>
  <c r="O67" i="108"/>
  <c r="O59" i="108"/>
  <c r="S23" i="108"/>
  <c r="C100" i="111"/>
  <c r="I86" i="111"/>
  <c r="Y29" i="111" s="1"/>
  <c r="O58" i="111"/>
  <c r="O98" i="111"/>
  <c r="P98" i="111"/>
  <c r="S31" i="111"/>
  <c r="O94" i="111"/>
  <c r="S30" i="111"/>
  <c r="P90" i="111"/>
  <c r="O86" i="111"/>
  <c r="O82" i="111"/>
  <c r="P82" i="111"/>
  <c r="S27" i="111"/>
  <c r="O78" i="111"/>
  <c r="P74" i="111"/>
  <c r="P70" i="111"/>
  <c r="O66" i="111"/>
  <c r="AE24" i="111" s="1"/>
  <c r="S24" i="111"/>
  <c r="P66" i="111"/>
  <c r="S23" i="111"/>
  <c r="O62" i="111"/>
  <c r="AA33" i="111"/>
  <c r="W33" i="111"/>
  <c r="AA32" i="111"/>
  <c r="W32" i="111"/>
  <c r="AA31" i="111"/>
  <c r="W31" i="111"/>
  <c r="AA30" i="111"/>
  <c r="W30" i="111"/>
  <c r="AA29" i="111"/>
  <c r="W29" i="111"/>
  <c r="AA28" i="111"/>
  <c r="AA27" i="111"/>
  <c r="W27" i="111"/>
  <c r="AA26" i="111"/>
  <c r="W26" i="111"/>
  <c r="AA25" i="111"/>
  <c r="W25" i="111"/>
  <c r="AA24" i="111"/>
  <c r="W24" i="111"/>
  <c r="AA23" i="111"/>
  <c r="W23" i="111"/>
  <c r="AA22" i="111"/>
  <c r="W22" i="111"/>
  <c r="O58" i="107"/>
  <c r="P102" i="107"/>
  <c r="P98" i="107"/>
  <c r="P94" i="107"/>
  <c r="AF31" i="107" s="1"/>
  <c r="P90" i="107"/>
  <c r="P86" i="107"/>
  <c r="P82" i="107"/>
  <c r="P78" i="107"/>
  <c r="AF27" i="107" s="1"/>
  <c r="P74" i="107"/>
  <c r="P70" i="107"/>
  <c r="P66" i="107"/>
  <c r="P62" i="107"/>
  <c r="AF23" i="107" s="1"/>
  <c r="S24" i="107"/>
  <c r="S28" i="107"/>
  <c r="S32" i="107"/>
  <c r="AA32" i="107"/>
  <c r="W32" i="107"/>
  <c r="AD29" i="107"/>
  <c r="Z29" i="107"/>
  <c r="V29" i="107"/>
  <c r="AA28" i="107"/>
  <c r="W28" i="107"/>
  <c r="AD25" i="107"/>
  <c r="Z25" i="107"/>
  <c r="V25" i="107"/>
  <c r="AA24" i="107"/>
  <c r="W24" i="107"/>
  <c r="S22" i="108"/>
  <c r="P58" i="108"/>
  <c r="S33" i="108"/>
  <c r="O102" i="108"/>
  <c r="O98" i="108"/>
  <c r="O94" i="108"/>
  <c r="S30" i="108"/>
  <c r="O90" i="108"/>
  <c r="AE30" i="108" s="1"/>
  <c r="S29" i="108"/>
  <c r="O86" i="108"/>
  <c r="O82" i="108"/>
  <c r="O78" i="108"/>
  <c r="AE27" i="108" s="1"/>
  <c r="S26" i="108"/>
  <c r="O74" i="108"/>
  <c r="S25" i="108"/>
  <c r="O70" i="108"/>
  <c r="O66" i="108"/>
  <c r="O62" i="108"/>
  <c r="AA31" i="108"/>
  <c r="W31" i="108"/>
  <c r="AA30" i="108"/>
  <c r="AA29" i="108"/>
  <c r="W29" i="108"/>
  <c r="AA28" i="108"/>
  <c r="W28" i="108"/>
  <c r="AA27" i="108"/>
  <c r="W27" i="108"/>
  <c r="W26" i="108"/>
  <c r="AA25" i="108"/>
  <c r="W25" i="108"/>
  <c r="AA24" i="108"/>
  <c r="W24" i="108"/>
  <c r="AA23" i="108"/>
  <c r="W23" i="108"/>
  <c r="AA22" i="108"/>
  <c r="O58" i="108"/>
  <c r="AE22" i="108" s="1"/>
  <c r="P102" i="108"/>
  <c r="AF33" i="108" s="1"/>
  <c r="P98" i="108"/>
  <c r="P94" i="108"/>
  <c r="P90" i="108"/>
  <c r="AF30" i="108" s="1"/>
  <c r="P86" i="108"/>
  <c r="AF29" i="108" s="1"/>
  <c r="P82" i="108"/>
  <c r="P78" i="108"/>
  <c r="P74" i="108"/>
  <c r="AF26" i="108" s="1"/>
  <c r="P70" i="108"/>
  <c r="AF25" i="108" s="1"/>
  <c r="P66" i="108"/>
  <c r="P62" i="108"/>
  <c r="S24" i="108"/>
  <c r="S32" i="108"/>
  <c r="AD32" i="111"/>
  <c r="Z32" i="111"/>
  <c r="V32" i="111"/>
  <c r="AD31" i="111"/>
  <c r="Z31" i="111"/>
  <c r="V31" i="111"/>
  <c r="AD30" i="111"/>
  <c r="Z30" i="111"/>
  <c r="V30" i="111"/>
  <c r="AD29" i="111"/>
  <c r="Z29" i="111"/>
  <c r="V29" i="111"/>
  <c r="AD28" i="111"/>
  <c r="Z28" i="111"/>
  <c r="V28" i="111"/>
  <c r="AD27" i="111"/>
  <c r="Z27" i="111"/>
  <c r="V27" i="111"/>
  <c r="AD26" i="111"/>
  <c r="Z26" i="111"/>
  <c r="V26" i="111"/>
  <c r="Z25" i="111"/>
  <c r="V25" i="111"/>
  <c r="AD24" i="111"/>
  <c r="Z24" i="111"/>
  <c r="V24" i="111"/>
  <c r="AD23" i="111"/>
  <c r="Z23" i="111"/>
  <c r="V23" i="111"/>
  <c r="AD22" i="111"/>
  <c r="Z22" i="111"/>
  <c r="V22" i="111"/>
  <c r="P58" i="107"/>
  <c r="O102" i="107"/>
  <c r="O98" i="107"/>
  <c r="O94" i="107"/>
  <c r="AE31" i="107" s="1"/>
  <c r="O90" i="107"/>
  <c r="O86" i="107"/>
  <c r="O82" i="107"/>
  <c r="O78" i="107"/>
  <c r="AE27" i="107" s="1"/>
  <c r="O74" i="107"/>
  <c r="O70" i="107"/>
  <c r="O66" i="107"/>
  <c r="O62" i="107"/>
  <c r="AE23" i="107" s="1"/>
  <c r="S25" i="107"/>
  <c r="S29" i="107"/>
  <c r="S33" i="107"/>
  <c r="AD32" i="107"/>
  <c r="Z32" i="107"/>
  <c r="V32" i="107"/>
  <c r="AA31" i="107"/>
  <c r="W31" i="107"/>
  <c r="AD28" i="107"/>
  <c r="Z28" i="107"/>
  <c r="V28" i="107"/>
  <c r="AA27" i="107"/>
  <c r="W27" i="107"/>
  <c r="AD24" i="107"/>
  <c r="Z24" i="107"/>
  <c r="V24" i="107"/>
  <c r="AA23" i="107"/>
  <c r="W23" i="107"/>
  <c r="P105" i="108"/>
  <c r="P101" i="108"/>
  <c r="P97" i="108"/>
  <c r="P93" i="108"/>
  <c r="P89" i="108"/>
  <c r="P85" i="108"/>
  <c r="P81" i="108"/>
  <c r="P77" i="108"/>
  <c r="P73" i="108"/>
  <c r="P69" i="108"/>
  <c r="P65" i="108"/>
  <c r="P61" i="108"/>
  <c r="AD32" i="108"/>
  <c r="Z32" i="108"/>
  <c r="V32" i="108"/>
  <c r="AD31" i="108"/>
  <c r="Z31" i="108"/>
  <c r="V31" i="108"/>
  <c r="AD30" i="108"/>
  <c r="Z30" i="108"/>
  <c r="V30" i="108"/>
  <c r="AD29" i="108"/>
  <c r="Z29" i="108"/>
  <c r="V29" i="108"/>
  <c r="AD28" i="108"/>
  <c r="Z28" i="108"/>
  <c r="V28" i="108"/>
  <c r="Z27" i="108"/>
  <c r="AD26" i="108"/>
  <c r="Z26" i="108"/>
  <c r="V26" i="108"/>
  <c r="AD25" i="108"/>
  <c r="Z25" i="108"/>
  <c r="AD23" i="108"/>
  <c r="V23" i="108"/>
  <c r="Z22" i="108"/>
  <c r="O105" i="108"/>
  <c r="O101" i="108"/>
  <c r="O97" i="108"/>
  <c r="O93" i="108"/>
  <c r="O89" i="108"/>
  <c r="O85" i="108"/>
  <c r="O81" i="108"/>
  <c r="O77" i="108"/>
  <c r="O73" i="108"/>
  <c r="O69" i="108"/>
  <c r="O65" i="108"/>
  <c r="O61" i="108"/>
  <c r="S27" i="108"/>
  <c r="V25" i="108"/>
  <c r="AD24" i="108"/>
  <c r="Z24" i="108"/>
  <c r="V24" i="108"/>
  <c r="AC29" i="108"/>
  <c r="Y29" i="108"/>
  <c r="U29" i="108"/>
  <c r="AC26" i="108"/>
  <c r="Y26" i="108"/>
  <c r="U26" i="108"/>
  <c r="AC25" i="108"/>
  <c r="Y25" i="108"/>
  <c r="U25" i="108"/>
  <c r="AC22" i="108"/>
  <c r="Y22" i="108"/>
  <c r="U22" i="108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D106" i="107" s="1"/>
  <c r="E10" i="107"/>
  <c r="E106" i="107" s="1"/>
  <c r="F10" i="107"/>
  <c r="G10" i="107"/>
  <c r="H10" i="107"/>
  <c r="H106" i="107" s="1"/>
  <c r="I10" i="107"/>
  <c r="I106" i="107" s="1"/>
  <c r="J10" i="107"/>
  <c r="K10" i="107"/>
  <c r="L10" i="107"/>
  <c r="L106" i="107" s="1"/>
  <c r="M10" i="107"/>
  <c r="M106" i="107" s="1"/>
  <c r="N10" i="107"/>
  <c r="C10" i="107"/>
  <c r="AE24" i="108" l="1"/>
  <c r="AE27" i="111"/>
  <c r="O100" i="111"/>
  <c r="AE32" i="111" s="1"/>
  <c r="P100" i="111"/>
  <c r="AF32" i="111" s="1"/>
  <c r="O88" i="111"/>
  <c r="P88" i="111"/>
  <c r="O76" i="111"/>
  <c r="P76" i="111"/>
  <c r="AF26" i="111" s="1"/>
  <c r="O72" i="111"/>
  <c r="P72" i="111"/>
  <c r="K106" i="107"/>
  <c r="AE24" i="107"/>
  <c r="AE28" i="107"/>
  <c r="AE32" i="107"/>
  <c r="AE25" i="108"/>
  <c r="AE33" i="108"/>
  <c r="AF24" i="107"/>
  <c r="AF28" i="107"/>
  <c r="AF32" i="107"/>
  <c r="AF25" i="111"/>
  <c r="O74" i="111"/>
  <c r="S29" i="111"/>
  <c r="O90" i="111"/>
  <c r="P102" i="111"/>
  <c r="AF33" i="111" s="1"/>
  <c r="P58" i="111"/>
  <c r="O60" i="111"/>
  <c r="AE22" i="111" s="1"/>
  <c r="P60" i="111"/>
  <c r="O64" i="111"/>
  <c r="AE23" i="111" s="1"/>
  <c r="P64" i="111"/>
  <c r="O80" i="111"/>
  <c r="P80" i="111"/>
  <c r="O104" i="111"/>
  <c r="P104" i="111"/>
  <c r="N106" i="107"/>
  <c r="J106" i="107"/>
  <c r="F106" i="107"/>
  <c r="AE25" i="107"/>
  <c r="AE29" i="107"/>
  <c r="AE33" i="107"/>
  <c r="AF23" i="108"/>
  <c r="AF27" i="108"/>
  <c r="AF31" i="108"/>
  <c r="AE28" i="108"/>
  <c r="AF25" i="107"/>
  <c r="AF29" i="107"/>
  <c r="AF33" i="107"/>
  <c r="AF24" i="111"/>
  <c r="O70" i="111"/>
  <c r="AE25" i="111" s="1"/>
  <c r="S26" i="111"/>
  <c r="P86" i="111"/>
  <c r="AF29" i="111" s="1"/>
  <c r="O102" i="111"/>
  <c r="AE33" i="111" s="1"/>
  <c r="S22" i="111"/>
  <c r="P95" i="111"/>
  <c r="O92" i="111"/>
  <c r="P92" i="111"/>
  <c r="AF30" i="111" s="1"/>
  <c r="O96" i="111"/>
  <c r="P96" i="111"/>
  <c r="AE32" i="108"/>
  <c r="AE28" i="111"/>
  <c r="AE31" i="111"/>
  <c r="O84" i="111"/>
  <c r="P84" i="111"/>
  <c r="C106" i="107"/>
  <c r="G106" i="107"/>
  <c r="AE26" i="107"/>
  <c r="AE30" i="107"/>
  <c r="AF22" i="107"/>
  <c r="AF24" i="108"/>
  <c r="AF28" i="108"/>
  <c r="AF32" i="108"/>
  <c r="AE23" i="108"/>
  <c r="AE26" i="108"/>
  <c r="AE29" i="108"/>
  <c r="AE31" i="108"/>
  <c r="AF22" i="108"/>
  <c r="AF26" i="107"/>
  <c r="AF30" i="107"/>
  <c r="AE22" i="107"/>
  <c r="P62" i="111"/>
  <c r="AF23" i="111" s="1"/>
  <c r="S25" i="111"/>
  <c r="P78" i="111"/>
  <c r="AF27" i="111" s="1"/>
  <c r="AF28" i="111"/>
  <c r="AE29" i="111"/>
  <c r="P94" i="111"/>
  <c r="AF31" i="111" s="1"/>
  <c r="S32" i="111"/>
  <c r="S33" i="111"/>
  <c r="N58" i="104"/>
  <c r="M58" i="104"/>
  <c r="L58" i="104"/>
  <c r="K58" i="104"/>
  <c r="J58" i="104"/>
  <c r="I58" i="104"/>
  <c r="H58" i="104"/>
  <c r="G58" i="104"/>
  <c r="F58" i="104"/>
  <c r="E58" i="104"/>
  <c r="D58" i="104"/>
  <c r="C58" i="104"/>
  <c r="P57" i="104"/>
  <c r="O57" i="104"/>
  <c r="P56" i="104"/>
  <c r="O56" i="104"/>
  <c r="P55" i="104"/>
  <c r="O55" i="104"/>
  <c r="P54" i="104"/>
  <c r="AF21" i="104" s="1"/>
  <c r="O54" i="104"/>
  <c r="AE21" i="104" s="1"/>
  <c r="P53" i="104"/>
  <c r="O53" i="104"/>
  <c r="P52" i="104"/>
  <c r="O52" i="104"/>
  <c r="P51" i="104"/>
  <c r="O51" i="104"/>
  <c r="P50" i="104"/>
  <c r="AF20" i="104" s="1"/>
  <c r="O50" i="104"/>
  <c r="AE20" i="104" s="1"/>
  <c r="P49" i="104"/>
  <c r="O49" i="104"/>
  <c r="P48" i="104"/>
  <c r="O48" i="104"/>
  <c r="P47" i="104"/>
  <c r="O47" i="104"/>
  <c r="P46" i="104"/>
  <c r="AF19" i="104" s="1"/>
  <c r="AF27" i="104" s="1"/>
  <c r="O46" i="104"/>
  <c r="AE19" i="104" s="1"/>
  <c r="AE27" i="104" s="1"/>
  <c r="P45" i="104"/>
  <c r="O45" i="104"/>
  <c r="P44" i="104"/>
  <c r="O44" i="104"/>
  <c r="P43" i="104"/>
  <c r="O43" i="104"/>
  <c r="P42" i="104"/>
  <c r="AF18" i="104" s="1"/>
  <c r="O42" i="104"/>
  <c r="AE18" i="104" s="1"/>
  <c r="P41" i="104"/>
  <c r="O41" i="104"/>
  <c r="P40" i="104"/>
  <c r="O40" i="104"/>
  <c r="P39" i="104"/>
  <c r="O39" i="104"/>
  <c r="P38" i="104"/>
  <c r="AF17" i="104" s="1"/>
  <c r="O38" i="104"/>
  <c r="AE17" i="104" s="1"/>
  <c r="P37" i="104"/>
  <c r="O37" i="104"/>
  <c r="P36" i="104"/>
  <c r="O36" i="104"/>
  <c r="P35" i="104"/>
  <c r="O35" i="104"/>
  <c r="P34" i="104"/>
  <c r="AF16" i="104" s="1"/>
  <c r="O34" i="104"/>
  <c r="AE16" i="104" s="1"/>
  <c r="P33" i="104"/>
  <c r="O33" i="104"/>
  <c r="P32" i="104"/>
  <c r="O32" i="104"/>
  <c r="P31" i="104"/>
  <c r="O31" i="104"/>
  <c r="P30" i="104"/>
  <c r="O30" i="104"/>
  <c r="AE15" i="104" s="1"/>
  <c r="P29" i="104"/>
  <c r="O29" i="104"/>
  <c r="P28" i="104"/>
  <c r="O28" i="104"/>
  <c r="P27" i="104"/>
  <c r="O27" i="104"/>
  <c r="P26" i="104"/>
  <c r="AF14" i="104" s="1"/>
  <c r="O26" i="104"/>
  <c r="AE14" i="104" s="1"/>
  <c r="P25" i="104"/>
  <c r="O25" i="104"/>
  <c r="P24" i="104"/>
  <c r="O24" i="104"/>
  <c r="P23" i="104"/>
  <c r="O23" i="104"/>
  <c r="P22" i="104"/>
  <c r="AF13" i="104" s="1"/>
  <c r="O22" i="104"/>
  <c r="AD21" i="104"/>
  <c r="AC21" i="104"/>
  <c r="AB21" i="104"/>
  <c r="AA21" i="104"/>
  <c r="Z21" i="104"/>
  <c r="Y21" i="104"/>
  <c r="X21" i="104"/>
  <c r="W21" i="104"/>
  <c r="V21" i="104"/>
  <c r="U21" i="104"/>
  <c r="T21" i="104"/>
  <c r="S21" i="104"/>
  <c r="P21" i="104"/>
  <c r="O21" i="104"/>
  <c r="AD20" i="104"/>
  <c r="AC20" i="104"/>
  <c r="AB20" i="104"/>
  <c r="AA20" i="104"/>
  <c r="Z20" i="104"/>
  <c r="Y20" i="104"/>
  <c r="X20" i="104"/>
  <c r="W20" i="104"/>
  <c r="V20" i="104"/>
  <c r="U20" i="104"/>
  <c r="T20" i="104"/>
  <c r="S20" i="104"/>
  <c r="P20" i="104"/>
  <c r="O20" i="104"/>
  <c r="AD19" i="104"/>
  <c r="AC19" i="104"/>
  <c r="AB19" i="104"/>
  <c r="AB27" i="104" s="1"/>
  <c r="AA19" i="104"/>
  <c r="AA27" i="104" s="1"/>
  <c r="Z19" i="104"/>
  <c r="Y19" i="104"/>
  <c r="X19" i="104"/>
  <c r="X24" i="104" s="1"/>
  <c r="W19" i="104"/>
  <c r="W27" i="104" s="1"/>
  <c r="V19" i="104"/>
  <c r="U19" i="104"/>
  <c r="T19" i="104"/>
  <c r="T27" i="104" s="1"/>
  <c r="S19" i="104"/>
  <c r="S27" i="104" s="1"/>
  <c r="P19" i="104"/>
  <c r="O19" i="104"/>
  <c r="AD18" i="104"/>
  <c r="AC18" i="104"/>
  <c r="AB18" i="104"/>
  <c r="AA18" i="104"/>
  <c r="Z18" i="104"/>
  <c r="Y18" i="104"/>
  <c r="X18" i="104"/>
  <c r="W18" i="104"/>
  <c r="V18" i="104"/>
  <c r="U18" i="104"/>
  <c r="T18" i="104"/>
  <c r="S18" i="104"/>
  <c r="P18" i="104"/>
  <c r="O18" i="104"/>
  <c r="AE12" i="104" s="1"/>
  <c r="AD17" i="104"/>
  <c r="AC17" i="104"/>
  <c r="AB17" i="104"/>
  <c r="AA17" i="104"/>
  <c r="Z17" i="104"/>
  <c r="Y17" i="104"/>
  <c r="X17" i="104"/>
  <c r="W17" i="104"/>
  <c r="V17" i="104"/>
  <c r="U17" i="104"/>
  <c r="T17" i="104"/>
  <c r="S17" i="104"/>
  <c r="P17" i="104"/>
  <c r="O17" i="104"/>
  <c r="AD16" i="104"/>
  <c r="AC16" i="104"/>
  <c r="AB16" i="104"/>
  <c r="AA16" i="104"/>
  <c r="Z16" i="104"/>
  <c r="Y16" i="104"/>
  <c r="X16" i="104"/>
  <c r="W16" i="104"/>
  <c r="V16" i="104"/>
  <c r="U16" i="104"/>
  <c r="T16" i="104"/>
  <c r="S16" i="104"/>
  <c r="P16" i="104"/>
  <c r="O16" i="104"/>
  <c r="AD15" i="104"/>
  <c r="AC15" i="104"/>
  <c r="AB15" i="104"/>
  <c r="AA15" i="104"/>
  <c r="Z15" i="104"/>
  <c r="Y15" i="104"/>
  <c r="X15" i="104"/>
  <c r="W15" i="104"/>
  <c r="V15" i="104"/>
  <c r="U15" i="104"/>
  <c r="T15" i="104"/>
  <c r="S15" i="104"/>
  <c r="P15" i="104"/>
  <c r="O15" i="104"/>
  <c r="AD14" i="104"/>
  <c r="AC14" i="104"/>
  <c r="AB14" i="104"/>
  <c r="AA14" i="104"/>
  <c r="Z14" i="104"/>
  <c r="Y14" i="104"/>
  <c r="X14" i="104"/>
  <c r="W14" i="104"/>
  <c r="V14" i="104"/>
  <c r="U14" i="104"/>
  <c r="T14" i="104"/>
  <c r="S14" i="104"/>
  <c r="P14" i="104"/>
  <c r="AF11" i="104" s="1"/>
  <c r="O14" i="104"/>
  <c r="AE11" i="104" s="1"/>
  <c r="AD13" i="104"/>
  <c r="AC13" i="104"/>
  <c r="AB13" i="104"/>
  <c r="AB23" i="104" s="1"/>
  <c r="AA13" i="104"/>
  <c r="AA26" i="104" s="1"/>
  <c r="Z13" i="104"/>
  <c r="Y13" i="104"/>
  <c r="X13" i="104"/>
  <c r="X26" i="104" s="1"/>
  <c r="W13" i="104"/>
  <c r="W26" i="104" s="1"/>
  <c r="V13" i="104"/>
  <c r="U13" i="104"/>
  <c r="T13" i="104"/>
  <c r="T26" i="104" s="1"/>
  <c r="S13" i="104"/>
  <c r="S26" i="104" s="1"/>
  <c r="P13" i="104"/>
  <c r="O13" i="104"/>
  <c r="AF12" i="104"/>
  <c r="AD12" i="104"/>
  <c r="AC12" i="104"/>
  <c r="AB12" i="104"/>
  <c r="AA12" i="104"/>
  <c r="Z12" i="104"/>
  <c r="Y12" i="104"/>
  <c r="X12" i="104"/>
  <c r="W12" i="104"/>
  <c r="V12" i="104"/>
  <c r="U12" i="104"/>
  <c r="T12" i="104"/>
  <c r="S12" i="104"/>
  <c r="P12" i="104"/>
  <c r="O12" i="104"/>
  <c r="AD11" i="104"/>
  <c r="AC11" i="104"/>
  <c r="AB11" i="104"/>
  <c r="AA11" i="104"/>
  <c r="Z11" i="104"/>
  <c r="Y11" i="104"/>
  <c r="X11" i="104"/>
  <c r="W11" i="104"/>
  <c r="V11" i="104"/>
  <c r="U11" i="104"/>
  <c r="T11" i="104"/>
  <c r="S11" i="104"/>
  <c r="P11" i="104"/>
  <c r="O11" i="104"/>
  <c r="AD10" i="104"/>
  <c r="AC10" i="104"/>
  <c r="AB10" i="104"/>
  <c r="AA10" i="104"/>
  <c r="Z10" i="104"/>
  <c r="Y10" i="104"/>
  <c r="X10" i="104"/>
  <c r="W10" i="104"/>
  <c r="V10" i="104"/>
  <c r="U10" i="104"/>
  <c r="T10" i="104"/>
  <c r="S10" i="104"/>
  <c r="P10" i="104"/>
  <c r="O10" i="104"/>
  <c r="K6" i="104"/>
  <c r="G6" i="104"/>
  <c r="D6" i="104"/>
  <c r="K5" i="104"/>
  <c r="G5" i="104"/>
  <c r="D5" i="104"/>
  <c r="C3" i="104"/>
  <c r="N58" i="103"/>
  <c r="M58" i="103"/>
  <c r="L58" i="103"/>
  <c r="K58" i="103"/>
  <c r="J58" i="103"/>
  <c r="I58" i="103"/>
  <c r="H58" i="103"/>
  <c r="G58" i="103"/>
  <c r="F58" i="103"/>
  <c r="E58" i="103"/>
  <c r="D58" i="103"/>
  <c r="C58" i="103"/>
  <c r="P57" i="103"/>
  <c r="O57" i="103"/>
  <c r="P56" i="103"/>
  <c r="O56" i="103"/>
  <c r="P55" i="103"/>
  <c r="O55" i="103"/>
  <c r="P54" i="103"/>
  <c r="AF21" i="103" s="1"/>
  <c r="O54" i="103"/>
  <c r="P53" i="103"/>
  <c r="O53" i="103"/>
  <c r="P52" i="103"/>
  <c r="O52" i="103"/>
  <c r="P51" i="103"/>
  <c r="O51" i="103"/>
  <c r="P50" i="103"/>
  <c r="AF20" i="103" s="1"/>
  <c r="O50" i="103"/>
  <c r="P49" i="103"/>
  <c r="O49" i="103"/>
  <c r="P48" i="103"/>
  <c r="O48" i="103"/>
  <c r="P47" i="103"/>
  <c r="O47" i="103"/>
  <c r="P46" i="103"/>
  <c r="AF19" i="103" s="1"/>
  <c r="O46" i="103"/>
  <c r="P45" i="103"/>
  <c r="O45" i="103"/>
  <c r="P44" i="103"/>
  <c r="O44" i="103"/>
  <c r="P43" i="103"/>
  <c r="O43" i="103"/>
  <c r="P42" i="103"/>
  <c r="AF18" i="103" s="1"/>
  <c r="O42" i="103"/>
  <c r="P41" i="103"/>
  <c r="O41" i="103"/>
  <c r="P40" i="103"/>
  <c r="O40" i="103"/>
  <c r="P39" i="103"/>
  <c r="O39" i="103"/>
  <c r="P38" i="103"/>
  <c r="AF17" i="103" s="1"/>
  <c r="O38" i="103"/>
  <c r="P37" i="103"/>
  <c r="O37" i="103"/>
  <c r="P36" i="103"/>
  <c r="O36" i="103"/>
  <c r="P35" i="103"/>
  <c r="O35" i="103"/>
  <c r="P34" i="103"/>
  <c r="AF16" i="103" s="1"/>
  <c r="O34" i="103"/>
  <c r="P33" i="103"/>
  <c r="O33" i="103"/>
  <c r="P32" i="103"/>
  <c r="O32" i="103"/>
  <c r="P31" i="103"/>
  <c r="O31" i="103"/>
  <c r="P30" i="103"/>
  <c r="AF15" i="103" s="1"/>
  <c r="O30" i="103"/>
  <c r="P29" i="103"/>
  <c r="O29" i="103"/>
  <c r="P28" i="103"/>
  <c r="O28" i="103"/>
  <c r="P27" i="103"/>
  <c r="O27" i="103"/>
  <c r="P26" i="103"/>
  <c r="AF14" i="103" s="1"/>
  <c r="O26" i="103"/>
  <c r="P25" i="103"/>
  <c r="O25" i="103"/>
  <c r="P24" i="103"/>
  <c r="O24" i="103"/>
  <c r="P23" i="103"/>
  <c r="O23" i="103"/>
  <c r="P22" i="103"/>
  <c r="AF13" i="103" s="1"/>
  <c r="O22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P21" i="103"/>
  <c r="O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P20" i="103"/>
  <c r="O20" i="103"/>
  <c r="AD19" i="103"/>
  <c r="AC19" i="103"/>
  <c r="AB19" i="103"/>
  <c r="AA19" i="103"/>
  <c r="Z19" i="103"/>
  <c r="Y19" i="103"/>
  <c r="X19" i="103"/>
  <c r="W19" i="103"/>
  <c r="V19" i="103"/>
  <c r="U19" i="103"/>
  <c r="T19" i="103"/>
  <c r="S19" i="103"/>
  <c r="P19" i="103"/>
  <c r="O19" i="103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P18" i="103"/>
  <c r="AF12" i="103" s="1"/>
  <c r="O18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P17" i="103"/>
  <c r="O17" i="103"/>
  <c r="AD16" i="103"/>
  <c r="AC16" i="103"/>
  <c r="AB16" i="103"/>
  <c r="AA16" i="103"/>
  <c r="Z16" i="103"/>
  <c r="Y16" i="103"/>
  <c r="X16" i="103"/>
  <c r="W16" i="103"/>
  <c r="V16" i="103"/>
  <c r="U16" i="103"/>
  <c r="T16" i="103"/>
  <c r="S16" i="103"/>
  <c r="P16" i="103"/>
  <c r="AF11" i="103" s="1"/>
  <c r="O16" i="103"/>
  <c r="AD15" i="103"/>
  <c r="AC15" i="103"/>
  <c r="AB15" i="103"/>
  <c r="AA15" i="103"/>
  <c r="Z15" i="103"/>
  <c r="Y15" i="103"/>
  <c r="X15" i="103"/>
  <c r="W15" i="103"/>
  <c r="V15" i="103"/>
  <c r="U15" i="103"/>
  <c r="T15" i="103"/>
  <c r="S15" i="103"/>
  <c r="P15" i="103"/>
  <c r="O15" i="103"/>
  <c r="AD14" i="103"/>
  <c r="AC14" i="103"/>
  <c r="AB14" i="103"/>
  <c r="AA14" i="103"/>
  <c r="Z14" i="103"/>
  <c r="Y14" i="103"/>
  <c r="X14" i="103"/>
  <c r="W14" i="103"/>
  <c r="V14" i="103"/>
  <c r="U14" i="103"/>
  <c r="T14" i="103"/>
  <c r="S14" i="103"/>
  <c r="P14" i="103"/>
  <c r="O14" i="103"/>
  <c r="AD13" i="103"/>
  <c r="AC13" i="103"/>
  <c r="AC26" i="103" s="1"/>
  <c r="AB13" i="103"/>
  <c r="AA13" i="103"/>
  <c r="Z13" i="103"/>
  <c r="Y13" i="103"/>
  <c r="Y26" i="103" s="1"/>
  <c r="X13" i="103"/>
  <c r="W13" i="103"/>
  <c r="V13" i="103"/>
  <c r="U13" i="103"/>
  <c r="U26" i="103" s="1"/>
  <c r="T13" i="103"/>
  <c r="S13" i="103"/>
  <c r="P13" i="103"/>
  <c r="O13" i="103"/>
  <c r="AD12" i="103"/>
  <c r="AC12" i="103"/>
  <c r="AB12" i="103"/>
  <c r="AA12" i="103"/>
  <c r="Z12" i="103"/>
  <c r="Y12" i="103"/>
  <c r="X12" i="103"/>
  <c r="W12" i="103"/>
  <c r="V12" i="103"/>
  <c r="U12" i="103"/>
  <c r="T12" i="103"/>
  <c r="S12" i="103"/>
  <c r="P12" i="103"/>
  <c r="O12" i="103"/>
  <c r="AD11" i="103"/>
  <c r="AC11" i="103"/>
  <c r="AB11" i="103"/>
  <c r="AA11" i="103"/>
  <c r="Z11" i="103"/>
  <c r="Y11" i="103"/>
  <c r="X11" i="103"/>
  <c r="W11" i="103"/>
  <c r="V11" i="103"/>
  <c r="U11" i="103"/>
  <c r="T11" i="103"/>
  <c r="S11" i="103"/>
  <c r="P11" i="103"/>
  <c r="O11" i="103"/>
  <c r="AD10" i="103"/>
  <c r="AC10" i="103"/>
  <c r="AB10" i="103"/>
  <c r="AA10" i="103"/>
  <c r="Z10" i="103"/>
  <c r="Y10" i="103"/>
  <c r="X10" i="103"/>
  <c r="W10" i="103"/>
  <c r="V10" i="103"/>
  <c r="U10" i="103"/>
  <c r="T10" i="103"/>
  <c r="S10" i="103"/>
  <c r="P10" i="103"/>
  <c r="O10" i="103"/>
  <c r="K6" i="103"/>
  <c r="K5" i="103"/>
  <c r="G5" i="103"/>
  <c r="N106" i="105"/>
  <c r="M106" i="105"/>
  <c r="L106" i="105"/>
  <c r="K106" i="105"/>
  <c r="J106" i="105"/>
  <c r="I106" i="105"/>
  <c r="H106" i="105"/>
  <c r="G106" i="105"/>
  <c r="F106" i="105"/>
  <c r="E106" i="105"/>
  <c r="D106" i="105"/>
  <c r="C106" i="105"/>
  <c r="P105" i="105"/>
  <c r="O105" i="105"/>
  <c r="P104" i="105"/>
  <c r="O104" i="105"/>
  <c r="P103" i="105"/>
  <c r="O103" i="105"/>
  <c r="P102" i="105"/>
  <c r="O102" i="105"/>
  <c r="P101" i="105"/>
  <c r="O101" i="105"/>
  <c r="P100" i="105"/>
  <c r="O100" i="105"/>
  <c r="P99" i="105"/>
  <c r="O99" i="105"/>
  <c r="P98" i="105"/>
  <c r="O98" i="105"/>
  <c r="P97" i="105"/>
  <c r="O97" i="105"/>
  <c r="P96" i="105"/>
  <c r="O96" i="105"/>
  <c r="P95" i="105"/>
  <c r="O95" i="105"/>
  <c r="P94" i="105"/>
  <c r="O94" i="105"/>
  <c r="P93" i="105"/>
  <c r="O93" i="105"/>
  <c r="P92" i="105"/>
  <c r="O92" i="105"/>
  <c r="P91" i="105"/>
  <c r="O91" i="105"/>
  <c r="P90" i="105"/>
  <c r="O90" i="105"/>
  <c r="P89" i="105"/>
  <c r="O89" i="105"/>
  <c r="P88" i="105"/>
  <c r="O88" i="105"/>
  <c r="P87" i="105"/>
  <c r="O87" i="105"/>
  <c r="P86" i="105"/>
  <c r="O86" i="105"/>
  <c r="P85" i="105"/>
  <c r="O85" i="105"/>
  <c r="P84" i="105"/>
  <c r="O84" i="105"/>
  <c r="P83" i="105"/>
  <c r="O83" i="105"/>
  <c r="P82" i="105"/>
  <c r="O82" i="105"/>
  <c r="P81" i="105"/>
  <c r="O81" i="105"/>
  <c r="P80" i="105"/>
  <c r="O80" i="105"/>
  <c r="P79" i="105"/>
  <c r="O79" i="105"/>
  <c r="P78" i="105"/>
  <c r="O78" i="105"/>
  <c r="P77" i="105"/>
  <c r="O77" i="105"/>
  <c r="P76" i="105"/>
  <c r="O76" i="105"/>
  <c r="P75" i="105"/>
  <c r="O75" i="105"/>
  <c r="P74" i="105"/>
  <c r="O74" i="105"/>
  <c r="P73" i="105"/>
  <c r="O73" i="105"/>
  <c r="P72" i="105"/>
  <c r="O72" i="105"/>
  <c r="P71" i="105"/>
  <c r="O71" i="105"/>
  <c r="P70" i="105"/>
  <c r="O70" i="105"/>
  <c r="P69" i="105"/>
  <c r="O69" i="105"/>
  <c r="P68" i="105"/>
  <c r="O68" i="105"/>
  <c r="P67" i="105"/>
  <c r="O67" i="105"/>
  <c r="P66" i="105"/>
  <c r="O66" i="105"/>
  <c r="P65" i="105"/>
  <c r="O65" i="105"/>
  <c r="P64" i="105"/>
  <c r="O64" i="105"/>
  <c r="P63" i="105"/>
  <c r="O63" i="105"/>
  <c r="P62" i="105"/>
  <c r="O62" i="105"/>
  <c r="P61" i="105"/>
  <c r="O61" i="105"/>
  <c r="P60" i="105"/>
  <c r="O60" i="105"/>
  <c r="P59" i="105"/>
  <c r="O59" i="105"/>
  <c r="P58" i="105"/>
  <c r="O58" i="105"/>
  <c r="P57" i="105"/>
  <c r="O57" i="105"/>
  <c r="P56" i="105"/>
  <c r="O56" i="105"/>
  <c r="P55" i="105"/>
  <c r="O55" i="105"/>
  <c r="P54" i="105"/>
  <c r="O54" i="105"/>
  <c r="P53" i="105"/>
  <c r="O53" i="105"/>
  <c r="P52" i="105"/>
  <c r="O52" i="105"/>
  <c r="P51" i="105"/>
  <c r="O51" i="105"/>
  <c r="P50" i="105"/>
  <c r="O50" i="105"/>
  <c r="P49" i="105"/>
  <c r="O49" i="105"/>
  <c r="P48" i="105"/>
  <c r="O48" i="105"/>
  <c r="P47" i="105"/>
  <c r="O47" i="105"/>
  <c r="P46" i="105"/>
  <c r="O46" i="105"/>
  <c r="P45" i="105"/>
  <c r="O45" i="105"/>
  <c r="P44" i="105"/>
  <c r="O44" i="105"/>
  <c r="P43" i="105"/>
  <c r="O43" i="105"/>
  <c r="P42" i="105"/>
  <c r="O42" i="105"/>
  <c r="P41" i="105"/>
  <c r="O41" i="105"/>
  <c r="P40" i="105"/>
  <c r="O40" i="105"/>
  <c r="P39" i="105"/>
  <c r="O39" i="105"/>
  <c r="P38" i="105"/>
  <c r="O38" i="105"/>
  <c r="P37" i="105"/>
  <c r="O37" i="105"/>
  <c r="P36" i="105"/>
  <c r="O36" i="105"/>
  <c r="P35" i="105"/>
  <c r="O35" i="105"/>
  <c r="P34" i="105"/>
  <c r="O34" i="105"/>
  <c r="AD33" i="105"/>
  <c r="AC33" i="105"/>
  <c r="AB33" i="105"/>
  <c r="AA33" i="105"/>
  <c r="Z33" i="105"/>
  <c r="Y33" i="105"/>
  <c r="X33" i="105"/>
  <c r="W33" i="105"/>
  <c r="V33" i="105"/>
  <c r="U33" i="105"/>
  <c r="T33" i="105"/>
  <c r="S33" i="105"/>
  <c r="P33" i="105"/>
  <c r="O33" i="105"/>
  <c r="AD32" i="105"/>
  <c r="AC32" i="105"/>
  <c r="AB32" i="105"/>
  <c r="AA32" i="105"/>
  <c r="Z32" i="105"/>
  <c r="Y32" i="105"/>
  <c r="X32" i="105"/>
  <c r="W32" i="105"/>
  <c r="V32" i="105"/>
  <c r="U32" i="105"/>
  <c r="T32" i="105"/>
  <c r="S32" i="105"/>
  <c r="P32" i="105"/>
  <c r="O32" i="105"/>
  <c r="AD31" i="105"/>
  <c r="AC31" i="105"/>
  <c r="AB31" i="105"/>
  <c r="AA31" i="105"/>
  <c r="Z31" i="105"/>
  <c r="Y31" i="105"/>
  <c r="X31" i="105"/>
  <c r="W31" i="105"/>
  <c r="V31" i="105"/>
  <c r="U31" i="105"/>
  <c r="T31" i="105"/>
  <c r="S31" i="105"/>
  <c r="P31" i="105"/>
  <c r="O31" i="105"/>
  <c r="AD30" i="105"/>
  <c r="AC30" i="105"/>
  <c r="AB30" i="105"/>
  <c r="AA30" i="105"/>
  <c r="Z30" i="105"/>
  <c r="Y30" i="105"/>
  <c r="X30" i="105"/>
  <c r="W30" i="105"/>
  <c r="V30" i="105"/>
  <c r="U30" i="105"/>
  <c r="T30" i="105"/>
  <c r="S30" i="105"/>
  <c r="P30" i="105"/>
  <c r="O30" i="105"/>
  <c r="AD29" i="105"/>
  <c r="AC29" i="105"/>
  <c r="AB29" i="105"/>
  <c r="AA29" i="105"/>
  <c r="Z29" i="105"/>
  <c r="Y29" i="105"/>
  <c r="X29" i="105"/>
  <c r="W29" i="105"/>
  <c r="V29" i="105"/>
  <c r="U29" i="105"/>
  <c r="T29" i="105"/>
  <c r="S29" i="105"/>
  <c r="P29" i="105"/>
  <c r="O29" i="105"/>
  <c r="AD28" i="105"/>
  <c r="AC28" i="105"/>
  <c r="AB28" i="105"/>
  <c r="AA28" i="105"/>
  <c r="Z28" i="105"/>
  <c r="Y28" i="105"/>
  <c r="X28" i="105"/>
  <c r="W28" i="105"/>
  <c r="V28" i="105"/>
  <c r="U28" i="105"/>
  <c r="T28" i="105"/>
  <c r="S28" i="105"/>
  <c r="P28" i="105"/>
  <c r="O28" i="105"/>
  <c r="AD27" i="105"/>
  <c r="AC27" i="105"/>
  <c r="AB27" i="105"/>
  <c r="AA27" i="105"/>
  <c r="Z27" i="105"/>
  <c r="Y27" i="105"/>
  <c r="X27" i="105"/>
  <c r="W27" i="105"/>
  <c r="V27" i="105"/>
  <c r="U27" i="105"/>
  <c r="T27" i="105"/>
  <c r="S27" i="105"/>
  <c r="P27" i="105"/>
  <c r="O27" i="105"/>
  <c r="AD26" i="105"/>
  <c r="AC26" i="105"/>
  <c r="AB26" i="105"/>
  <c r="AA26" i="105"/>
  <c r="Z26" i="105"/>
  <c r="Y26" i="105"/>
  <c r="X26" i="105"/>
  <c r="W26" i="105"/>
  <c r="V26" i="105"/>
  <c r="U26" i="105"/>
  <c r="T26" i="105"/>
  <c r="S26" i="105"/>
  <c r="P26" i="105"/>
  <c r="O26" i="105"/>
  <c r="AD25" i="105"/>
  <c r="AC25" i="105"/>
  <c r="AB25" i="105"/>
  <c r="AA25" i="105"/>
  <c r="Z25" i="105"/>
  <c r="Y25" i="105"/>
  <c r="X25" i="105"/>
  <c r="W25" i="105"/>
  <c r="V25" i="105"/>
  <c r="U25" i="105"/>
  <c r="T25" i="105"/>
  <c r="S25" i="105"/>
  <c r="P25" i="105"/>
  <c r="O25" i="105"/>
  <c r="AD24" i="105"/>
  <c r="AC24" i="105"/>
  <c r="AB24" i="105"/>
  <c r="AA24" i="105"/>
  <c r="Z24" i="105"/>
  <c r="Y24" i="105"/>
  <c r="X24" i="105"/>
  <c r="W24" i="105"/>
  <c r="V24" i="105"/>
  <c r="U24" i="105"/>
  <c r="T24" i="105"/>
  <c r="S24" i="105"/>
  <c r="P24" i="105"/>
  <c r="O24" i="105"/>
  <c r="AD23" i="105"/>
  <c r="AC23" i="105"/>
  <c r="AB23" i="105"/>
  <c r="AA23" i="105"/>
  <c r="Z23" i="105"/>
  <c r="Y23" i="105"/>
  <c r="X23" i="105"/>
  <c r="W23" i="105"/>
  <c r="V23" i="105"/>
  <c r="U23" i="105"/>
  <c r="T23" i="105"/>
  <c r="S23" i="105"/>
  <c r="P23" i="105"/>
  <c r="O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P22" i="105"/>
  <c r="O22" i="105"/>
  <c r="AD21" i="105"/>
  <c r="AC21" i="105"/>
  <c r="AB21" i="105"/>
  <c r="AA21" i="105"/>
  <c r="Z21" i="105"/>
  <c r="Y21" i="105"/>
  <c r="X21" i="105"/>
  <c r="W21" i="105"/>
  <c r="V21" i="105"/>
  <c r="U21" i="105"/>
  <c r="T21" i="105"/>
  <c r="S21" i="105"/>
  <c r="P21" i="105"/>
  <c r="O21" i="105"/>
  <c r="AD20" i="105"/>
  <c r="AC20" i="105"/>
  <c r="AB20" i="105"/>
  <c r="AA20" i="105"/>
  <c r="Z20" i="105"/>
  <c r="Y20" i="105"/>
  <c r="X20" i="105"/>
  <c r="W20" i="105"/>
  <c r="V20" i="105"/>
  <c r="U20" i="105"/>
  <c r="T20" i="105"/>
  <c r="S20" i="105"/>
  <c r="P20" i="105"/>
  <c r="O20" i="105"/>
  <c r="AD19" i="105"/>
  <c r="AD39" i="105" s="1"/>
  <c r="AC19" i="105"/>
  <c r="AB19" i="105"/>
  <c r="AA19" i="105"/>
  <c r="Z19" i="105"/>
  <c r="Z39" i="105" s="1"/>
  <c r="Y19" i="105"/>
  <c r="X19" i="105"/>
  <c r="W19" i="105"/>
  <c r="V19" i="105"/>
  <c r="V39" i="105" s="1"/>
  <c r="U19" i="105"/>
  <c r="T19" i="105"/>
  <c r="S19" i="105"/>
  <c r="P19" i="105"/>
  <c r="O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P18" i="105"/>
  <c r="O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P17" i="105"/>
  <c r="O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P16" i="105"/>
  <c r="O16" i="105"/>
  <c r="AD15" i="105"/>
  <c r="AC15" i="105"/>
  <c r="AB15" i="105"/>
  <c r="AA15" i="105"/>
  <c r="Z15" i="105"/>
  <c r="Y15" i="105"/>
  <c r="X15" i="105"/>
  <c r="W15" i="105"/>
  <c r="V15" i="105"/>
  <c r="U15" i="105"/>
  <c r="T15" i="105"/>
  <c r="S15" i="105"/>
  <c r="P15" i="105"/>
  <c r="O15" i="105"/>
  <c r="AD14" i="105"/>
  <c r="AC14" i="105"/>
  <c r="AB14" i="105"/>
  <c r="AA14" i="105"/>
  <c r="Z14" i="105"/>
  <c r="Y14" i="105"/>
  <c r="X14" i="105"/>
  <c r="W14" i="105"/>
  <c r="V14" i="105"/>
  <c r="U14" i="105"/>
  <c r="T14" i="105"/>
  <c r="S14" i="105"/>
  <c r="P14" i="105"/>
  <c r="O14" i="105"/>
  <c r="AD13" i="105"/>
  <c r="AD38" i="105" s="1"/>
  <c r="AC13" i="105"/>
  <c r="AB13" i="105"/>
  <c r="AA13" i="105"/>
  <c r="Z13" i="105"/>
  <c r="Z38" i="105" s="1"/>
  <c r="Y13" i="105"/>
  <c r="X13" i="105"/>
  <c r="W13" i="105"/>
  <c r="V13" i="105"/>
  <c r="U13" i="105"/>
  <c r="T13" i="105"/>
  <c r="S13" i="105"/>
  <c r="P13" i="105"/>
  <c r="O13" i="105"/>
  <c r="AD12" i="105"/>
  <c r="AC12" i="105"/>
  <c r="AB12" i="105"/>
  <c r="AA12" i="105"/>
  <c r="Z12" i="105"/>
  <c r="Y12" i="105"/>
  <c r="X12" i="105"/>
  <c r="W12" i="105"/>
  <c r="V12" i="105"/>
  <c r="U12" i="105"/>
  <c r="T12" i="105"/>
  <c r="S12" i="105"/>
  <c r="P12" i="105"/>
  <c r="O12" i="105"/>
  <c r="AD11" i="105"/>
  <c r="AC11" i="105"/>
  <c r="AB11" i="105"/>
  <c r="AA11" i="105"/>
  <c r="Z11" i="105"/>
  <c r="Y11" i="105"/>
  <c r="X11" i="105"/>
  <c r="W11" i="105"/>
  <c r="V11" i="105"/>
  <c r="U11" i="105"/>
  <c r="T11" i="105"/>
  <c r="S11" i="105"/>
  <c r="P11" i="105"/>
  <c r="O11" i="105"/>
  <c r="AD10" i="105"/>
  <c r="AC10" i="105"/>
  <c r="AB10" i="105"/>
  <c r="AB37" i="105" s="1"/>
  <c r="AA10" i="105"/>
  <c r="Z10" i="105"/>
  <c r="Y10" i="105"/>
  <c r="X10" i="105"/>
  <c r="X41" i="105" s="1"/>
  <c r="W10" i="105"/>
  <c r="V10" i="105"/>
  <c r="U10" i="105"/>
  <c r="T10" i="105"/>
  <c r="T40" i="105" s="1"/>
  <c r="S10" i="105"/>
  <c r="P10" i="105"/>
  <c r="O10" i="105"/>
  <c r="K6" i="105"/>
  <c r="K5" i="105"/>
  <c r="G5" i="105"/>
  <c r="N106" i="110"/>
  <c r="M106" i="110"/>
  <c r="L106" i="110"/>
  <c r="K106" i="110"/>
  <c r="J106" i="110"/>
  <c r="I106" i="110"/>
  <c r="H106" i="110"/>
  <c r="G106" i="110"/>
  <c r="F106" i="110"/>
  <c r="E106" i="110"/>
  <c r="D106" i="110"/>
  <c r="C106" i="110"/>
  <c r="P105" i="110"/>
  <c r="O105" i="110"/>
  <c r="P104" i="110"/>
  <c r="O104" i="110"/>
  <c r="P103" i="110"/>
  <c r="O103" i="110"/>
  <c r="P102" i="110"/>
  <c r="AF33" i="110" s="1"/>
  <c r="O102" i="110"/>
  <c r="P101" i="110"/>
  <c r="O101" i="110"/>
  <c r="P100" i="110"/>
  <c r="O100" i="110"/>
  <c r="P99" i="110"/>
  <c r="O99" i="110"/>
  <c r="P98" i="110"/>
  <c r="AF32" i="110" s="1"/>
  <c r="O98" i="110"/>
  <c r="P97" i="110"/>
  <c r="O97" i="110"/>
  <c r="P96" i="110"/>
  <c r="O96" i="110"/>
  <c r="P95" i="110"/>
  <c r="O95" i="110"/>
  <c r="P94" i="110"/>
  <c r="AF31" i="110" s="1"/>
  <c r="O94" i="110"/>
  <c r="P93" i="110"/>
  <c r="O93" i="110"/>
  <c r="P92" i="110"/>
  <c r="O92" i="110"/>
  <c r="P91" i="110"/>
  <c r="O91" i="110"/>
  <c r="P90" i="110"/>
  <c r="AF30" i="110" s="1"/>
  <c r="O90" i="110"/>
  <c r="P89" i="110"/>
  <c r="O89" i="110"/>
  <c r="P88" i="110"/>
  <c r="O88" i="110"/>
  <c r="P87" i="110"/>
  <c r="O87" i="110"/>
  <c r="P86" i="110"/>
  <c r="AF29" i="110" s="1"/>
  <c r="O86" i="110"/>
  <c r="P85" i="110"/>
  <c r="O85" i="110"/>
  <c r="P84" i="110"/>
  <c r="O84" i="110"/>
  <c r="P83" i="110"/>
  <c r="O83" i="110"/>
  <c r="P82" i="110"/>
  <c r="AF28" i="110" s="1"/>
  <c r="O82" i="110"/>
  <c r="P81" i="110"/>
  <c r="O81" i="110"/>
  <c r="P80" i="110"/>
  <c r="O80" i="110"/>
  <c r="P79" i="110"/>
  <c r="O79" i="110"/>
  <c r="P78" i="110"/>
  <c r="AF27" i="110" s="1"/>
  <c r="O78" i="110"/>
  <c r="P77" i="110"/>
  <c r="O77" i="110"/>
  <c r="P76" i="110"/>
  <c r="O76" i="110"/>
  <c r="P75" i="110"/>
  <c r="O75" i="110"/>
  <c r="P74" i="110"/>
  <c r="AF26" i="110" s="1"/>
  <c r="O74" i="110"/>
  <c r="P73" i="110"/>
  <c r="O73" i="110"/>
  <c r="P72" i="110"/>
  <c r="O72" i="110"/>
  <c r="P71" i="110"/>
  <c r="O71" i="110"/>
  <c r="P70" i="110"/>
  <c r="AF25" i="110" s="1"/>
  <c r="O70" i="110"/>
  <c r="P69" i="110"/>
  <c r="O69" i="110"/>
  <c r="P68" i="110"/>
  <c r="O68" i="110"/>
  <c r="P67" i="110"/>
  <c r="O67" i="110"/>
  <c r="P66" i="110"/>
  <c r="AF24" i="110" s="1"/>
  <c r="O66" i="110"/>
  <c r="P65" i="110"/>
  <c r="O65" i="110"/>
  <c r="P64" i="110"/>
  <c r="O64" i="110"/>
  <c r="P63" i="110"/>
  <c r="O63" i="110"/>
  <c r="P62" i="110"/>
  <c r="AF23" i="110" s="1"/>
  <c r="O62" i="110"/>
  <c r="P61" i="110"/>
  <c r="O61" i="110"/>
  <c r="P60" i="110"/>
  <c r="O60" i="110"/>
  <c r="P59" i="110"/>
  <c r="O59" i="110"/>
  <c r="AE22" i="110" s="1"/>
  <c r="P58" i="110"/>
  <c r="O58" i="110"/>
  <c r="P57" i="110"/>
  <c r="O57" i="110"/>
  <c r="P56" i="110"/>
  <c r="O56" i="110"/>
  <c r="P55" i="110"/>
  <c r="O55" i="110"/>
  <c r="AE21" i="110" s="1"/>
  <c r="P54" i="110"/>
  <c r="O54" i="110"/>
  <c r="P53" i="110"/>
  <c r="O53" i="110"/>
  <c r="P52" i="110"/>
  <c r="O52" i="110"/>
  <c r="P51" i="110"/>
  <c r="O51" i="110"/>
  <c r="AE20" i="110" s="1"/>
  <c r="P50" i="110"/>
  <c r="O50" i="110"/>
  <c r="P49" i="110"/>
  <c r="O49" i="110"/>
  <c r="P48" i="110"/>
  <c r="O48" i="110"/>
  <c r="P47" i="110"/>
  <c r="O47" i="110"/>
  <c r="AE19" i="110" s="1"/>
  <c r="AE39" i="110" s="1"/>
  <c r="P46" i="110"/>
  <c r="O46" i="110"/>
  <c r="P45" i="110"/>
  <c r="O45" i="110"/>
  <c r="P44" i="110"/>
  <c r="O44" i="110"/>
  <c r="P43" i="110"/>
  <c r="O43" i="110"/>
  <c r="AE18" i="110" s="1"/>
  <c r="P42" i="110"/>
  <c r="O42" i="110"/>
  <c r="P41" i="110"/>
  <c r="O41" i="110"/>
  <c r="P40" i="110"/>
  <c r="O40" i="110"/>
  <c r="P39" i="110"/>
  <c r="O39" i="110"/>
  <c r="AE17" i="110" s="1"/>
  <c r="P38" i="110"/>
  <c r="O38" i="110"/>
  <c r="P37" i="110"/>
  <c r="O37" i="110"/>
  <c r="P36" i="110"/>
  <c r="O36" i="110"/>
  <c r="P35" i="110"/>
  <c r="O35" i="110"/>
  <c r="AE16" i="110" s="1"/>
  <c r="P34" i="110"/>
  <c r="O34" i="110"/>
  <c r="AE33" i="110"/>
  <c r="AD33" i="110"/>
  <c r="AC33" i="110"/>
  <c r="AB33" i="110"/>
  <c r="AA33" i="110"/>
  <c r="Z33" i="110"/>
  <c r="Y33" i="110"/>
  <c r="X33" i="110"/>
  <c r="W33" i="110"/>
  <c r="V33" i="110"/>
  <c r="U33" i="110"/>
  <c r="T33" i="110"/>
  <c r="S33" i="110"/>
  <c r="P33" i="110"/>
  <c r="O33" i="110"/>
  <c r="AE32" i="110"/>
  <c r="AD32" i="110"/>
  <c r="AC32" i="110"/>
  <c r="AB32" i="110"/>
  <c r="AA32" i="110"/>
  <c r="Z32" i="110"/>
  <c r="Y32" i="110"/>
  <c r="X32" i="110"/>
  <c r="W32" i="110"/>
  <c r="V32" i="110"/>
  <c r="U32" i="110"/>
  <c r="T32" i="110"/>
  <c r="S32" i="110"/>
  <c r="P32" i="110"/>
  <c r="O32" i="110"/>
  <c r="AE31" i="110"/>
  <c r="AD31" i="110"/>
  <c r="AC31" i="110"/>
  <c r="AB31" i="110"/>
  <c r="AA31" i="110"/>
  <c r="Z31" i="110"/>
  <c r="Y31" i="110"/>
  <c r="X31" i="110"/>
  <c r="W31" i="110"/>
  <c r="V31" i="110"/>
  <c r="U31" i="110"/>
  <c r="T31" i="110"/>
  <c r="S31" i="110"/>
  <c r="P31" i="110"/>
  <c r="O31" i="110"/>
  <c r="AE30" i="110"/>
  <c r="AD30" i="110"/>
  <c r="AC30" i="110"/>
  <c r="AB30" i="110"/>
  <c r="AA30" i="110"/>
  <c r="Z30" i="110"/>
  <c r="Y30" i="110"/>
  <c r="X30" i="110"/>
  <c r="W30" i="110"/>
  <c r="V30" i="110"/>
  <c r="U30" i="110"/>
  <c r="T30" i="110"/>
  <c r="S30" i="110"/>
  <c r="P30" i="110"/>
  <c r="O30" i="110"/>
  <c r="AE29" i="110"/>
  <c r="AD29" i="110"/>
  <c r="AC29" i="110"/>
  <c r="AB29" i="110"/>
  <c r="AA29" i="110"/>
  <c r="Z29" i="110"/>
  <c r="Y29" i="110"/>
  <c r="X29" i="110"/>
  <c r="W29" i="110"/>
  <c r="V29" i="110"/>
  <c r="U29" i="110"/>
  <c r="T29" i="110"/>
  <c r="S29" i="110"/>
  <c r="P29" i="110"/>
  <c r="O29" i="110"/>
  <c r="AE28" i="110"/>
  <c r="AD28" i="110"/>
  <c r="AC28" i="110"/>
  <c r="AB28" i="110"/>
  <c r="AA28" i="110"/>
  <c r="Z28" i="110"/>
  <c r="Y28" i="110"/>
  <c r="X28" i="110"/>
  <c r="W28" i="110"/>
  <c r="V28" i="110"/>
  <c r="U28" i="110"/>
  <c r="T28" i="110"/>
  <c r="S28" i="110"/>
  <c r="P28" i="110"/>
  <c r="O28" i="110"/>
  <c r="AE27" i="110"/>
  <c r="AD27" i="110"/>
  <c r="AC27" i="110"/>
  <c r="AB27" i="110"/>
  <c r="AA27" i="110"/>
  <c r="Z27" i="110"/>
  <c r="Y27" i="110"/>
  <c r="X27" i="110"/>
  <c r="W27" i="110"/>
  <c r="V27" i="110"/>
  <c r="U27" i="110"/>
  <c r="T27" i="110"/>
  <c r="S27" i="110"/>
  <c r="P27" i="110"/>
  <c r="O27" i="110"/>
  <c r="AE26" i="110"/>
  <c r="AD26" i="110"/>
  <c r="AC26" i="110"/>
  <c r="AB26" i="110"/>
  <c r="AA26" i="110"/>
  <c r="Z26" i="110"/>
  <c r="Y26" i="110"/>
  <c r="X26" i="110"/>
  <c r="W26" i="110"/>
  <c r="V26" i="110"/>
  <c r="U26" i="110"/>
  <c r="T26" i="110"/>
  <c r="S26" i="110"/>
  <c r="P26" i="110"/>
  <c r="O26" i="110"/>
  <c r="AE25" i="110"/>
  <c r="AD25" i="110"/>
  <c r="AC25" i="110"/>
  <c r="AB25" i="110"/>
  <c r="AA25" i="110"/>
  <c r="Z25" i="110"/>
  <c r="Y25" i="110"/>
  <c r="X25" i="110"/>
  <c r="W25" i="110"/>
  <c r="V25" i="110"/>
  <c r="U25" i="110"/>
  <c r="T25" i="110"/>
  <c r="S25" i="110"/>
  <c r="P25" i="110"/>
  <c r="O25" i="110"/>
  <c r="AE24" i="110"/>
  <c r="AD24" i="110"/>
  <c r="AC24" i="110"/>
  <c r="AB24" i="110"/>
  <c r="AA24" i="110"/>
  <c r="Z24" i="110"/>
  <c r="Y24" i="110"/>
  <c r="X24" i="110"/>
  <c r="W24" i="110"/>
  <c r="V24" i="110"/>
  <c r="U24" i="110"/>
  <c r="T24" i="110"/>
  <c r="S24" i="110"/>
  <c r="P24" i="110"/>
  <c r="O24" i="110"/>
  <c r="AE23" i="110"/>
  <c r="AD23" i="110"/>
  <c r="AC23" i="110"/>
  <c r="AB23" i="110"/>
  <c r="AA23" i="110"/>
  <c r="Z23" i="110"/>
  <c r="Y23" i="110"/>
  <c r="X23" i="110"/>
  <c r="W23" i="110"/>
  <c r="V23" i="110"/>
  <c r="U23" i="110"/>
  <c r="T23" i="110"/>
  <c r="S23" i="110"/>
  <c r="P23" i="110"/>
  <c r="O23" i="110"/>
  <c r="AD22" i="110"/>
  <c r="AC22" i="110"/>
  <c r="AB22" i="110"/>
  <c r="AA22" i="110"/>
  <c r="Z22" i="110"/>
  <c r="Y22" i="110"/>
  <c r="X22" i="110"/>
  <c r="W22" i="110"/>
  <c r="V22" i="110"/>
  <c r="U22" i="110"/>
  <c r="T22" i="110"/>
  <c r="S22" i="110"/>
  <c r="P22" i="110"/>
  <c r="O22" i="110"/>
  <c r="AE13" i="110" s="1"/>
  <c r="AD21" i="110"/>
  <c r="AC21" i="110"/>
  <c r="AB21" i="110"/>
  <c r="AA21" i="110"/>
  <c r="Z21" i="110"/>
  <c r="Y21" i="110"/>
  <c r="X21" i="110"/>
  <c r="W21" i="110"/>
  <c r="V21" i="110"/>
  <c r="U21" i="110"/>
  <c r="T21" i="110"/>
  <c r="S21" i="110"/>
  <c r="P21" i="110"/>
  <c r="O21" i="110"/>
  <c r="AD20" i="110"/>
  <c r="AC20" i="110"/>
  <c r="AB20" i="110"/>
  <c r="AA20" i="110"/>
  <c r="Z20" i="110"/>
  <c r="Y20" i="110"/>
  <c r="X20" i="110"/>
  <c r="W20" i="110"/>
  <c r="V20" i="110"/>
  <c r="U20" i="110"/>
  <c r="T20" i="110"/>
  <c r="S20" i="110"/>
  <c r="P20" i="110"/>
  <c r="O20" i="110"/>
  <c r="AD19" i="110"/>
  <c r="AC19" i="110"/>
  <c r="AB19" i="110"/>
  <c r="AA19" i="110"/>
  <c r="AA39" i="110" s="1"/>
  <c r="Z19" i="110"/>
  <c r="Y19" i="110"/>
  <c r="X19" i="110"/>
  <c r="W19" i="110"/>
  <c r="W39" i="110" s="1"/>
  <c r="V19" i="110"/>
  <c r="U19" i="110"/>
  <c r="T19" i="110"/>
  <c r="S19" i="110"/>
  <c r="S39" i="110" s="1"/>
  <c r="P19" i="110"/>
  <c r="O19" i="110"/>
  <c r="AD18" i="110"/>
  <c r="AC18" i="110"/>
  <c r="AB18" i="110"/>
  <c r="AA18" i="110"/>
  <c r="Z18" i="110"/>
  <c r="Y18" i="110"/>
  <c r="X18" i="110"/>
  <c r="W18" i="110"/>
  <c r="V18" i="110"/>
  <c r="U18" i="110"/>
  <c r="T18" i="110"/>
  <c r="S18" i="110"/>
  <c r="P18" i="110"/>
  <c r="O18" i="110"/>
  <c r="AE12" i="110" s="1"/>
  <c r="AD17" i="110"/>
  <c r="AC17" i="110"/>
  <c r="AB17" i="110"/>
  <c r="AA17" i="110"/>
  <c r="Z17" i="110"/>
  <c r="Y17" i="110"/>
  <c r="X17" i="110"/>
  <c r="W17" i="110"/>
  <c r="V17" i="110"/>
  <c r="U17" i="110"/>
  <c r="T17" i="110"/>
  <c r="S17" i="110"/>
  <c r="P17" i="110"/>
  <c r="O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P16" i="110"/>
  <c r="O16" i="110"/>
  <c r="AF15" i="110"/>
  <c r="AE15" i="110"/>
  <c r="AD15" i="110"/>
  <c r="AC15" i="110"/>
  <c r="AB15" i="110"/>
  <c r="AA15" i="110"/>
  <c r="Z15" i="110"/>
  <c r="Y15" i="110"/>
  <c r="X15" i="110"/>
  <c r="W15" i="110"/>
  <c r="V15" i="110"/>
  <c r="U15" i="110"/>
  <c r="T15" i="110"/>
  <c r="S15" i="110"/>
  <c r="P15" i="110"/>
  <c r="O15" i="110"/>
  <c r="AF14" i="110"/>
  <c r="AE14" i="110"/>
  <c r="AD14" i="110"/>
  <c r="AC14" i="110"/>
  <c r="AB14" i="110"/>
  <c r="AA14" i="110"/>
  <c r="Z14" i="110"/>
  <c r="Y14" i="110"/>
  <c r="X14" i="110"/>
  <c r="W14" i="110"/>
  <c r="V14" i="110"/>
  <c r="U14" i="110"/>
  <c r="T14" i="110"/>
  <c r="S14" i="110"/>
  <c r="P14" i="110"/>
  <c r="O14" i="110"/>
  <c r="AE11" i="110" s="1"/>
  <c r="AD13" i="110"/>
  <c r="AC13" i="110"/>
  <c r="AB13" i="110"/>
  <c r="AA13" i="110"/>
  <c r="Z13" i="110"/>
  <c r="Y13" i="110"/>
  <c r="X13" i="110"/>
  <c r="W13" i="110"/>
  <c r="V13" i="110"/>
  <c r="U13" i="110"/>
  <c r="T13" i="110"/>
  <c r="S13" i="110"/>
  <c r="P13" i="110"/>
  <c r="O13" i="110"/>
  <c r="AD12" i="110"/>
  <c r="AC12" i="110"/>
  <c r="AB12" i="110"/>
  <c r="AA12" i="110"/>
  <c r="Z12" i="110"/>
  <c r="Y12" i="110"/>
  <c r="X12" i="110"/>
  <c r="W12" i="110"/>
  <c r="V12" i="110"/>
  <c r="U12" i="110"/>
  <c r="T12" i="110"/>
  <c r="S12" i="110"/>
  <c r="P12" i="110"/>
  <c r="O12" i="110"/>
  <c r="AD11" i="110"/>
  <c r="AC11" i="110"/>
  <c r="AB11" i="110"/>
  <c r="AA11" i="110"/>
  <c r="Z11" i="110"/>
  <c r="Y11" i="110"/>
  <c r="X11" i="110"/>
  <c r="W11" i="110"/>
  <c r="V11" i="110"/>
  <c r="U11" i="110"/>
  <c r="T11" i="110"/>
  <c r="S11" i="110"/>
  <c r="P11" i="110"/>
  <c r="O11" i="110"/>
  <c r="AD10" i="110"/>
  <c r="AC10" i="110"/>
  <c r="AB10" i="110"/>
  <c r="AA10" i="110"/>
  <c r="Z10" i="110"/>
  <c r="Y10" i="110"/>
  <c r="X10" i="110"/>
  <c r="W10" i="110"/>
  <c r="V10" i="110"/>
  <c r="U10" i="110"/>
  <c r="T10" i="110"/>
  <c r="S10" i="110"/>
  <c r="P10" i="110"/>
  <c r="O10" i="110"/>
  <c r="K6" i="110"/>
  <c r="K5" i="110"/>
  <c r="G5" i="110"/>
  <c r="AE30" i="111" l="1"/>
  <c r="T35" i="110"/>
  <c r="X38" i="110"/>
  <c r="AB38" i="110"/>
  <c r="AF11" i="110"/>
  <c r="AF12" i="110"/>
  <c r="T39" i="110"/>
  <c r="X39" i="110"/>
  <c r="AB39" i="110"/>
  <c r="AF13" i="110"/>
  <c r="AF16" i="110"/>
  <c r="AF38" i="110" s="1"/>
  <c r="AF17" i="110"/>
  <c r="AF35" i="110" s="1"/>
  <c r="AF18" i="110"/>
  <c r="AF19" i="110"/>
  <c r="AF20" i="110"/>
  <c r="AF36" i="110" s="1"/>
  <c r="AF21" i="110"/>
  <c r="S38" i="105"/>
  <c r="W38" i="105"/>
  <c r="AA38" i="105"/>
  <c r="AE11" i="105"/>
  <c r="AE12" i="105"/>
  <c r="S39" i="105"/>
  <c r="W39" i="105"/>
  <c r="AA39" i="105"/>
  <c r="AE13" i="105"/>
  <c r="AE14" i="105"/>
  <c r="AE15" i="105"/>
  <c r="AE16" i="105"/>
  <c r="AE17" i="105"/>
  <c r="AE18" i="105"/>
  <c r="AE19" i="105"/>
  <c r="AE20" i="105"/>
  <c r="AE21" i="105"/>
  <c r="AE22" i="105"/>
  <c r="AE23" i="105"/>
  <c r="AE24" i="105"/>
  <c r="AE25" i="105"/>
  <c r="AE26" i="105"/>
  <c r="AE27" i="105"/>
  <c r="AE28" i="105"/>
  <c r="AE29" i="105"/>
  <c r="AE30" i="105"/>
  <c r="AE31" i="105"/>
  <c r="AE32" i="105"/>
  <c r="AE33" i="105"/>
  <c r="AF10" i="103"/>
  <c r="AF23" i="103"/>
  <c r="S27" i="103"/>
  <c r="W27" i="103"/>
  <c r="AA27" i="103"/>
  <c r="AF22" i="111"/>
  <c r="AE26" i="111"/>
  <c r="U41" i="110"/>
  <c r="AC38" i="110"/>
  <c r="AF28" i="103"/>
  <c r="V28" i="103"/>
  <c r="Z28" i="103"/>
  <c r="AD28" i="103"/>
  <c r="V26" i="103"/>
  <c r="Z26" i="103"/>
  <c r="AD26" i="103"/>
  <c r="T27" i="103"/>
  <c r="X24" i="103"/>
  <c r="AB24" i="103"/>
  <c r="AF27" i="103"/>
  <c r="AC41" i="110"/>
  <c r="Y38" i="110"/>
  <c r="AF10" i="110"/>
  <c r="V38" i="110"/>
  <c r="Z38" i="110"/>
  <c r="AD38" i="110"/>
  <c r="U39" i="110"/>
  <c r="Y39" i="110"/>
  <c r="AC39" i="110"/>
  <c r="AF10" i="105"/>
  <c r="AF34" i="105" s="1"/>
  <c r="T35" i="105"/>
  <c r="X38" i="105"/>
  <c r="AB35" i="105"/>
  <c r="AF11" i="105"/>
  <c r="AF12" i="105"/>
  <c r="T39" i="105"/>
  <c r="X39" i="105"/>
  <c r="AB36" i="105"/>
  <c r="AF13" i="105"/>
  <c r="AF14" i="105"/>
  <c r="AF15" i="105"/>
  <c r="AF16" i="105"/>
  <c r="AF38" i="105" s="1"/>
  <c r="AF17" i="105"/>
  <c r="AF18" i="105"/>
  <c r="AF19" i="105"/>
  <c r="AF20" i="105"/>
  <c r="AF36" i="105" s="1"/>
  <c r="AF21" i="105"/>
  <c r="AF22" i="105"/>
  <c r="AF23" i="105"/>
  <c r="AF24" i="105"/>
  <c r="AF25" i="105"/>
  <c r="AF26" i="105"/>
  <c r="AF27" i="105"/>
  <c r="AF28" i="105"/>
  <c r="AF29" i="105"/>
  <c r="AF30" i="105"/>
  <c r="AF31" i="105"/>
  <c r="AF32" i="105"/>
  <c r="AF33" i="105"/>
  <c r="S26" i="103"/>
  <c r="W26" i="103"/>
  <c r="AA26" i="103"/>
  <c r="U27" i="103"/>
  <c r="Y27" i="103"/>
  <c r="AC27" i="103"/>
  <c r="O58" i="104"/>
  <c r="L60" i="104" s="1"/>
  <c r="U28" i="104"/>
  <c r="Y28" i="104"/>
  <c r="AC28" i="104"/>
  <c r="U27" i="104"/>
  <c r="Y27" i="104"/>
  <c r="AC27" i="104"/>
  <c r="O106" i="110"/>
  <c r="K108" i="110" s="1"/>
  <c r="Y41" i="110"/>
  <c r="Y42" i="110" s="1"/>
  <c r="U38" i="110"/>
  <c r="S38" i="110"/>
  <c r="W38" i="110"/>
  <c r="AA38" i="110"/>
  <c r="V39" i="110"/>
  <c r="Z39" i="110"/>
  <c r="AD39" i="110"/>
  <c r="S41" i="105"/>
  <c r="S42" i="105" s="1"/>
  <c r="W41" i="105"/>
  <c r="AA41" i="105"/>
  <c r="U38" i="105"/>
  <c r="Y38" i="105"/>
  <c r="AC38" i="105"/>
  <c r="U39" i="105"/>
  <c r="Y39" i="105"/>
  <c r="AC39" i="105"/>
  <c r="T26" i="103"/>
  <c r="X26" i="103"/>
  <c r="AB23" i="103"/>
  <c r="AE11" i="103"/>
  <c r="AE12" i="103"/>
  <c r="V27" i="103"/>
  <c r="Z27" i="103"/>
  <c r="AD27" i="103"/>
  <c r="AE13" i="103"/>
  <c r="AE14" i="103"/>
  <c r="AE15" i="103"/>
  <c r="AE16" i="103"/>
  <c r="AE23" i="103" s="1"/>
  <c r="AE17" i="103"/>
  <c r="AE18" i="103"/>
  <c r="AE19" i="103"/>
  <c r="AE20" i="103"/>
  <c r="AE24" i="103" s="1"/>
  <c r="AE21" i="103"/>
  <c r="AF10" i="104"/>
  <c r="AF22" i="104" s="1"/>
  <c r="V27" i="104"/>
  <c r="Z27" i="104"/>
  <c r="AD27" i="104"/>
  <c r="AF37" i="110"/>
  <c r="G108" i="105"/>
  <c r="AD41" i="110"/>
  <c r="U41" i="105"/>
  <c r="Y41" i="105"/>
  <c r="V38" i="105"/>
  <c r="P106" i="105"/>
  <c r="N107" i="105" s="1"/>
  <c r="S28" i="103"/>
  <c r="W28" i="103"/>
  <c r="AA28" i="103"/>
  <c r="V28" i="104"/>
  <c r="Z28" i="104"/>
  <c r="AD28" i="104"/>
  <c r="U26" i="104"/>
  <c r="Y26" i="104"/>
  <c r="AC26" i="104"/>
  <c r="P58" i="104"/>
  <c r="Z41" i="110"/>
  <c r="S41" i="110"/>
  <c r="W41" i="110"/>
  <c r="AA41" i="110"/>
  <c r="C108" i="110"/>
  <c r="G108" i="110"/>
  <c r="V41" i="105"/>
  <c r="Z41" i="105"/>
  <c r="AD41" i="105"/>
  <c r="AD42" i="105" s="1"/>
  <c r="T25" i="103"/>
  <c r="X28" i="103"/>
  <c r="AB25" i="103"/>
  <c r="P58" i="103"/>
  <c r="M59" i="103" s="1"/>
  <c r="S28" i="104"/>
  <c r="W28" i="104"/>
  <c r="AA28" i="104"/>
  <c r="V26" i="104"/>
  <c r="Z26" i="104"/>
  <c r="AD26" i="104"/>
  <c r="AE13" i="104"/>
  <c r="AE26" i="104" s="1"/>
  <c r="V41" i="110"/>
  <c r="AE38" i="110"/>
  <c r="O106" i="105"/>
  <c r="C108" i="105" s="1"/>
  <c r="AC41" i="105"/>
  <c r="T41" i="110"/>
  <c r="X41" i="110"/>
  <c r="AB41" i="110"/>
  <c r="P106" i="110"/>
  <c r="F107" i="110" s="1"/>
  <c r="AF22" i="110"/>
  <c r="O58" i="103"/>
  <c r="C60" i="103" s="1"/>
  <c r="U28" i="103"/>
  <c r="Y28" i="103"/>
  <c r="AC28" i="103"/>
  <c r="T28" i="104"/>
  <c r="X22" i="104"/>
  <c r="AB28" i="104"/>
  <c r="AF15" i="104"/>
  <c r="AF26" i="104" s="1"/>
  <c r="AE23" i="104"/>
  <c r="E60" i="104"/>
  <c r="M59" i="104"/>
  <c r="N59" i="104"/>
  <c r="F59" i="104"/>
  <c r="K59" i="104"/>
  <c r="G59" i="104"/>
  <c r="C59" i="104"/>
  <c r="J59" i="104"/>
  <c r="T22" i="104"/>
  <c r="AB22" i="104"/>
  <c r="X23" i="104"/>
  <c r="T24" i="104"/>
  <c r="AB24" i="104"/>
  <c r="X25" i="104"/>
  <c r="AF25" i="104"/>
  <c r="AB26" i="104"/>
  <c r="X28" i="104"/>
  <c r="U22" i="104"/>
  <c r="Y22" i="104"/>
  <c r="AC22" i="104"/>
  <c r="U23" i="104"/>
  <c r="Y23" i="104"/>
  <c r="AC23" i="104"/>
  <c r="U24" i="104"/>
  <c r="Y24" i="104"/>
  <c r="AC24" i="104"/>
  <c r="U25" i="104"/>
  <c r="Y25" i="104"/>
  <c r="AC25" i="104"/>
  <c r="T23" i="104"/>
  <c r="AF23" i="104"/>
  <c r="AF24" i="104"/>
  <c r="AB25" i="104"/>
  <c r="X27" i="104"/>
  <c r="V22" i="104"/>
  <c r="Z22" i="104"/>
  <c r="AD22" i="104"/>
  <c r="V23" i="104"/>
  <c r="Z23" i="104"/>
  <c r="AD23" i="104"/>
  <c r="V24" i="104"/>
  <c r="Z24" i="104"/>
  <c r="AD24" i="104"/>
  <c r="V25" i="104"/>
  <c r="Z25" i="104"/>
  <c r="AD25" i="104"/>
  <c r="D59" i="104"/>
  <c r="H59" i="104"/>
  <c r="L59" i="104"/>
  <c r="T25" i="104"/>
  <c r="AE10" i="104"/>
  <c r="S22" i="104"/>
  <c r="W22" i="104"/>
  <c r="AA22" i="104"/>
  <c r="S23" i="104"/>
  <c r="W23" i="104"/>
  <c r="AA23" i="104"/>
  <c r="S24" i="104"/>
  <c r="W24" i="104"/>
  <c r="AA24" i="104"/>
  <c r="AE24" i="104"/>
  <c r="S25" i="104"/>
  <c r="W25" i="104"/>
  <c r="AA25" i="104"/>
  <c r="E59" i="104"/>
  <c r="I59" i="104"/>
  <c r="J60" i="103"/>
  <c r="F59" i="103"/>
  <c r="T22" i="103"/>
  <c r="AF22" i="103"/>
  <c r="T24" i="103"/>
  <c r="AF24" i="103"/>
  <c r="AF25" i="103"/>
  <c r="AB26" i="103"/>
  <c r="AB27" i="103"/>
  <c r="AB28" i="103"/>
  <c r="U22" i="103"/>
  <c r="Y22" i="103"/>
  <c r="AC22" i="103"/>
  <c r="U23" i="103"/>
  <c r="Y23" i="103"/>
  <c r="AC23" i="103"/>
  <c r="U24" i="103"/>
  <c r="Y24" i="103"/>
  <c r="AC24" i="103"/>
  <c r="U25" i="103"/>
  <c r="Y25" i="103"/>
  <c r="AC25" i="103"/>
  <c r="X22" i="103"/>
  <c r="T23" i="103"/>
  <c r="X25" i="103"/>
  <c r="AF26" i="103"/>
  <c r="X27" i="103"/>
  <c r="T28" i="103"/>
  <c r="V22" i="103"/>
  <c r="Z22" i="103"/>
  <c r="AD22" i="103"/>
  <c r="V23" i="103"/>
  <c r="Z23" i="103"/>
  <c r="AD23" i="103"/>
  <c r="V24" i="103"/>
  <c r="Z24" i="103"/>
  <c r="AD24" i="103"/>
  <c r="V25" i="103"/>
  <c r="Z25" i="103"/>
  <c r="AD25" i="103"/>
  <c r="L59" i="103"/>
  <c r="AB22" i="103"/>
  <c r="X23" i="103"/>
  <c r="AE10" i="103"/>
  <c r="S22" i="103"/>
  <c r="W22" i="103"/>
  <c r="AA22" i="103"/>
  <c r="S23" i="103"/>
  <c r="W23" i="103"/>
  <c r="AA23" i="103"/>
  <c r="S24" i="103"/>
  <c r="W24" i="103"/>
  <c r="AA24" i="103"/>
  <c r="S25" i="103"/>
  <c r="W25" i="103"/>
  <c r="AA25" i="103"/>
  <c r="E59" i="103"/>
  <c r="F108" i="105"/>
  <c r="J108" i="105"/>
  <c r="U42" i="105"/>
  <c r="D108" i="105"/>
  <c r="H108" i="105"/>
  <c r="L108" i="105"/>
  <c r="E108" i="105"/>
  <c r="I108" i="105"/>
  <c r="N108" i="105"/>
  <c r="AB34" i="105"/>
  <c r="X35" i="105"/>
  <c r="T36" i="105"/>
  <c r="X37" i="105"/>
  <c r="T38" i="105"/>
  <c r="AB39" i="105"/>
  <c r="X40" i="105"/>
  <c r="X42" i="105" s="1"/>
  <c r="AF40" i="105"/>
  <c r="AB41" i="105"/>
  <c r="U34" i="105"/>
  <c r="Y34" i="105"/>
  <c r="AC34" i="105"/>
  <c r="U35" i="105"/>
  <c r="Y35" i="105"/>
  <c r="AC35" i="105"/>
  <c r="U36" i="105"/>
  <c r="Y36" i="105"/>
  <c r="AC36" i="105"/>
  <c r="U37" i="105"/>
  <c r="Y37" i="105"/>
  <c r="AC37" i="105"/>
  <c r="U40" i="105"/>
  <c r="Y40" i="105"/>
  <c r="Y42" i="105" s="1"/>
  <c r="AC40" i="105"/>
  <c r="X34" i="105"/>
  <c r="X36" i="105"/>
  <c r="T37" i="105"/>
  <c r="AB38" i="105"/>
  <c r="AB40" i="105"/>
  <c r="T41" i="105"/>
  <c r="T42" i="105" s="1"/>
  <c r="V34" i="105"/>
  <c r="Z34" i="105"/>
  <c r="AD34" i="105"/>
  <c r="V35" i="105"/>
  <c r="Z35" i="105"/>
  <c r="AD35" i="105"/>
  <c r="V36" i="105"/>
  <c r="Z36" i="105"/>
  <c r="AD36" i="105"/>
  <c r="V37" i="105"/>
  <c r="Z37" i="105"/>
  <c r="AD37" i="105"/>
  <c r="V40" i="105"/>
  <c r="V42" i="105" s="1"/>
  <c r="Z40" i="105"/>
  <c r="AD40" i="105"/>
  <c r="T34" i="105"/>
  <c r="AE10" i="105"/>
  <c r="S34" i="105"/>
  <c r="W34" i="105"/>
  <c r="AA34" i="105"/>
  <c r="S35" i="105"/>
  <c r="W35" i="105"/>
  <c r="AA35" i="105"/>
  <c r="AE35" i="105"/>
  <c r="S36" i="105"/>
  <c r="W36" i="105"/>
  <c r="AA36" i="105"/>
  <c r="AE36" i="105"/>
  <c r="S37" i="105"/>
  <c r="W37" i="105"/>
  <c r="AA37" i="105"/>
  <c r="S40" i="105"/>
  <c r="W40" i="105"/>
  <c r="W42" i="105" s="1"/>
  <c r="AA40" i="105"/>
  <c r="AA42" i="105" s="1"/>
  <c r="I107" i="105"/>
  <c r="E108" i="110"/>
  <c r="I108" i="110"/>
  <c r="H108" i="110"/>
  <c r="L108" i="110"/>
  <c r="U34" i="110"/>
  <c r="Y34" i="110"/>
  <c r="AC34" i="110"/>
  <c r="U35" i="110"/>
  <c r="Y35" i="110"/>
  <c r="AC35" i="110"/>
  <c r="U36" i="110"/>
  <c r="Y36" i="110"/>
  <c r="AC36" i="110"/>
  <c r="U37" i="110"/>
  <c r="Y37" i="110"/>
  <c r="AC37" i="110"/>
  <c r="U40" i="110"/>
  <c r="U42" i="110" s="1"/>
  <c r="Y40" i="110"/>
  <c r="AC40" i="110"/>
  <c r="AC42" i="110" s="1"/>
  <c r="X34" i="110"/>
  <c r="AB34" i="110"/>
  <c r="AF34" i="110"/>
  <c r="X35" i="110"/>
  <c r="AB35" i="110"/>
  <c r="T36" i="110"/>
  <c r="X36" i="110"/>
  <c r="AB36" i="110"/>
  <c r="T37" i="110"/>
  <c r="X37" i="110"/>
  <c r="AB37" i="110"/>
  <c r="T38" i="110"/>
  <c r="T40" i="110"/>
  <c r="X40" i="110"/>
  <c r="AB40" i="110"/>
  <c r="AB42" i="110" s="1"/>
  <c r="V34" i="110"/>
  <c r="Z34" i="110"/>
  <c r="AD34" i="110"/>
  <c r="V35" i="110"/>
  <c r="Z35" i="110"/>
  <c r="AD35" i="110"/>
  <c r="V36" i="110"/>
  <c r="Z36" i="110"/>
  <c r="AD36" i="110"/>
  <c r="V37" i="110"/>
  <c r="Z37" i="110"/>
  <c r="AD37" i="110"/>
  <c r="V40" i="110"/>
  <c r="V42" i="110" s="1"/>
  <c r="Z40" i="110"/>
  <c r="AD40" i="110"/>
  <c r="H107" i="110"/>
  <c r="T34" i="110"/>
  <c r="AE10" i="110"/>
  <c r="S34" i="110"/>
  <c r="W34" i="110"/>
  <c r="AA34" i="110"/>
  <c r="S35" i="110"/>
  <c r="W35" i="110"/>
  <c r="AA35" i="110"/>
  <c r="AE35" i="110"/>
  <c r="S36" i="110"/>
  <c r="W36" i="110"/>
  <c r="AA36" i="110"/>
  <c r="AE36" i="110"/>
  <c r="S37" i="110"/>
  <c r="W37" i="110"/>
  <c r="AA37" i="110"/>
  <c r="S40" i="110"/>
  <c r="W40" i="110"/>
  <c r="W42" i="110" s="1"/>
  <c r="AA40" i="110"/>
  <c r="AA42" i="110" s="1"/>
  <c r="AF41" i="110" l="1"/>
  <c r="E107" i="105"/>
  <c r="L107" i="105"/>
  <c r="K107" i="105"/>
  <c r="H59" i="103"/>
  <c r="J59" i="103"/>
  <c r="Z42" i="105"/>
  <c r="AE39" i="105"/>
  <c r="AD42" i="110"/>
  <c r="AF40" i="110"/>
  <c r="D108" i="110"/>
  <c r="F108" i="110"/>
  <c r="H107" i="105"/>
  <c r="G107" i="105"/>
  <c r="M107" i="105"/>
  <c r="F107" i="105"/>
  <c r="D59" i="103"/>
  <c r="G59" i="103"/>
  <c r="N59" i="103"/>
  <c r="AF28" i="104"/>
  <c r="K60" i="104"/>
  <c r="AF39" i="110"/>
  <c r="T42" i="110"/>
  <c r="J107" i="105"/>
  <c r="K59" i="103"/>
  <c r="S42" i="110"/>
  <c r="G107" i="110"/>
  <c r="N108" i="110"/>
  <c r="J107" i="110"/>
  <c r="J108" i="110"/>
  <c r="D107" i="105"/>
  <c r="C107" i="105"/>
  <c r="I59" i="103"/>
  <c r="C59" i="103"/>
  <c r="D60" i="104"/>
  <c r="AE38" i="105"/>
  <c r="X42" i="110"/>
  <c r="AF41" i="105"/>
  <c r="AF37" i="105"/>
  <c r="N60" i="103"/>
  <c r="F60" i="103"/>
  <c r="N60" i="104"/>
  <c r="F60" i="104"/>
  <c r="J60" i="104"/>
  <c r="AE27" i="103"/>
  <c r="AF39" i="105"/>
  <c r="AF42" i="110"/>
  <c r="I60" i="103"/>
  <c r="H60" i="104"/>
  <c r="C60" i="104"/>
  <c r="K108" i="105"/>
  <c r="L60" i="103"/>
  <c r="E60" i="103"/>
  <c r="G60" i="104"/>
  <c r="I60" i="104"/>
  <c r="AE26" i="103"/>
  <c r="AF35" i="105"/>
  <c r="AC42" i="105"/>
  <c r="H60" i="103"/>
  <c r="K60" i="103"/>
  <c r="I107" i="110"/>
  <c r="D107" i="110"/>
  <c r="C107" i="110"/>
  <c r="E107" i="110"/>
  <c r="D60" i="103"/>
  <c r="G60" i="103"/>
  <c r="N107" i="110"/>
  <c r="M107" i="110"/>
  <c r="L107" i="110"/>
  <c r="Z42" i="110"/>
  <c r="K107" i="110"/>
  <c r="AE28" i="104"/>
  <c r="AE25" i="104"/>
  <c r="AE22" i="104"/>
  <c r="AE28" i="103"/>
  <c r="AE25" i="103"/>
  <c r="AE22" i="103"/>
  <c r="AE41" i="105"/>
  <c r="AE40" i="105"/>
  <c r="AE37" i="105"/>
  <c r="AE34" i="105"/>
  <c r="AF42" i="105"/>
  <c r="AB42" i="105"/>
  <c r="AE41" i="110"/>
  <c r="AE40" i="110"/>
  <c r="AE37" i="110"/>
  <c r="AE34" i="110"/>
  <c r="AE42" i="105" l="1"/>
  <c r="AE42" i="110"/>
  <c r="K6" i="98" l="1"/>
  <c r="G5" i="98"/>
  <c r="N58" i="96" l="1"/>
  <c r="M58" i="96"/>
  <c r="L58" i="96"/>
  <c r="K58" i="96"/>
  <c r="J58" i="96"/>
  <c r="I58" i="96"/>
  <c r="H58" i="96"/>
  <c r="G58" i="96"/>
  <c r="F58" i="96"/>
  <c r="E58" i="96"/>
  <c r="D58" i="96"/>
  <c r="C58" i="96"/>
  <c r="P57" i="96"/>
  <c r="O57" i="96"/>
  <c r="P56" i="96"/>
  <c r="O56" i="96"/>
  <c r="P55" i="96"/>
  <c r="O55" i="96"/>
  <c r="P54" i="96"/>
  <c r="AF21" i="96" s="1"/>
  <c r="O54" i="96"/>
  <c r="AE21" i="96" s="1"/>
  <c r="P53" i="96"/>
  <c r="O53" i="96"/>
  <c r="P52" i="96"/>
  <c r="O52" i="96"/>
  <c r="P51" i="96"/>
  <c r="O51" i="96"/>
  <c r="P50" i="96"/>
  <c r="O50" i="96"/>
  <c r="AE20" i="96" s="1"/>
  <c r="P49" i="96"/>
  <c r="O49" i="96"/>
  <c r="P48" i="96"/>
  <c r="O48" i="96"/>
  <c r="P47" i="96"/>
  <c r="O47" i="96"/>
  <c r="P46" i="96"/>
  <c r="O46" i="96"/>
  <c r="AE19" i="96" s="1"/>
  <c r="P45" i="96"/>
  <c r="O45" i="96"/>
  <c r="P44" i="96"/>
  <c r="O44" i="96"/>
  <c r="P43" i="96"/>
  <c r="O43" i="96"/>
  <c r="P42" i="96"/>
  <c r="AF18" i="96" s="1"/>
  <c r="O42" i="96"/>
  <c r="AE18" i="96" s="1"/>
  <c r="P41" i="96"/>
  <c r="O41" i="96"/>
  <c r="P40" i="96"/>
  <c r="O40" i="96"/>
  <c r="P39" i="96"/>
  <c r="O39" i="96"/>
  <c r="P38" i="96"/>
  <c r="AF17" i="96" s="1"/>
  <c r="O38" i="96"/>
  <c r="AE17" i="96" s="1"/>
  <c r="P37" i="96"/>
  <c r="O37" i="96"/>
  <c r="P36" i="96"/>
  <c r="O36" i="96"/>
  <c r="P35" i="96"/>
  <c r="O35" i="96"/>
  <c r="P34" i="96"/>
  <c r="O34" i="96"/>
  <c r="AE16" i="96" s="1"/>
  <c r="P33" i="96"/>
  <c r="O33" i="96"/>
  <c r="P32" i="96"/>
  <c r="O32" i="96"/>
  <c r="P31" i="96"/>
  <c r="O31" i="96"/>
  <c r="P30" i="96"/>
  <c r="O30" i="96"/>
  <c r="AE15" i="96" s="1"/>
  <c r="P29" i="96"/>
  <c r="O29" i="96"/>
  <c r="P28" i="96"/>
  <c r="O28" i="96"/>
  <c r="P27" i="96"/>
  <c r="O27" i="96"/>
  <c r="P26" i="96"/>
  <c r="AF14" i="96" s="1"/>
  <c r="O26" i="96"/>
  <c r="AE14" i="96" s="1"/>
  <c r="P25" i="96"/>
  <c r="O25" i="96"/>
  <c r="P24" i="96"/>
  <c r="O24" i="96"/>
  <c r="P23" i="96"/>
  <c r="O23" i="96"/>
  <c r="P22" i="96"/>
  <c r="AF13" i="96" s="1"/>
  <c r="O22" i="96"/>
  <c r="AE13" i="96" s="1"/>
  <c r="AD21" i="96"/>
  <c r="AC21" i="96"/>
  <c r="AB21" i="96"/>
  <c r="AA21" i="96"/>
  <c r="Z21" i="96"/>
  <c r="Y21" i="96"/>
  <c r="X21" i="96"/>
  <c r="W21" i="96"/>
  <c r="V21" i="96"/>
  <c r="U21" i="96"/>
  <c r="T21" i="96"/>
  <c r="S21" i="96"/>
  <c r="P21" i="96"/>
  <c r="O21" i="96"/>
  <c r="AF20" i="96"/>
  <c r="AD20" i="96"/>
  <c r="AC20" i="96"/>
  <c r="AB20" i="96"/>
  <c r="AA20" i="96"/>
  <c r="Z20" i="96"/>
  <c r="Y20" i="96"/>
  <c r="X20" i="96"/>
  <c r="W20" i="96"/>
  <c r="V20" i="96"/>
  <c r="U20" i="96"/>
  <c r="T20" i="96"/>
  <c r="S20" i="96"/>
  <c r="P20" i="96"/>
  <c r="O20" i="96"/>
  <c r="AF19" i="96"/>
  <c r="AD19" i="96"/>
  <c r="AD27" i="96" s="1"/>
  <c r="AC19" i="96"/>
  <c r="AB19" i="96"/>
  <c r="AA19" i="96"/>
  <c r="Z19" i="96"/>
  <c r="Z27" i="96" s="1"/>
  <c r="Y19" i="96"/>
  <c r="X19" i="96"/>
  <c r="W19" i="96"/>
  <c r="V19" i="96"/>
  <c r="V27" i="96" s="1"/>
  <c r="U19" i="96"/>
  <c r="T19" i="96"/>
  <c r="S19" i="96"/>
  <c r="P19" i="96"/>
  <c r="O19" i="96"/>
  <c r="AD18" i="96"/>
  <c r="AC18" i="96"/>
  <c r="AB18" i="96"/>
  <c r="AA18" i="96"/>
  <c r="Z18" i="96"/>
  <c r="Y18" i="96"/>
  <c r="X18" i="96"/>
  <c r="W18" i="96"/>
  <c r="V18" i="96"/>
  <c r="U18" i="96"/>
  <c r="T18" i="96"/>
  <c r="S18" i="96"/>
  <c r="P18" i="96"/>
  <c r="O18" i="96"/>
  <c r="AE12" i="96" s="1"/>
  <c r="AD17" i="96"/>
  <c r="AC17" i="96"/>
  <c r="AB17" i="96"/>
  <c r="AA17" i="96"/>
  <c r="Z17" i="96"/>
  <c r="Y17" i="96"/>
  <c r="X17" i="96"/>
  <c r="W17" i="96"/>
  <c r="V17" i="96"/>
  <c r="U17" i="96"/>
  <c r="T17" i="96"/>
  <c r="S17" i="96"/>
  <c r="P17" i="96"/>
  <c r="O17" i="96"/>
  <c r="AF16" i="96"/>
  <c r="AD16" i="96"/>
  <c r="AC16" i="96"/>
  <c r="AB16" i="96"/>
  <c r="AA16" i="96"/>
  <c r="Z16" i="96"/>
  <c r="Y16" i="96"/>
  <c r="X16" i="96"/>
  <c r="W16" i="96"/>
  <c r="V16" i="96"/>
  <c r="U16" i="96"/>
  <c r="T16" i="96"/>
  <c r="S16" i="96"/>
  <c r="P16" i="96"/>
  <c r="O16" i="96"/>
  <c r="AF15" i="96"/>
  <c r="AD15" i="96"/>
  <c r="AC15" i="96"/>
  <c r="AB15" i="96"/>
  <c r="AA15" i="96"/>
  <c r="Z15" i="96"/>
  <c r="Y15" i="96"/>
  <c r="X15" i="96"/>
  <c r="W15" i="96"/>
  <c r="V15" i="96"/>
  <c r="U15" i="96"/>
  <c r="T15" i="96"/>
  <c r="S15" i="96"/>
  <c r="P15" i="96"/>
  <c r="AF11" i="96" s="1"/>
  <c r="O15" i="96"/>
  <c r="AD14" i="96"/>
  <c r="AC14" i="96"/>
  <c r="AB14" i="96"/>
  <c r="AA14" i="96"/>
  <c r="Z14" i="96"/>
  <c r="Y14" i="96"/>
  <c r="X14" i="96"/>
  <c r="W14" i="96"/>
  <c r="V14" i="96"/>
  <c r="U14" i="96"/>
  <c r="T14" i="96"/>
  <c r="S14" i="96"/>
  <c r="P14" i="96"/>
  <c r="O14" i="96"/>
  <c r="AE11" i="96" s="1"/>
  <c r="AD13" i="96"/>
  <c r="AC13" i="96"/>
  <c r="AB13" i="96"/>
  <c r="AB26" i="96" s="1"/>
  <c r="AA13" i="96"/>
  <c r="Z13" i="96"/>
  <c r="Y13" i="96"/>
  <c r="X13" i="96"/>
  <c r="X23" i="96" s="1"/>
  <c r="W13" i="96"/>
  <c r="V13" i="96"/>
  <c r="U13" i="96"/>
  <c r="T13" i="96"/>
  <c r="T26" i="96" s="1"/>
  <c r="S13" i="96"/>
  <c r="P13" i="96"/>
  <c r="O13" i="96"/>
  <c r="AF12" i="96"/>
  <c r="AD12" i="96"/>
  <c r="AC12" i="96"/>
  <c r="AB12" i="96"/>
  <c r="AA12" i="96"/>
  <c r="Z12" i="96"/>
  <c r="Y12" i="96"/>
  <c r="X12" i="96"/>
  <c r="W12" i="96"/>
  <c r="V12" i="96"/>
  <c r="U12" i="96"/>
  <c r="T12" i="96"/>
  <c r="S12" i="96"/>
  <c r="P12" i="96"/>
  <c r="O12" i="96"/>
  <c r="AD11" i="96"/>
  <c r="AC11" i="96"/>
  <c r="AB11" i="96"/>
  <c r="AA11" i="96"/>
  <c r="Z11" i="96"/>
  <c r="Y11" i="96"/>
  <c r="X11" i="96"/>
  <c r="W11" i="96"/>
  <c r="V11" i="96"/>
  <c r="U11" i="96"/>
  <c r="T11" i="96"/>
  <c r="S11" i="96"/>
  <c r="P11" i="96"/>
  <c r="O11" i="96"/>
  <c r="AD10" i="96"/>
  <c r="AC10" i="96"/>
  <c r="AB10" i="96"/>
  <c r="AA10" i="96"/>
  <c r="Z10" i="96"/>
  <c r="Y10" i="96"/>
  <c r="X10" i="96"/>
  <c r="X22" i="96" s="1"/>
  <c r="W10" i="96"/>
  <c r="V10" i="96"/>
  <c r="U10" i="96"/>
  <c r="T10" i="96"/>
  <c r="T25" i="96" s="1"/>
  <c r="S10" i="96"/>
  <c r="P10" i="96"/>
  <c r="O10" i="96"/>
  <c r="D5" i="96"/>
  <c r="C3" i="96"/>
  <c r="N58" i="95"/>
  <c r="M58" i="95"/>
  <c r="L58" i="95"/>
  <c r="K58" i="95"/>
  <c r="J58" i="95"/>
  <c r="I58" i="95"/>
  <c r="H58" i="95"/>
  <c r="G58" i="95"/>
  <c r="F58" i="95"/>
  <c r="E58" i="95"/>
  <c r="D58" i="95"/>
  <c r="C58" i="95"/>
  <c r="P57" i="95"/>
  <c r="O57" i="95"/>
  <c r="P56" i="95"/>
  <c r="O56" i="95"/>
  <c r="P55" i="95"/>
  <c r="O55" i="95"/>
  <c r="P54" i="95"/>
  <c r="AF21" i="95" s="1"/>
  <c r="O54" i="95"/>
  <c r="AE21" i="95" s="1"/>
  <c r="P53" i="95"/>
  <c r="O53" i="95"/>
  <c r="P52" i="95"/>
  <c r="O52" i="95"/>
  <c r="P51" i="95"/>
  <c r="O51" i="95"/>
  <c r="P50" i="95"/>
  <c r="AF20" i="95" s="1"/>
  <c r="O50" i="95"/>
  <c r="P49" i="95"/>
  <c r="O49" i="95"/>
  <c r="P48" i="95"/>
  <c r="O48" i="95"/>
  <c r="P47" i="95"/>
  <c r="O47" i="95"/>
  <c r="P46" i="95"/>
  <c r="AF19" i="95" s="1"/>
  <c r="AF27" i="95" s="1"/>
  <c r="O46" i="95"/>
  <c r="AE19" i="95" s="1"/>
  <c r="AE27" i="95" s="1"/>
  <c r="P45" i="95"/>
  <c r="O45" i="95"/>
  <c r="P44" i="95"/>
  <c r="O44" i="95"/>
  <c r="P43" i="95"/>
  <c r="O43" i="95"/>
  <c r="P42" i="95"/>
  <c r="AF18" i="95" s="1"/>
  <c r="O42" i="95"/>
  <c r="AE18" i="95" s="1"/>
  <c r="P41" i="95"/>
  <c r="O41" i="95"/>
  <c r="P40" i="95"/>
  <c r="O40" i="95"/>
  <c r="P39" i="95"/>
  <c r="O39" i="95"/>
  <c r="P38" i="95"/>
  <c r="AF17" i="95" s="1"/>
  <c r="O38" i="95"/>
  <c r="AE17" i="95" s="1"/>
  <c r="P37" i="95"/>
  <c r="O37" i="95"/>
  <c r="P36" i="95"/>
  <c r="O36" i="95"/>
  <c r="P35" i="95"/>
  <c r="O35" i="95"/>
  <c r="P34" i="95"/>
  <c r="AF16" i="95" s="1"/>
  <c r="O34" i="95"/>
  <c r="P33" i="95"/>
  <c r="O33" i="95"/>
  <c r="P32" i="95"/>
  <c r="O32" i="95"/>
  <c r="P31" i="95"/>
  <c r="O31" i="95"/>
  <c r="P30" i="95"/>
  <c r="O30" i="95"/>
  <c r="AE15" i="95" s="1"/>
  <c r="P29" i="95"/>
  <c r="O29" i="95"/>
  <c r="P28" i="95"/>
  <c r="O28" i="95"/>
  <c r="P27" i="95"/>
  <c r="O27" i="95"/>
  <c r="P26" i="95"/>
  <c r="AF14" i="95" s="1"/>
  <c r="O26" i="95"/>
  <c r="AE14" i="95" s="1"/>
  <c r="P25" i="95"/>
  <c r="O25" i="95"/>
  <c r="P24" i="95"/>
  <c r="O24" i="95"/>
  <c r="P23" i="95"/>
  <c r="O23" i="95"/>
  <c r="P22" i="95"/>
  <c r="AF13" i="95" s="1"/>
  <c r="O22" i="95"/>
  <c r="AE13" i="95" s="1"/>
  <c r="AD21" i="95"/>
  <c r="AC21" i="95"/>
  <c r="AB21" i="95"/>
  <c r="AA21" i="95"/>
  <c r="Z21" i="95"/>
  <c r="Y21" i="95"/>
  <c r="X21" i="95"/>
  <c r="W21" i="95"/>
  <c r="V21" i="95"/>
  <c r="U21" i="95"/>
  <c r="T21" i="95"/>
  <c r="S21" i="95"/>
  <c r="P21" i="95"/>
  <c r="O21" i="95"/>
  <c r="AE20" i="95"/>
  <c r="AD20" i="95"/>
  <c r="AC20" i="95"/>
  <c r="AB20" i="95"/>
  <c r="AA20" i="95"/>
  <c r="Z20" i="95"/>
  <c r="Y20" i="95"/>
  <c r="X20" i="95"/>
  <c r="W20" i="95"/>
  <c r="V20" i="95"/>
  <c r="U20" i="95"/>
  <c r="T20" i="95"/>
  <c r="S20" i="95"/>
  <c r="P20" i="95"/>
  <c r="O20" i="95"/>
  <c r="AD19" i="95"/>
  <c r="AD27" i="95" s="1"/>
  <c r="AC19" i="95"/>
  <c r="AB19" i="95"/>
  <c r="AA19" i="95"/>
  <c r="Z19" i="95"/>
  <c r="Z27" i="95" s="1"/>
  <c r="Y19" i="95"/>
  <c r="X19" i="95"/>
  <c r="W19" i="95"/>
  <c r="V19" i="95"/>
  <c r="V27" i="95" s="1"/>
  <c r="U19" i="95"/>
  <c r="T19" i="95"/>
  <c r="S19" i="95"/>
  <c r="P19" i="95"/>
  <c r="O19" i="95"/>
  <c r="AD18" i="95"/>
  <c r="AC18" i="95"/>
  <c r="AB18" i="95"/>
  <c r="AA18" i="95"/>
  <c r="Z18" i="95"/>
  <c r="Y18" i="95"/>
  <c r="X18" i="95"/>
  <c r="W18" i="95"/>
  <c r="V18" i="95"/>
  <c r="U18" i="95"/>
  <c r="T18" i="95"/>
  <c r="S18" i="95"/>
  <c r="P18" i="95"/>
  <c r="O18" i="95"/>
  <c r="AD17" i="95"/>
  <c r="AC17" i="95"/>
  <c r="AB17" i="95"/>
  <c r="AA17" i="95"/>
  <c r="Z17" i="95"/>
  <c r="Y17" i="95"/>
  <c r="X17" i="95"/>
  <c r="W17" i="95"/>
  <c r="V17" i="95"/>
  <c r="U17" i="95"/>
  <c r="T17" i="95"/>
  <c r="S17" i="95"/>
  <c r="P17" i="95"/>
  <c r="O17" i="95"/>
  <c r="AE16" i="95"/>
  <c r="AD16" i="95"/>
  <c r="AC16" i="95"/>
  <c r="AB16" i="95"/>
  <c r="AA16" i="95"/>
  <c r="Z16" i="95"/>
  <c r="Y16" i="95"/>
  <c r="X16" i="95"/>
  <c r="W16" i="95"/>
  <c r="V16" i="95"/>
  <c r="U16" i="95"/>
  <c r="T16" i="95"/>
  <c r="S16" i="95"/>
  <c r="P16" i="95"/>
  <c r="O16" i="95"/>
  <c r="AD15" i="95"/>
  <c r="AC15" i="95"/>
  <c r="AB15" i="95"/>
  <c r="AA15" i="95"/>
  <c r="Z15" i="95"/>
  <c r="Y15" i="95"/>
  <c r="X15" i="95"/>
  <c r="W15" i="95"/>
  <c r="V15" i="95"/>
  <c r="U15" i="95"/>
  <c r="T15" i="95"/>
  <c r="S15" i="95"/>
  <c r="P15" i="95"/>
  <c r="O15" i="95"/>
  <c r="AD14" i="95"/>
  <c r="AC14" i="95"/>
  <c r="AB14" i="95"/>
  <c r="AA14" i="95"/>
  <c r="Z14" i="95"/>
  <c r="Y14" i="95"/>
  <c r="X14" i="95"/>
  <c r="W14" i="95"/>
  <c r="V14" i="95"/>
  <c r="U14" i="95"/>
  <c r="T14" i="95"/>
  <c r="S14" i="95"/>
  <c r="P14" i="95"/>
  <c r="O14" i="95"/>
  <c r="AE11" i="95" s="1"/>
  <c r="AD13" i="95"/>
  <c r="AC13" i="95"/>
  <c r="AB13" i="95"/>
  <c r="AA13" i="95"/>
  <c r="Z13" i="95"/>
  <c r="Y13" i="95"/>
  <c r="X13" i="95"/>
  <c r="W13" i="95"/>
  <c r="V13" i="95"/>
  <c r="U13" i="95"/>
  <c r="T13" i="95"/>
  <c r="S13" i="95"/>
  <c r="P13" i="95"/>
  <c r="O13" i="95"/>
  <c r="AD12" i="95"/>
  <c r="AC12" i="95"/>
  <c r="AB12" i="95"/>
  <c r="AA12" i="95"/>
  <c r="Z12" i="95"/>
  <c r="Y12" i="95"/>
  <c r="X12" i="95"/>
  <c r="W12" i="95"/>
  <c r="V12" i="95"/>
  <c r="U12" i="95"/>
  <c r="T12" i="95"/>
  <c r="S12" i="95"/>
  <c r="P12" i="95"/>
  <c r="O12" i="95"/>
  <c r="AD11" i="95"/>
  <c r="AC11" i="95"/>
  <c r="AB11" i="95"/>
  <c r="AA11" i="95"/>
  <c r="Z11" i="95"/>
  <c r="Y11" i="95"/>
  <c r="X11" i="95"/>
  <c r="W11" i="95"/>
  <c r="V11" i="95"/>
  <c r="U11" i="95"/>
  <c r="T11" i="95"/>
  <c r="S11" i="95"/>
  <c r="P11" i="95"/>
  <c r="O11" i="95"/>
  <c r="AD10" i="95"/>
  <c r="AC10" i="95"/>
  <c r="AB10" i="95"/>
  <c r="AA10" i="95"/>
  <c r="Z10" i="95"/>
  <c r="Y10" i="95"/>
  <c r="X10" i="95"/>
  <c r="W10" i="95"/>
  <c r="V10" i="95"/>
  <c r="U10" i="95"/>
  <c r="T10" i="95"/>
  <c r="S10" i="95"/>
  <c r="P10" i="95"/>
  <c r="O10" i="95"/>
  <c r="U26" i="95" l="1"/>
  <c r="AF11" i="95"/>
  <c r="AF12" i="95"/>
  <c r="W27" i="95"/>
  <c r="AB28" i="96"/>
  <c r="U28" i="95"/>
  <c r="Y28" i="95"/>
  <c r="AC28" i="95"/>
  <c r="AE26" i="96"/>
  <c r="Y26" i="95"/>
  <c r="AC26" i="95"/>
  <c r="S27" i="95"/>
  <c r="AA27" i="95"/>
  <c r="AE12" i="95"/>
  <c r="O58" i="95"/>
  <c r="C60" i="95" s="1"/>
  <c r="U27" i="96"/>
  <c r="Y27" i="96"/>
  <c r="AC27" i="96"/>
  <c r="AF10" i="95"/>
  <c r="V26" i="95"/>
  <c r="Z26" i="95"/>
  <c r="AD26" i="95"/>
  <c r="T27" i="95"/>
  <c r="X27" i="95"/>
  <c r="AB27" i="95"/>
  <c r="U26" i="96"/>
  <c r="Y26" i="96"/>
  <c r="AC26" i="96"/>
  <c r="S27" i="96"/>
  <c r="W27" i="96"/>
  <c r="AA27" i="96"/>
  <c r="AF27" i="96"/>
  <c r="S28" i="95"/>
  <c r="W28" i="95"/>
  <c r="AA28" i="95"/>
  <c r="S26" i="95"/>
  <c r="W26" i="95"/>
  <c r="AA26" i="95"/>
  <c r="AE26" i="95"/>
  <c r="U27" i="95"/>
  <c r="Y27" i="95"/>
  <c r="AC27" i="95"/>
  <c r="AF10" i="96"/>
  <c r="AF25" i="96" s="1"/>
  <c r="V28" i="96"/>
  <c r="Z28" i="96"/>
  <c r="AD28" i="96"/>
  <c r="V26" i="96"/>
  <c r="Z26" i="96"/>
  <c r="AD26" i="96"/>
  <c r="T27" i="96"/>
  <c r="X24" i="96"/>
  <c r="AB27" i="96"/>
  <c r="T22" i="95"/>
  <c r="X25" i="95"/>
  <c r="AB28" i="95"/>
  <c r="T26" i="95"/>
  <c r="X26" i="95"/>
  <c r="AB26" i="95"/>
  <c r="S28" i="96"/>
  <c r="W28" i="96"/>
  <c r="AA28" i="96"/>
  <c r="S26" i="96"/>
  <c r="W26" i="96"/>
  <c r="AA26" i="96"/>
  <c r="AF23" i="96"/>
  <c r="AE27" i="96"/>
  <c r="P58" i="95"/>
  <c r="M59" i="95" s="1"/>
  <c r="V28" i="95"/>
  <c r="Z28" i="95"/>
  <c r="AD28" i="95"/>
  <c r="AE10" i="96"/>
  <c r="AE28" i="96" s="1"/>
  <c r="U28" i="96"/>
  <c r="Y28" i="96"/>
  <c r="AC28" i="96"/>
  <c r="P58" i="96"/>
  <c r="N59" i="96" s="1"/>
  <c r="O58" i="96"/>
  <c r="F60" i="96" s="1"/>
  <c r="AF15" i="95"/>
  <c r="AF26" i="95" s="1"/>
  <c r="G60" i="95"/>
  <c r="K60" i="95"/>
  <c r="AB22" i="96"/>
  <c r="T23" i="96"/>
  <c r="T24" i="96"/>
  <c r="AB24" i="96"/>
  <c r="X25" i="96"/>
  <c r="AF26" i="96"/>
  <c r="X27" i="96"/>
  <c r="T28" i="96"/>
  <c r="U22" i="96"/>
  <c r="Y22" i="96"/>
  <c r="AC22" i="96"/>
  <c r="U23" i="96"/>
  <c r="Y23" i="96"/>
  <c r="AC23" i="96"/>
  <c r="U24" i="96"/>
  <c r="Y24" i="96"/>
  <c r="AC24" i="96"/>
  <c r="U25" i="96"/>
  <c r="Y25" i="96"/>
  <c r="AC25" i="96"/>
  <c r="C59" i="96"/>
  <c r="C60" i="96"/>
  <c r="T22" i="96"/>
  <c r="AB23" i="96"/>
  <c r="AF24" i="96"/>
  <c r="AB25" i="96"/>
  <c r="X26" i="96"/>
  <c r="X28" i="96"/>
  <c r="V22" i="96"/>
  <c r="Z22" i="96"/>
  <c r="AD22" i="96"/>
  <c r="V23" i="96"/>
  <c r="Z23" i="96"/>
  <c r="AD23" i="96"/>
  <c r="V24" i="96"/>
  <c r="Z24" i="96"/>
  <c r="AD24" i="96"/>
  <c r="V25" i="96"/>
  <c r="Z25" i="96"/>
  <c r="AD25" i="96"/>
  <c r="H59" i="96"/>
  <c r="S22" i="96"/>
  <c r="W22" i="96"/>
  <c r="AA22" i="96"/>
  <c r="S23" i="96"/>
  <c r="W23" i="96"/>
  <c r="AA23" i="96"/>
  <c r="AE23" i="96"/>
  <c r="S24" i="96"/>
  <c r="W24" i="96"/>
  <c r="AA24" i="96"/>
  <c r="AE24" i="96"/>
  <c r="S25" i="96"/>
  <c r="W25" i="96"/>
  <c r="AA25" i="96"/>
  <c r="E59" i="96"/>
  <c r="N59" i="95"/>
  <c r="D60" i="95"/>
  <c r="L60" i="95"/>
  <c r="E60" i="95"/>
  <c r="I60" i="95"/>
  <c r="J60" i="95"/>
  <c r="F60" i="95"/>
  <c r="H60" i="95"/>
  <c r="N60" i="95"/>
  <c r="X22" i="95"/>
  <c r="AF22" i="95"/>
  <c r="X23" i="95"/>
  <c r="AF23" i="95"/>
  <c r="AB24" i="95"/>
  <c r="T25" i="95"/>
  <c r="AF25" i="95"/>
  <c r="T28" i="95"/>
  <c r="X28" i="95"/>
  <c r="U22" i="95"/>
  <c r="Y22" i="95"/>
  <c r="AC22" i="95"/>
  <c r="U23" i="95"/>
  <c r="Y23" i="95"/>
  <c r="AC23" i="95"/>
  <c r="U24" i="95"/>
  <c r="Y24" i="95"/>
  <c r="AC24" i="95"/>
  <c r="U25" i="95"/>
  <c r="Y25" i="95"/>
  <c r="AC25" i="95"/>
  <c r="AB22" i="95"/>
  <c r="T23" i="95"/>
  <c r="AB23" i="95"/>
  <c r="X24" i="95"/>
  <c r="AF24" i="95"/>
  <c r="AB25" i="95"/>
  <c r="V22" i="95"/>
  <c r="Z22" i="95"/>
  <c r="AD22" i="95"/>
  <c r="V23" i="95"/>
  <c r="Z23" i="95"/>
  <c r="AD23" i="95"/>
  <c r="V24" i="95"/>
  <c r="Z24" i="95"/>
  <c r="AD24" i="95"/>
  <c r="V25" i="95"/>
  <c r="Z25" i="95"/>
  <c r="AD25" i="95"/>
  <c r="T24" i="95"/>
  <c r="AE10" i="95"/>
  <c r="S22" i="95"/>
  <c r="W22" i="95"/>
  <c r="AA22" i="95"/>
  <c r="S23" i="95"/>
  <c r="W23" i="95"/>
  <c r="AA23" i="95"/>
  <c r="AE23" i="95"/>
  <c r="S24" i="95"/>
  <c r="W24" i="95"/>
  <c r="AA24" i="95"/>
  <c r="AE24" i="95"/>
  <c r="S25" i="95"/>
  <c r="W25" i="95"/>
  <c r="AA25" i="95"/>
  <c r="G5" i="94"/>
  <c r="D5" i="94"/>
  <c r="C3" i="94"/>
  <c r="D60" i="96" l="1"/>
  <c r="I59" i="95"/>
  <c r="G59" i="95"/>
  <c r="AF22" i="96"/>
  <c r="AF28" i="96"/>
  <c r="AE22" i="96"/>
  <c r="E60" i="96"/>
  <c r="D59" i="95"/>
  <c r="I60" i="96"/>
  <c r="J60" i="96"/>
  <c r="L60" i="96"/>
  <c r="K60" i="96"/>
  <c r="N60" i="96"/>
  <c r="H60" i="96"/>
  <c r="G60" i="96"/>
  <c r="AF28" i="95"/>
  <c r="E59" i="95"/>
  <c r="C59" i="95"/>
  <c r="F59" i="95"/>
  <c r="D59" i="96"/>
  <c r="F59" i="96"/>
  <c r="AE25" i="96"/>
  <c r="L59" i="95"/>
  <c r="J59" i="95"/>
  <c r="K59" i="96"/>
  <c r="J59" i="96"/>
  <c r="H59" i="95"/>
  <c r="K59" i="95"/>
  <c r="I59" i="96"/>
  <c r="L59" i="96"/>
  <c r="G59" i="96"/>
  <c r="M59" i="96"/>
  <c r="AE28" i="95"/>
  <c r="AE25" i="95"/>
  <c r="AE22" i="95"/>
  <c r="N58" i="113"/>
  <c r="M58" i="113"/>
  <c r="L58" i="113"/>
  <c r="K58" i="113"/>
  <c r="J58" i="113"/>
  <c r="I58" i="113"/>
  <c r="H58" i="113"/>
  <c r="G58" i="113"/>
  <c r="F58" i="113"/>
  <c r="E58" i="113"/>
  <c r="D58" i="113"/>
  <c r="C58" i="113"/>
  <c r="P57" i="113"/>
  <c r="O57" i="113"/>
  <c r="P56" i="113"/>
  <c r="O56" i="113"/>
  <c r="P55" i="113"/>
  <c r="O55" i="113"/>
  <c r="P54" i="113"/>
  <c r="O54" i="113"/>
  <c r="P53" i="113"/>
  <c r="O53" i="113"/>
  <c r="P52" i="113"/>
  <c r="O52" i="113"/>
  <c r="P51" i="113"/>
  <c r="O51" i="113"/>
  <c r="P50" i="113"/>
  <c r="O50" i="113"/>
  <c r="P49" i="113"/>
  <c r="O49" i="113"/>
  <c r="P48" i="113"/>
  <c r="O48" i="113"/>
  <c r="P47" i="113"/>
  <c r="O47" i="113"/>
  <c r="P46" i="113"/>
  <c r="O46" i="113"/>
  <c r="P45" i="113"/>
  <c r="O45" i="113"/>
  <c r="P44" i="113"/>
  <c r="O44" i="113"/>
  <c r="P43" i="113"/>
  <c r="O43" i="113"/>
  <c r="P42" i="113"/>
  <c r="O42" i="113"/>
  <c r="P41" i="113"/>
  <c r="O41" i="113"/>
  <c r="P40" i="113"/>
  <c r="O40" i="113"/>
  <c r="P39" i="113"/>
  <c r="O39" i="113"/>
  <c r="P38" i="113"/>
  <c r="O38" i="113"/>
  <c r="P37" i="113"/>
  <c r="O37" i="113"/>
  <c r="P36" i="113"/>
  <c r="O36" i="113"/>
  <c r="P35" i="113"/>
  <c r="O35" i="113"/>
  <c r="P34" i="113"/>
  <c r="O34" i="113"/>
  <c r="P33" i="113"/>
  <c r="O33" i="113"/>
  <c r="P32" i="113"/>
  <c r="O32" i="113"/>
  <c r="P31" i="113"/>
  <c r="O31" i="113"/>
  <c r="P30" i="113"/>
  <c r="O30" i="113"/>
  <c r="P29" i="113"/>
  <c r="O29" i="113"/>
  <c r="P28" i="113"/>
  <c r="O28" i="113"/>
  <c r="P27" i="113"/>
  <c r="O27" i="113"/>
  <c r="P26" i="113"/>
  <c r="O26" i="113"/>
  <c r="P25" i="113"/>
  <c r="O25" i="113"/>
  <c r="P24" i="113"/>
  <c r="O24" i="113"/>
  <c r="P23" i="113"/>
  <c r="O23" i="113"/>
  <c r="P22" i="113"/>
  <c r="O22" i="113"/>
  <c r="AD21" i="113"/>
  <c r="AC21" i="113"/>
  <c r="AB21" i="113"/>
  <c r="AA21" i="113"/>
  <c r="Z21" i="113"/>
  <c r="Y21" i="113"/>
  <c r="X21" i="113"/>
  <c r="W21" i="113"/>
  <c r="V21" i="113"/>
  <c r="U21" i="113"/>
  <c r="T21" i="113"/>
  <c r="S21" i="113"/>
  <c r="P21" i="113"/>
  <c r="O21" i="113"/>
  <c r="AD20" i="113"/>
  <c r="AC20" i="113"/>
  <c r="AB20" i="113"/>
  <c r="AA20" i="113"/>
  <c r="Z20" i="113"/>
  <c r="Y20" i="113"/>
  <c r="X20" i="113"/>
  <c r="W20" i="113"/>
  <c r="V20" i="113"/>
  <c r="U20" i="113"/>
  <c r="T20" i="113"/>
  <c r="S20" i="113"/>
  <c r="P20" i="113"/>
  <c r="O20" i="113"/>
  <c r="AD19" i="113"/>
  <c r="AC19" i="113"/>
  <c r="AB19" i="113"/>
  <c r="AA19" i="113"/>
  <c r="Z19" i="113"/>
  <c r="Y19" i="113"/>
  <c r="X19" i="113"/>
  <c r="W19" i="113"/>
  <c r="V19" i="113"/>
  <c r="U19" i="113"/>
  <c r="T19" i="113"/>
  <c r="S19" i="113"/>
  <c r="P19" i="113"/>
  <c r="O19" i="113"/>
  <c r="AD18" i="113"/>
  <c r="AC18" i="113"/>
  <c r="AB18" i="113"/>
  <c r="AA18" i="113"/>
  <c r="Z18" i="113"/>
  <c r="Y18" i="113"/>
  <c r="X18" i="113"/>
  <c r="W18" i="113"/>
  <c r="V18" i="113"/>
  <c r="U18" i="113"/>
  <c r="T18" i="113"/>
  <c r="S18" i="113"/>
  <c r="P18" i="113"/>
  <c r="O18" i="113"/>
  <c r="AD17" i="113"/>
  <c r="AC17" i="113"/>
  <c r="AB17" i="113"/>
  <c r="AA17" i="113"/>
  <c r="Z17" i="113"/>
  <c r="Y17" i="113"/>
  <c r="X17" i="113"/>
  <c r="W17" i="113"/>
  <c r="V17" i="113"/>
  <c r="U17" i="113"/>
  <c r="T17" i="113"/>
  <c r="S17" i="113"/>
  <c r="P17" i="113"/>
  <c r="O17" i="113"/>
  <c r="AD16" i="113"/>
  <c r="AC16" i="113"/>
  <c r="AB16" i="113"/>
  <c r="AA16" i="113"/>
  <c r="Z16" i="113"/>
  <c r="Y16" i="113"/>
  <c r="X16" i="113"/>
  <c r="W16" i="113"/>
  <c r="V16" i="113"/>
  <c r="U16" i="113"/>
  <c r="T16" i="113"/>
  <c r="S16" i="113"/>
  <c r="P16" i="113"/>
  <c r="O16" i="113"/>
  <c r="AD15" i="113"/>
  <c r="AC15" i="113"/>
  <c r="AB15" i="113"/>
  <c r="AA15" i="113"/>
  <c r="Z15" i="113"/>
  <c r="Y15" i="113"/>
  <c r="X15" i="113"/>
  <c r="W15" i="113"/>
  <c r="V15" i="113"/>
  <c r="U15" i="113"/>
  <c r="T15" i="113"/>
  <c r="S15" i="113"/>
  <c r="P15" i="113"/>
  <c r="O15" i="113"/>
  <c r="AD14" i="113"/>
  <c r="AC14" i="113"/>
  <c r="AB14" i="113"/>
  <c r="AA14" i="113"/>
  <c r="Z14" i="113"/>
  <c r="Y14" i="113"/>
  <c r="X14" i="113"/>
  <c r="W14" i="113"/>
  <c r="V14" i="113"/>
  <c r="U14" i="113"/>
  <c r="T14" i="113"/>
  <c r="S14" i="113"/>
  <c r="P14" i="113"/>
  <c r="O14" i="113"/>
  <c r="AD13" i="113"/>
  <c r="AC13" i="113"/>
  <c r="AB13" i="113"/>
  <c r="AA13" i="113"/>
  <c r="Z13" i="113"/>
  <c r="Y13" i="113"/>
  <c r="X13" i="113"/>
  <c r="W13" i="113"/>
  <c r="V13" i="113"/>
  <c r="U13" i="113"/>
  <c r="T13" i="113"/>
  <c r="S13" i="113"/>
  <c r="P13" i="113"/>
  <c r="O13" i="113"/>
  <c r="AD12" i="113"/>
  <c r="AC12" i="113"/>
  <c r="AB12" i="113"/>
  <c r="AA12" i="113"/>
  <c r="Z12" i="113"/>
  <c r="Y12" i="113"/>
  <c r="X12" i="113"/>
  <c r="W12" i="113"/>
  <c r="V12" i="113"/>
  <c r="U12" i="113"/>
  <c r="T12" i="113"/>
  <c r="S12" i="113"/>
  <c r="P12" i="113"/>
  <c r="O12" i="113"/>
  <c r="AD11" i="113"/>
  <c r="AC11" i="113"/>
  <c r="AB11" i="113"/>
  <c r="AA11" i="113"/>
  <c r="Z11" i="113"/>
  <c r="Y11" i="113"/>
  <c r="X11" i="113"/>
  <c r="W11" i="113"/>
  <c r="V11" i="113"/>
  <c r="U11" i="113"/>
  <c r="T11" i="113"/>
  <c r="S11" i="113"/>
  <c r="P11" i="113"/>
  <c r="O11" i="113"/>
  <c r="AD10" i="113"/>
  <c r="AC10" i="113"/>
  <c r="AB10" i="113"/>
  <c r="AA10" i="113"/>
  <c r="Z10" i="113"/>
  <c r="Y10" i="113"/>
  <c r="X10" i="113"/>
  <c r="W10" i="113"/>
  <c r="V10" i="113"/>
  <c r="U10" i="113"/>
  <c r="T10" i="113"/>
  <c r="S10" i="113"/>
  <c r="P10" i="113"/>
  <c r="O10" i="113"/>
  <c r="AD27" i="113" l="1"/>
  <c r="X23" i="113"/>
  <c r="AD26" i="113"/>
  <c r="AA26" i="113"/>
  <c r="AC27" i="113"/>
  <c r="AA27" i="113"/>
  <c r="Y27" i="113"/>
  <c r="Z27" i="113"/>
  <c r="AB24" i="113"/>
  <c r="Y26" i="113"/>
  <c r="AD28" i="113"/>
  <c r="AC26" i="113"/>
  <c r="Z26" i="113"/>
  <c r="AB26" i="113"/>
  <c r="AA28" i="113"/>
  <c r="Y28" i="113"/>
  <c r="Z28" i="113"/>
  <c r="AB28" i="113"/>
  <c r="AC28" i="113"/>
  <c r="AE21" i="113"/>
  <c r="AF21" i="113"/>
  <c r="S27" i="113"/>
  <c r="X27" i="113"/>
  <c r="U27" i="113"/>
  <c r="AF20" i="113"/>
  <c r="AE20" i="113"/>
  <c r="W27" i="113"/>
  <c r="V27" i="113"/>
  <c r="T27" i="113"/>
  <c r="AE19" i="113"/>
  <c r="AF19" i="113"/>
  <c r="AF18" i="113"/>
  <c r="AE18" i="113"/>
  <c r="AE17" i="113"/>
  <c r="AF17" i="113"/>
  <c r="AF16" i="113"/>
  <c r="AE16" i="113"/>
  <c r="AE15" i="113"/>
  <c r="AF15" i="113"/>
  <c r="S26" i="113"/>
  <c r="U26" i="113"/>
  <c r="AE14" i="113"/>
  <c r="AF14" i="113"/>
  <c r="W26" i="113"/>
  <c r="V26" i="113"/>
  <c r="T26" i="113"/>
  <c r="AE13" i="113"/>
  <c r="AF13" i="113"/>
  <c r="AE12" i="113"/>
  <c r="X25" i="113"/>
  <c r="AF12" i="113"/>
  <c r="AF11" i="113"/>
  <c r="AE11" i="113"/>
  <c r="S28" i="113"/>
  <c r="W28" i="113"/>
  <c r="V28" i="113"/>
  <c r="U28" i="113"/>
  <c r="T28" i="113"/>
  <c r="AF10" i="113"/>
  <c r="O58" i="113"/>
  <c r="C60" i="113" s="1"/>
  <c r="P58" i="113"/>
  <c r="I59" i="113" s="1"/>
  <c r="T22" i="113"/>
  <c r="AB23" i="113"/>
  <c r="X24" i="113"/>
  <c r="T25" i="113"/>
  <c r="U22" i="113"/>
  <c r="Y22" i="113"/>
  <c r="AC22" i="113"/>
  <c r="U23" i="113"/>
  <c r="Y23" i="113"/>
  <c r="AC23" i="113"/>
  <c r="U24" i="113"/>
  <c r="Y24" i="113"/>
  <c r="AC24" i="113"/>
  <c r="U25" i="113"/>
  <c r="Y25" i="113"/>
  <c r="AC25" i="113"/>
  <c r="AB22" i="113"/>
  <c r="T23" i="113"/>
  <c r="AB25" i="113"/>
  <c r="X26" i="113"/>
  <c r="AB27" i="113"/>
  <c r="X28" i="113"/>
  <c r="V22" i="113"/>
  <c r="Z22" i="113"/>
  <c r="AD22" i="113"/>
  <c r="V23" i="113"/>
  <c r="Z23" i="113"/>
  <c r="AD23" i="113"/>
  <c r="V24" i="113"/>
  <c r="Z24" i="113"/>
  <c r="AD24" i="113"/>
  <c r="V25" i="113"/>
  <c r="Z25" i="113"/>
  <c r="AD25" i="113"/>
  <c r="X22" i="113"/>
  <c r="T24" i="113"/>
  <c r="AE10" i="113"/>
  <c r="S22" i="113"/>
  <c r="W22" i="113"/>
  <c r="AA22" i="113"/>
  <c r="S23" i="113"/>
  <c r="W23" i="113"/>
  <c r="AA23" i="113"/>
  <c r="S24" i="113"/>
  <c r="W24" i="113"/>
  <c r="AA24" i="113"/>
  <c r="S25" i="113"/>
  <c r="W25" i="113"/>
  <c r="AA25" i="113"/>
  <c r="K6" i="99"/>
  <c r="K6" i="100" s="1"/>
  <c r="K6" i="101" s="1"/>
  <c r="K6" i="109" s="1"/>
  <c r="K5" i="99"/>
  <c r="K5" i="100" s="1"/>
  <c r="K5" i="101" s="1"/>
  <c r="K5" i="109" s="1"/>
  <c r="G5" i="99"/>
  <c r="G5" i="100" s="1"/>
  <c r="G5" i="101" s="1"/>
  <c r="G5" i="109" s="1"/>
  <c r="G6" i="108"/>
  <c r="G6" i="100"/>
  <c r="G6" i="98"/>
  <c r="G6" i="109"/>
  <c r="G6" i="107"/>
  <c r="D6" i="108"/>
  <c r="D6" i="109"/>
  <c r="D6" i="100"/>
  <c r="D6" i="98"/>
  <c r="D6" i="107"/>
  <c r="D5" i="109"/>
  <c r="D5" i="100"/>
  <c r="D5" i="98"/>
  <c r="AF23" i="113" l="1"/>
  <c r="AF24" i="113"/>
  <c r="AE24" i="113"/>
  <c r="AE23" i="113"/>
  <c r="AE26" i="113"/>
  <c r="AF22" i="113"/>
  <c r="AE27" i="113"/>
  <c r="AF27" i="113"/>
  <c r="AF26" i="113"/>
  <c r="AF28" i="113"/>
  <c r="AF25" i="113"/>
  <c r="L60" i="113"/>
  <c r="H60" i="113"/>
  <c r="I60" i="113"/>
  <c r="D60" i="113"/>
  <c r="N60" i="113"/>
  <c r="E60" i="113"/>
  <c r="J60" i="113"/>
  <c r="F60" i="113"/>
  <c r="K60" i="113"/>
  <c r="G60" i="113"/>
  <c r="H59" i="113"/>
  <c r="C59" i="113"/>
  <c r="D59" i="113"/>
  <c r="N59" i="113"/>
  <c r="J59" i="113"/>
  <c r="K59" i="113"/>
  <c r="E59" i="113"/>
  <c r="M59" i="113"/>
  <c r="L59" i="113"/>
  <c r="G59" i="113"/>
  <c r="F59" i="113"/>
  <c r="AE28" i="113"/>
  <c r="AE25" i="113"/>
  <c r="AE22" i="113"/>
  <c r="K5" i="108"/>
  <c r="K5" i="111" s="1"/>
  <c r="K5" i="107"/>
  <c r="K6" i="108"/>
  <c r="K6" i="111" s="1"/>
  <c r="K6" i="107"/>
  <c r="G5" i="107"/>
  <c r="G5" i="108"/>
  <c r="G5" i="111" s="1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A19" i="109"/>
  <c r="Y19" i="109"/>
  <c r="Y39" i="109" s="1"/>
  <c r="W19" i="109"/>
  <c r="U19" i="109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0"/>
  <c r="C3" i="98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A19" i="97"/>
  <c r="Z19" i="97"/>
  <c r="Z27" i="97" s="1"/>
  <c r="Y19" i="97"/>
  <c r="X19" i="97"/>
  <c r="W19" i="97"/>
  <c r="V19" i="97"/>
  <c r="V27" i="97" s="1"/>
  <c r="U19" i="97"/>
  <c r="T19" i="97"/>
  <c r="S19" i="97"/>
  <c r="AD18" i="97"/>
  <c r="W17" i="97"/>
  <c r="AC11" i="97"/>
  <c r="U39" i="109" l="1"/>
  <c r="AC39" i="109"/>
  <c r="AA39" i="101"/>
  <c r="AB27" i="97"/>
  <c r="X27" i="97"/>
  <c r="T27" i="97"/>
  <c r="X26" i="98"/>
  <c r="AA27" i="99"/>
  <c r="Z39" i="101"/>
  <c r="AB39" i="101"/>
  <c r="AD39" i="101"/>
  <c r="C3" i="108"/>
  <c r="C3" i="111"/>
  <c r="C3" i="107"/>
  <c r="AD16" i="97"/>
  <c r="AD23" i="97" s="1"/>
  <c r="U20" i="100"/>
  <c r="T18" i="98"/>
  <c r="T26" i="98" s="1"/>
  <c r="Z21" i="98"/>
  <c r="AB20" i="99"/>
  <c r="AB27" i="99" s="1"/>
  <c r="X21" i="101"/>
  <c r="X39" i="101" s="1"/>
  <c r="U22" i="109"/>
  <c r="V14" i="101"/>
  <c r="V38" i="101" s="1"/>
  <c r="V14" i="97"/>
  <c r="S17" i="101"/>
  <c r="Z27" i="99"/>
  <c r="AC32" i="109"/>
  <c r="AB17" i="98"/>
  <c r="AB23" i="98" s="1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W14" i="94"/>
  <c r="S17" i="94"/>
  <c r="S18" i="94"/>
  <c r="S19" i="94"/>
  <c r="AC19" i="94"/>
  <c r="S21" i="94"/>
  <c r="U21" i="94"/>
  <c r="W21" i="94"/>
  <c r="Y21" i="94"/>
  <c r="X12" i="10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F46" i="108"/>
  <c r="V12" i="109"/>
  <c r="AD12" i="109"/>
  <c r="X16" i="97"/>
  <c r="X26" i="97" s="1"/>
  <c r="S11" i="109"/>
  <c r="AC17" i="109"/>
  <c r="V14" i="109"/>
  <c r="L10" i="108"/>
  <c r="H10" i="108"/>
  <c r="H106" i="108" s="1"/>
  <c r="D10" i="108"/>
  <c r="V13" i="109"/>
  <c r="AD13" i="109"/>
  <c r="V15" i="109"/>
  <c r="AD15" i="109"/>
  <c r="C10" i="108"/>
  <c r="AA11" i="109"/>
  <c r="Z12" i="109"/>
  <c r="Z14" i="109"/>
  <c r="AD13" i="99"/>
  <c r="AD26" i="99" s="1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V39" i="109" s="1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21" i="98"/>
  <c r="V27" i="98" s="1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V18" i="98"/>
  <c r="U18" i="94"/>
  <c r="AB18" i="97"/>
  <c r="AB26" i="97" s="1"/>
  <c r="AC20" i="99"/>
  <c r="AC24" i="99" s="1"/>
  <c r="AD20" i="98"/>
  <c r="AD27" i="98" s="1"/>
  <c r="T39" i="101"/>
  <c r="W16" i="99"/>
  <c r="Y20" i="99"/>
  <c r="Y27" i="99" s="1"/>
  <c r="AC16" i="98"/>
  <c r="AC23" i="98" s="1"/>
  <c r="AD13" i="98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S22" i="101"/>
  <c r="S23" i="101"/>
  <c r="V14" i="98"/>
  <c r="AA16" i="100"/>
  <c r="AA26" i="100" s="1"/>
  <c r="V14" i="99"/>
  <c r="V26" i="99" s="1"/>
  <c r="T21" i="98"/>
  <c r="T27" i="98" s="1"/>
  <c r="U15" i="101"/>
  <c r="P105" i="101"/>
  <c r="Y17" i="94"/>
  <c r="P77" i="101"/>
  <c r="P69" i="101"/>
  <c r="P91" i="101"/>
  <c r="U15" i="94"/>
  <c r="Z19" i="98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AF33" i="101" s="1"/>
  <c r="O101" i="101"/>
  <c r="P100" i="101"/>
  <c r="O99" i="101"/>
  <c r="P98" i="101"/>
  <c r="AF32" i="101" s="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AC14" i="94"/>
  <c r="Y13" i="100"/>
  <c r="Y15" i="97"/>
  <c r="Y23" i="97" s="1"/>
  <c r="W20" i="98"/>
  <c r="W24" i="98" s="1"/>
  <c r="Y14" i="94"/>
  <c r="Y15" i="101"/>
  <c r="AA17" i="94"/>
  <c r="W16" i="94"/>
  <c r="AC20" i="94"/>
  <c r="U14" i="94"/>
  <c r="AD12" i="101"/>
  <c r="U12" i="101"/>
  <c r="W12" i="101"/>
  <c r="Y12" i="101"/>
  <c r="AA12" i="101"/>
  <c r="AC12" i="101"/>
  <c r="V11" i="101"/>
  <c r="AC36" i="101"/>
  <c r="W18" i="9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T11" i="101"/>
  <c r="X11" i="101"/>
  <c r="Z11" i="101"/>
  <c r="AB11" i="101"/>
  <c r="AD11" i="101"/>
  <c r="Y39" i="101"/>
  <c r="Y36" i="101"/>
  <c r="Z13" i="101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Z36" i="101"/>
  <c r="AB36" i="101"/>
  <c r="AD36" i="101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D58" i="97"/>
  <c r="F58" i="97"/>
  <c r="H58" i="97"/>
  <c r="J58" i="97"/>
  <c r="L58" i="97"/>
  <c r="N58" i="97"/>
  <c r="T26" i="97"/>
  <c r="Z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T11" i="94"/>
  <c r="V11" i="94"/>
  <c r="X11" i="94"/>
  <c r="AB11" i="94"/>
  <c r="AD11" i="94"/>
  <c r="T12" i="94"/>
  <c r="X12" i="94"/>
  <c r="Z12" i="94"/>
  <c r="AB12" i="94"/>
  <c r="S10" i="94"/>
  <c r="W10" i="94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L106" i="108" l="1"/>
  <c r="K106" i="108"/>
  <c r="F106" i="108"/>
  <c r="E106" i="108"/>
  <c r="C106" i="108"/>
  <c r="N106" i="108"/>
  <c r="I106" i="108"/>
  <c r="M106" i="108"/>
  <c r="D106" i="108"/>
  <c r="J106" i="108"/>
  <c r="G106" i="108"/>
  <c r="X36" i="101"/>
  <c r="AD26" i="97"/>
  <c r="AF25" i="101"/>
  <c r="T19" i="108"/>
  <c r="V19" i="108"/>
  <c r="AF28" i="101"/>
  <c r="U38" i="109"/>
  <c r="AB26" i="98"/>
  <c r="T23" i="98"/>
  <c r="Z24" i="98"/>
  <c r="V35" i="101"/>
  <c r="AB24" i="99"/>
  <c r="V26" i="97"/>
  <c r="U27" i="94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V21" i="108"/>
  <c r="AD19" i="108"/>
  <c r="Z21" i="108"/>
  <c r="AD20" i="108"/>
  <c r="V20" i="108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J21" i="111"/>
  <c r="H21" i="111"/>
  <c r="N20" i="111"/>
  <c r="L20" i="111"/>
  <c r="J20" i="111"/>
  <c r="D20" i="111"/>
  <c r="N19" i="111"/>
  <c r="H19" i="111"/>
  <c r="N18" i="111"/>
  <c r="L18" i="111"/>
  <c r="F18" i="111"/>
  <c r="D18" i="11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W24" i="94"/>
  <c r="N10" i="111"/>
  <c r="N106" i="111" s="1"/>
  <c r="H10" i="11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V10" i="108"/>
  <c r="AB21" i="108"/>
  <c r="X21" i="108"/>
  <c r="T21" i="108"/>
  <c r="AB20" i="108"/>
  <c r="X20" i="108"/>
  <c r="T20" i="108"/>
  <c r="AB19" i="108"/>
  <c r="X19" i="108"/>
  <c r="V12" i="108"/>
  <c r="V11" i="108"/>
  <c r="AD10" i="108"/>
  <c r="AC35" i="109"/>
  <c r="AD11" i="108"/>
  <c r="K10" i="111"/>
  <c r="G10" i="111"/>
  <c r="U26" i="99"/>
  <c r="X24" i="99"/>
  <c r="U23" i="99"/>
  <c r="T38" i="109"/>
  <c r="AD38" i="109"/>
  <c r="Z38" i="109"/>
  <c r="Z11" i="108"/>
  <c r="AA35" i="109"/>
  <c r="V35" i="109"/>
  <c r="X11" i="108"/>
  <c r="Z10" i="108"/>
  <c r="W12" i="108"/>
  <c r="S35" i="109"/>
  <c r="T11" i="108"/>
  <c r="AA12" i="108"/>
  <c r="V24" i="98"/>
  <c r="X23" i="97"/>
  <c r="AD23" i="99"/>
  <c r="AB38" i="109"/>
  <c r="X10" i="108"/>
  <c r="AD36" i="109"/>
  <c r="Z39" i="109"/>
  <c r="S26" i="97"/>
  <c r="T10" i="108"/>
  <c r="AB10" i="108"/>
  <c r="AF12" i="109"/>
  <c r="AD39" i="109"/>
  <c r="Z36" i="109"/>
  <c r="V36" i="109"/>
  <c r="AC38" i="109"/>
  <c r="U35" i="109"/>
  <c r="V38" i="109"/>
  <c r="X35" i="109"/>
  <c r="Z35" i="109"/>
  <c r="AD35" i="109"/>
  <c r="X34" i="109"/>
  <c r="Y38" i="109"/>
  <c r="Z38" i="101"/>
  <c r="Y35" i="109"/>
  <c r="AA38" i="109"/>
  <c r="W38" i="109"/>
  <c r="AF30" i="109"/>
  <c r="X39" i="109"/>
  <c r="X37" i="109"/>
  <c r="AF15" i="109"/>
  <c r="AF14" i="109"/>
  <c r="AF13" i="109"/>
  <c r="AF17" i="109"/>
  <c r="AF16" i="109"/>
  <c r="AC27" i="99"/>
  <c r="W38" i="101"/>
  <c r="U35" i="101"/>
  <c r="AE33" i="109"/>
  <c r="AE32" i="109"/>
  <c r="AE31" i="109"/>
  <c r="AE30" i="109"/>
  <c r="AE29" i="109"/>
  <c r="AF32" i="109"/>
  <c r="AB35" i="109"/>
  <c r="W35" i="109"/>
  <c r="AF11" i="109"/>
  <c r="S38" i="109"/>
  <c r="AB36" i="109"/>
  <c r="X36" i="109"/>
  <c r="X40" i="109"/>
  <c r="V23" i="97"/>
  <c r="AF33" i="109"/>
  <c r="AF31" i="109"/>
  <c r="X38" i="109"/>
  <c r="X41" i="109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AC15" i="107"/>
  <c r="W15" i="107"/>
  <c r="U15" i="107"/>
  <c r="AC10" i="107"/>
  <c r="W10" i="107"/>
  <c r="U10" i="107"/>
  <c r="O57" i="107"/>
  <c r="Y15" i="107"/>
  <c r="Z11" i="107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Z19" i="107"/>
  <c r="V19" i="107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X41" i="107" s="1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S19" i="107"/>
  <c r="S36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D10" i="107"/>
  <c r="AD41" i="107" s="1"/>
  <c r="V10" i="107"/>
  <c r="AA10" i="107"/>
  <c r="P10" i="107"/>
  <c r="S10" i="107"/>
  <c r="S41" i="107" s="1"/>
  <c r="O10" i="107"/>
  <c r="AD26" i="98"/>
  <c r="AD24" i="98"/>
  <c r="AC26" i="98"/>
  <c r="AA23" i="100"/>
  <c r="O106" i="101"/>
  <c r="C108" i="101" s="1"/>
  <c r="Y24" i="99"/>
  <c r="P106" i="101"/>
  <c r="AB23" i="97"/>
  <c r="W26" i="99"/>
  <c r="U26" i="94"/>
  <c r="V26" i="98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Y24" i="100"/>
  <c r="V23" i="99"/>
  <c r="V23" i="98"/>
  <c r="Z27" i="98"/>
  <c r="T24" i="98"/>
  <c r="Y27" i="94"/>
  <c r="Y26" i="94"/>
  <c r="Y26" i="97"/>
  <c r="AC23" i="94"/>
  <c r="W27" i="98"/>
  <c r="AC27" i="94"/>
  <c r="AA23" i="94"/>
  <c r="X38" i="101"/>
  <c r="Y23" i="94"/>
  <c r="Y38" i="101"/>
  <c r="W26" i="94"/>
  <c r="X35" i="101"/>
  <c r="AB38" i="101"/>
  <c r="T38" i="101"/>
  <c r="AB35" i="101"/>
  <c r="T35" i="101"/>
  <c r="U23" i="94"/>
  <c r="W23" i="94"/>
  <c r="AA38" i="101"/>
  <c r="AC38" i="101"/>
  <c r="Y35" i="101"/>
  <c r="U38" i="101"/>
  <c r="Y23" i="100"/>
  <c r="W28" i="100"/>
  <c r="AB26" i="99"/>
  <c r="T26" i="99"/>
  <c r="AF13" i="100"/>
  <c r="Z35" i="101"/>
  <c r="AC26" i="99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T25" i="94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B25" i="94"/>
  <c r="W22" i="94"/>
  <c r="AF11" i="94"/>
  <c r="W28" i="94"/>
  <c r="S28" i="94"/>
  <c r="AA28" i="94"/>
  <c r="AF12" i="94"/>
  <c r="AF20" i="94"/>
  <c r="AF18" i="94"/>
  <c r="AF16" i="94"/>
  <c r="AF14" i="94"/>
  <c r="AA22" i="94"/>
  <c r="S22" i="94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AA41" i="108" l="1"/>
  <c r="Y41" i="107"/>
  <c r="Z41" i="107"/>
  <c r="Z42" i="107" s="1"/>
  <c r="U41" i="107"/>
  <c r="V41" i="108"/>
  <c r="I106" i="111"/>
  <c r="AA41" i="107"/>
  <c r="AB41" i="107"/>
  <c r="W41" i="107"/>
  <c r="W42" i="107" s="1"/>
  <c r="P106" i="108"/>
  <c r="H107" i="108" s="1"/>
  <c r="O106" i="108"/>
  <c r="H108" i="108" s="1"/>
  <c r="T41" i="108"/>
  <c r="X41" i="108"/>
  <c r="X42" i="108" s="1"/>
  <c r="G106" i="111"/>
  <c r="AD41" i="108"/>
  <c r="AD42" i="108" s="1"/>
  <c r="F106" i="111"/>
  <c r="M106" i="111"/>
  <c r="D106" i="111"/>
  <c r="S41" i="108"/>
  <c r="E106" i="111"/>
  <c r="L106" i="111"/>
  <c r="P106" i="107"/>
  <c r="W41" i="108"/>
  <c r="W42" i="108" s="1"/>
  <c r="Y41" i="108"/>
  <c r="AB41" i="108"/>
  <c r="O106" i="107"/>
  <c r="V41" i="107"/>
  <c r="T41" i="107"/>
  <c r="T42" i="107" s="1"/>
  <c r="AC41" i="107"/>
  <c r="AC42" i="107" s="1"/>
  <c r="U41" i="108"/>
  <c r="AC41" i="108"/>
  <c r="Z41" i="108"/>
  <c r="Z42" i="108" s="1"/>
  <c r="K106" i="111"/>
  <c r="H106" i="111"/>
  <c r="C106" i="111"/>
  <c r="J106" i="111"/>
  <c r="V39" i="107"/>
  <c r="U39" i="107"/>
  <c r="AD12" i="111"/>
  <c r="V36" i="108"/>
  <c r="X42" i="109"/>
  <c r="AE24" i="98"/>
  <c r="T13" i="111"/>
  <c r="T12" i="111"/>
  <c r="AF10" i="108"/>
  <c r="U36" i="107"/>
  <c r="Y34" i="108"/>
  <c r="AD39" i="107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T10" i="111"/>
  <c r="T41" i="111" s="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P15" i="111"/>
  <c r="O28" i="111"/>
  <c r="O35" i="111"/>
  <c r="O25" i="111"/>
  <c r="O44" i="111"/>
  <c r="O54" i="111"/>
  <c r="AD10" i="111"/>
  <c r="AD41" i="111" s="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AA10" i="111"/>
  <c r="X34" i="108"/>
  <c r="Z34" i="108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AE12" i="107"/>
  <c r="AE16" i="107"/>
  <c r="AF18" i="107"/>
  <c r="S39" i="108"/>
  <c r="S36" i="108"/>
  <c r="W38" i="108"/>
  <c r="W35" i="108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V40" i="107"/>
  <c r="Z37" i="107"/>
  <c r="AE10" i="107"/>
  <c r="AF10" i="107"/>
  <c r="AC38" i="107"/>
  <c r="Z34" i="107"/>
  <c r="AE15" i="107"/>
  <c r="S35" i="107"/>
  <c r="U40" i="107"/>
  <c r="AC37" i="107"/>
  <c r="U35" i="107"/>
  <c r="Y35" i="107"/>
  <c r="AC35" i="107"/>
  <c r="AE19" i="107"/>
  <c r="AE21" i="107"/>
  <c r="X40" i="107"/>
  <c r="X42" i="107" s="1"/>
  <c r="AB40" i="107"/>
  <c r="X38" i="107"/>
  <c r="Z35" i="107"/>
  <c r="AE17" i="107"/>
  <c r="AE13" i="107"/>
  <c r="AF15" i="107"/>
  <c r="H108" i="107"/>
  <c r="T40" i="107"/>
  <c r="AE11" i="107"/>
  <c r="V35" i="107"/>
  <c r="AD40" i="107"/>
  <c r="AD42" i="107" s="1"/>
  <c r="AB38" i="107"/>
  <c r="X39" i="107"/>
  <c r="Z39" i="107"/>
  <c r="W40" i="107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42" i="107" s="1"/>
  <c r="S34" i="107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H60" i="94"/>
  <c r="AF35" i="101"/>
  <c r="AF24" i="100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F23" i="94"/>
  <c r="AF27" i="94"/>
  <c r="AF24" i="94"/>
  <c r="AF26" i="94"/>
  <c r="L60" i="94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AC41" i="111" l="1"/>
  <c r="AF41" i="108"/>
  <c r="AA42" i="107"/>
  <c r="AE41" i="108"/>
  <c r="U41" i="111"/>
  <c r="W41" i="111"/>
  <c r="Y41" i="111"/>
  <c r="S41" i="111"/>
  <c r="V42" i="107"/>
  <c r="S42" i="108"/>
  <c r="V42" i="108"/>
  <c r="AA42" i="108"/>
  <c r="AB42" i="108"/>
  <c r="AA41" i="111"/>
  <c r="V41" i="111"/>
  <c r="Y42" i="108"/>
  <c r="Y42" i="107"/>
  <c r="AF41" i="107"/>
  <c r="AF42" i="107" s="1"/>
  <c r="AC42" i="108"/>
  <c r="AE41" i="107"/>
  <c r="O106" i="111"/>
  <c r="X41" i="111"/>
  <c r="X42" i="111" s="1"/>
  <c r="AB41" i="111"/>
  <c r="P106" i="111"/>
  <c r="Z41" i="111"/>
  <c r="U42" i="108"/>
  <c r="T42" i="108"/>
  <c r="AB42" i="107"/>
  <c r="U42" i="107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AD42" i="111" s="1"/>
  <c r="X40" i="11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T42" i="111" s="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K108" i="111"/>
  <c r="N107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AA37" i="111"/>
  <c r="AA40" i="111"/>
  <c r="AA34" i="111"/>
  <c r="M107" i="107"/>
  <c r="AF39" i="108"/>
  <c r="F108" i="107"/>
  <c r="J107" i="108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F40" i="107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1"/>
  <c r="AF42" i="101"/>
  <c r="AA42" i="111" l="1"/>
  <c r="Z42" i="111"/>
  <c r="W42" i="111"/>
  <c r="AF42" i="108"/>
  <c r="Y42" i="111"/>
  <c r="AF41" i="111"/>
  <c r="AE42" i="107"/>
  <c r="U42" i="111"/>
  <c r="AE41" i="111"/>
  <c r="AB42" i="111"/>
  <c r="V42" i="111"/>
  <c r="S42" i="111"/>
  <c r="AE42" i="108"/>
  <c r="AC42" i="111"/>
  <c r="AF34" i="111"/>
  <c r="K107" i="111"/>
  <c r="AF37" i="111"/>
  <c r="E108" i="111"/>
  <c r="AE34" i="111"/>
  <c r="F108" i="111"/>
  <c r="AE39" i="111"/>
  <c r="AE37" i="111"/>
  <c r="H107" i="111"/>
  <c r="F107" i="111"/>
  <c r="E107" i="111"/>
  <c r="C107" i="111"/>
  <c r="I107" i="111"/>
  <c r="AE40" i="111"/>
  <c r="AF40" i="11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  <c r="AF42" i="111" l="1"/>
  <c r="AE42" i="111"/>
</calcChain>
</file>

<file path=xl/sharedStrings.xml><?xml version="1.0" encoding="utf-8"?>
<sst xmlns="http://schemas.openxmlformats.org/spreadsheetml/2006/main" count="2361" uniqueCount="191">
  <si>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</si>
  <si>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</si>
  <si>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</si>
  <si>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</si>
  <si>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</si>
  <si>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</si>
  <si>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</si>
  <si>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</si>
  <si>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</si>
  <si>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</si>
  <si>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</si>
  <si>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</si>
  <si>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</si>
  <si>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</si>
  <si>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</si>
  <si>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</si>
  <si>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</si>
  <si>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</si>
  <si>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</si>
  <si>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</si>
  <si>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</si>
  <si>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</si>
  <si>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</si>
  <si>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</si>
  <si>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</si>
  <si>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</si>
  <si>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</si>
  <si>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</si>
  <si>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</si>
  <si>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</si>
  <si>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</si>
  <si>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</si>
  <si>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</si>
  <si>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</si>
  <si>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</si>
  <si>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</si>
  <si>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</si>
  <si>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</si>
  <si>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</si>
  <si>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</si>
  <si>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</si>
  <si>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</si>
  <si>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</si>
  <si>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</si>
  <si>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</si>
  <si>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</si>
  <si>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</si>
  <si>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</si>
  <si>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</si>
  <si>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</si>
  <si>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</si>
  <si>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</si>
  <si>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</si>
  <si>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</si>
  <si>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</si>
  <si>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</si>
  <si>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</si>
  <si>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</si>
  <si>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</si>
  <si>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</si>
  <si>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</si>
  <si>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</si>
  <si>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</si>
  <si>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</si>
  <si>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</si>
  <si>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</si>
  <si>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</si>
  <si>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</si>
  <si>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</si>
  <si>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</si>
  <si>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</si>
  <si>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</si>
  <si>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</si>
  <si>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</si>
  <si>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</si>
  <si>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</si>
  <si>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</si>
  <si>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</si>
  <si>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</si>
  <si>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</si>
  <si>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</si>
  <si>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</si>
  <si>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</si>
  <si>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</si>
  <si>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</si>
  <si>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</si>
  <si>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</si>
  <si>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</si>
  <si>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</si>
  <si>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</si>
  <si>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</si>
  <si>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</si>
  <si>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</si>
  <si>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</si>
  <si>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</si>
  <si>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</si>
  <si>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</si>
  <si>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</si>
  <si>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</si>
  <si>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</si>
  <si>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</si>
  <si>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</si>
  <si>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</si>
  <si>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</si>
  <si>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</si>
  <si>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</si>
  <si>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</si>
  <si>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</si>
  <si>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</si>
  <si>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</si>
  <si>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</si>
  <si>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</si>
  <si>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</si>
  <si>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</si>
  <si>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</si>
  <si>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</si>
  <si>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</si>
  <si>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</si>
  <si>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</si>
  <si>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</si>
  <si>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</si>
  <si>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</si>
  <si>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</si>
  <si>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</si>
  <si>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</si>
  <si>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</si>
  <si>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</si>
  <si>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</si>
  <si>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</si>
  <si>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</si>
  <si>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</si>
  <si>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</si>
  <si>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</si>
  <si>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</si>
  <si>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</si>
  <si>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</si>
  <si>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</si>
  <si>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</si>
  <si>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</si>
  <si>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</si>
  <si>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</si>
  <si>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</si>
  <si>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</si>
  <si>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</si>
  <si>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</si>
  <si>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</si>
  <si>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</si>
  <si>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</si>
  <si>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</si>
  <si>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</si>
  <si>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</si>
  <si>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</si>
  <si>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</si>
  <si>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</si>
  <si>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</si>
  <si>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</si>
  <si>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</si>
  <si>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</si>
  <si>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</si>
  <si>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</si>
  <si>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</si>
  <si>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</si>
  <si>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</si>
  <si>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MCC - C2 - STN067- BOMBO ROAD</t>
  </si>
  <si>
    <t>23.09.19</t>
  </si>
  <si>
    <t>Bombo</t>
  </si>
  <si>
    <t>Matugga</t>
  </si>
  <si>
    <t>Matugga Gaz</t>
  </si>
  <si>
    <t>Nusura</t>
  </si>
  <si>
    <t>Babirye</t>
  </si>
  <si>
    <t>Omeje Brian</t>
  </si>
  <si>
    <t xml:space="preserve">Matugga </t>
  </si>
  <si>
    <t>MCC-C2-STN67-MATUGGA GAZ</t>
  </si>
  <si>
    <t>24.09.19</t>
  </si>
  <si>
    <t>GAZ</t>
  </si>
  <si>
    <t>BABIRYE ROSE</t>
  </si>
  <si>
    <t>BOMBO</t>
  </si>
  <si>
    <t>MATUGGA</t>
  </si>
  <si>
    <t>NUSURAH</t>
  </si>
  <si>
    <t>SANDRA MUKISA</t>
  </si>
  <si>
    <t>MCC-C2-STN67-BOMBO ROAD</t>
  </si>
  <si>
    <t>25.09.19</t>
  </si>
  <si>
    <t>MATUGGA GAZ</t>
  </si>
  <si>
    <t>OMEJJE</t>
  </si>
  <si>
    <t>BABIRYE. R</t>
  </si>
  <si>
    <t>BOMBO ROAD</t>
  </si>
  <si>
    <t>28.9.19</t>
  </si>
  <si>
    <t>29.9.19</t>
  </si>
  <si>
    <t>26.9.19</t>
  </si>
  <si>
    <t>27.9.19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</si>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</sst>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0.0%"/>
    <numFmt numFmtId="165" formatCode="0.000"/>
  </numFmts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  <scheme val="minor"/>
    </font>
    <font>
      <sz val="1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96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0" fontId="16" fillId="0" borderId="0" xfId="0" applyFont="1"/>
    <xf numFmtId="0" fontId="16" fillId="0" borderId="1" xfId="0" applyFont="1" applyBorder="1"/>
    <xf numFmtId="0" fontId="17" fillId="0" borderId="1" xfId="0" applyFont="1" applyBorder="1" applyAlignment="1">
      <alignment horizontal="center" vertical="center" wrapText="1"/>
    </xf>
    <xf numFmtId="1" fontId="16" fillId="4" borderId="1" xfId="0" applyNumberFormat="1" applyFont="1" applyFill="1" applyBorder="1" applyAlignment="1">
      <alignment horizontal="center" vertical="center"/>
    </xf>
    <xf numFmtId="1" fontId="18" fillId="0" borderId="1" xfId="0" applyNumberFormat="1" applyFont="1" applyBorder="1" applyAlignment="1">
      <alignment horizontal="center"/>
    </xf>
    <xf numFmtId="164" fontId="18" fillId="0" borderId="4" xfId="1" applyNumberFormat="1" applyFont="1" applyBorder="1" applyAlignment="1">
      <alignment horizontal="center"/>
    </xf>
    <xf numFmtId="10" fontId="18" fillId="0" borderId="9" xfId="1" applyNumberFormat="1" applyFont="1" applyBorder="1"/>
    <xf numFmtId="0" fontId="16" fillId="0" borderId="0" xfId="0" applyFont="1" applyBorder="1"/>
    <xf numFmtId="0" fontId="19" fillId="0" borderId="0" xfId="0" applyFont="1"/>
    <xf numFmtId="0" fontId="18" fillId="0" borderId="0" xfId="0" applyFont="1"/>
    <xf numFmtId="1" fontId="0" fillId="4" borderId="1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applyFont="1"/>
    <xf numFmtId="0" fontId="0" fillId="0" borderId="1" xfId="0" applyFont="1" applyBorder="1"/>
    <xf numFmtId="0" fontId="0" fillId="0" borderId="0" xfId="0" applyFont="1" applyBorder="1"/>
    <xf numFmtId="0" fontId="0" fillId="2" borderId="4" xfId="0" applyFill="1" applyBorder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11" fillId="0" borderId="9" xfId="0" applyFont="1" applyBorder="1"/>
    <xf numFmtId="1" fontId="11" fillId="0" borderId="9" xfId="0" applyNumberFormat="1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8" fillId="0" borderId="7" xfId="0" applyFont="1" applyBorder="1" applyAlignment="1">
      <alignment horizontal="center" vertical="center"/>
    </xf>
    <xf numFmtId="0" fontId="0" fillId="0" borderId="5" xfId="0" applyBorder="1"/>
    <xf numFmtId="1" fontId="0" fillId="3" borderId="4" xfId="0" applyNumberFormat="1" applyFill="1" applyBorder="1" applyAlignment="1">
      <alignment horizontal="center"/>
    </xf>
    <xf numFmtId="165" fontId="1" fillId="3" borderId="1" xfId="0" applyNumberFormat="1" applyFont="1" applyFill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Border="1" applyAlignment="1">
      <alignment horizontal="center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 Bombo-Matugga 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'23.09 Bombo-Matugga 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Bombo-Matugga '!$AE$10:$AE$21</c:f>
              <c:numCache>
                <c:formatCode>0</c:formatCode>
                <c:ptCount val="12"/>
                <c:pt idx="0">
                  <c:v>299</c:v>
                </c:pt>
                <c:pt idx="1">
                  <c:v>389</c:v>
                </c:pt>
                <c:pt idx="2">
                  <c:v>375</c:v>
                </c:pt>
                <c:pt idx="3">
                  <c:v>368</c:v>
                </c:pt>
                <c:pt idx="4">
                  <c:v>372</c:v>
                </c:pt>
                <c:pt idx="5">
                  <c:v>299</c:v>
                </c:pt>
                <c:pt idx="6">
                  <c:v>353</c:v>
                </c:pt>
                <c:pt idx="7">
                  <c:v>290</c:v>
                </c:pt>
                <c:pt idx="8">
                  <c:v>376</c:v>
                </c:pt>
                <c:pt idx="9">
                  <c:v>368</c:v>
                </c:pt>
                <c:pt idx="10">
                  <c:v>523</c:v>
                </c:pt>
                <c:pt idx="11">
                  <c:v>607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3E7-4C7E-BCFD-0892B8A45FCD}"/>
            </c:ext>
          </c:extLst>
        </c:ser>
        <c:ser>
          <c:idx val="1"/>
          <c:order val="1"/>
          <c:tx>
            <c:strRef>
              <c:f>'23.09 Bombo-Matugga 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'23.09 Bombo-Matugga 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Bombo-Matugga '!$AF$10:$AF$21</c:f>
              <c:numCache>
                <c:formatCode>0</c:formatCode>
                <c:ptCount val="12"/>
                <c:pt idx="0">
                  <c:v>669</c:v>
                </c:pt>
                <c:pt idx="1">
                  <c:v>787</c:v>
                </c:pt>
                <c:pt idx="2">
                  <c:v>707</c:v>
                </c:pt>
                <c:pt idx="3">
                  <c:v>644</c:v>
                </c:pt>
                <c:pt idx="4">
                  <c:v>612</c:v>
                </c:pt>
                <c:pt idx="5">
                  <c:v>547</c:v>
                </c:pt>
                <c:pt idx="6">
                  <c:v>502</c:v>
                </c:pt>
                <c:pt idx="7">
                  <c:v>488</c:v>
                </c:pt>
                <c:pt idx="8">
                  <c:v>548</c:v>
                </c:pt>
                <c:pt idx="9">
                  <c:v>500</c:v>
                </c:pt>
                <c:pt idx="10">
                  <c:v>708</c:v>
                </c:pt>
                <c:pt idx="11">
                  <c:v>861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3E7-4C7E-BCFD-0892B8A45F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6850904"/>
        <c:axId val="170475176"/>
      </c:lineChart>
      <c:catAx>
        <c:axId val="2068509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475176"/>
        <c:crosses val="autoZero"/>
        <c:auto val="1"/>
        <c:lblAlgn val="ctr"/>
        <c:lblOffset val="100"/>
        <c:noMultiLvlLbl val="0"/>
      </c:catAx>
      <c:valAx>
        <c:axId val="1704751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6850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233-459B-AF04-1D9D9D20B48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233-459B-AF04-1D9D9D20B48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233-459B-AF04-1D9D9D20B48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233-459B-AF04-1D9D9D20B48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233-459B-AF04-1D9D9D20B48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233-459B-AF04-1D9D9D20B48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233-459B-AF04-1D9D9D20B48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233-459B-AF04-1D9D9D20B48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233-459B-AF04-1D9D9D20B48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233-459B-AF04-1D9D9D20B48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233-459B-AF04-1D9D9D20B48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233-459B-AF04-1D9D9D20B481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233-459B-AF04-1D9D9D20B48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 Bombo-Matugga 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 Bombo-Matugga '!$C$59:$N$59</c:f>
              <c:numCache>
                <c:formatCode>0.0%</c:formatCode>
                <c:ptCount val="12"/>
                <c:pt idx="0">
                  <c:v>0.19411065627888552</c:v>
                </c:pt>
                <c:pt idx="1">
                  <c:v>4.5952726792552488E-2</c:v>
                </c:pt>
                <c:pt idx="2">
                  <c:v>3.4992737356397727E-2</c:v>
                </c:pt>
                <c:pt idx="3">
                  <c:v>0.22817905717681236</c:v>
                </c:pt>
                <c:pt idx="4">
                  <c:v>6.9985474712795457E-3</c:v>
                </c:pt>
                <c:pt idx="5">
                  <c:v>3.8293938993793743E-3</c:v>
                </c:pt>
                <c:pt idx="6">
                  <c:v>6.2722831110524235E-2</c:v>
                </c:pt>
                <c:pt idx="7">
                  <c:v>1.3997094942559091E-2</c:v>
                </c:pt>
                <c:pt idx="8">
                  <c:v>7.3946916677670674E-3</c:v>
                </c:pt>
                <c:pt idx="9">
                  <c:v>1.1356133632642281E-2</c:v>
                </c:pt>
                <c:pt idx="10">
                  <c:v>0.39006998547471278</c:v>
                </c:pt>
                <c:pt idx="11">
                  <c:v>3.9614419648752148E-4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233-459B-AF04-1D9D9D20B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66-4068-8885-9B90C2E72C6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66-4068-8885-9B90C2E72C6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66-4068-8885-9B90C2E72C6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66-4068-8885-9B90C2E72C6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66-4068-8885-9B90C2E72C6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66-4068-8885-9B90C2E72C6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66-4068-8885-9B90C2E72C6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66-4068-8885-9B90C2E72C6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66-4068-8885-9B90C2E72C6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66-4068-8885-9B90C2E72C6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66-4068-8885-9B90C2E72C6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66-4068-8885-9B90C2E72C6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66-4068-8885-9B90C2E72C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 Bombo-Matugga 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 Bombo-Matugga '!$C$60:$N$60</c:f>
              <c:numCache>
                <c:formatCode>0.00%</c:formatCode>
                <c:ptCount val="12"/>
                <c:pt idx="0">
                  <c:v>0.31825070361550117</c:v>
                </c:pt>
                <c:pt idx="1">
                  <c:v>7.5340982896730899E-2</c:v>
                </c:pt>
                <c:pt idx="2">
                  <c:v>5.7371725481706E-2</c:v>
                </c:pt>
                <c:pt idx="3">
                  <c:v>0.37410694955618101</c:v>
                </c:pt>
                <c:pt idx="4">
                  <c:v>1.1474345096341199E-2</c:v>
                </c:pt>
                <c:pt idx="5">
                  <c:v>6.2784152413942413E-3</c:v>
                </c:pt>
                <c:pt idx="6">
                  <c:v>0.10283611171249188</c:v>
                </c:pt>
                <c:pt idx="7">
                  <c:v>2.2948690192682399E-2</c:v>
                </c:pt>
                <c:pt idx="8">
                  <c:v>1.212383632820957E-2</c:v>
                </c:pt>
                <c:pt idx="9">
                  <c:v>1.8618748646893266E-2</c:v>
                </c:pt>
                <c:pt idx="11">
                  <c:v>6.4949123186836975E-4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66-4068-8885-9B90C2E72C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 Matugga-Bombo'!$AE$9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'23.09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Matugga-Bombo'!$AE$10:$AE$21</c:f>
              <c:numCache>
                <c:formatCode>0</c:formatCode>
                <c:ptCount val="12"/>
                <c:pt idx="0">
                  <c:v>337</c:v>
                </c:pt>
                <c:pt idx="1">
                  <c:v>431</c:v>
                </c:pt>
                <c:pt idx="2">
                  <c:v>472</c:v>
                </c:pt>
                <c:pt idx="3">
                  <c:v>456</c:v>
                </c:pt>
                <c:pt idx="4">
                  <c:v>464</c:v>
                </c:pt>
                <c:pt idx="5">
                  <c:v>426</c:v>
                </c:pt>
                <c:pt idx="6">
                  <c:v>432</c:v>
                </c:pt>
                <c:pt idx="7">
                  <c:v>450</c:v>
                </c:pt>
                <c:pt idx="8">
                  <c:v>396</c:v>
                </c:pt>
                <c:pt idx="9">
                  <c:v>229</c:v>
                </c:pt>
                <c:pt idx="10">
                  <c:v>440</c:v>
                </c:pt>
                <c:pt idx="11">
                  <c:v>389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'23.09 Matugga-Bombo'!$AF$9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'23.09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Matugga-Bombo'!$AF$10:$AF$21</c:f>
              <c:numCache>
                <c:formatCode>0</c:formatCode>
                <c:ptCount val="12"/>
                <c:pt idx="0">
                  <c:v>603</c:v>
                </c:pt>
                <c:pt idx="1">
                  <c:v>791</c:v>
                </c:pt>
                <c:pt idx="2">
                  <c:v>819</c:v>
                </c:pt>
                <c:pt idx="3">
                  <c:v>752</c:v>
                </c:pt>
                <c:pt idx="4">
                  <c:v>768</c:v>
                </c:pt>
                <c:pt idx="5">
                  <c:v>720</c:v>
                </c:pt>
                <c:pt idx="6">
                  <c:v>653</c:v>
                </c:pt>
                <c:pt idx="7">
                  <c:v>699</c:v>
                </c:pt>
                <c:pt idx="8">
                  <c:v>557</c:v>
                </c:pt>
                <c:pt idx="9">
                  <c:v>345</c:v>
                </c:pt>
                <c:pt idx="10">
                  <c:v>621</c:v>
                </c:pt>
                <c:pt idx="11">
                  <c:v>604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698120"/>
        <c:axId val="207696944"/>
      </c:lineChart>
      <c:catAx>
        <c:axId val="2076981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696944"/>
        <c:crosses val="autoZero"/>
        <c:auto val="1"/>
        <c:lblAlgn val="ctr"/>
        <c:lblOffset val="100"/>
        <c:noMultiLvlLbl val="0"/>
      </c:catAx>
      <c:valAx>
        <c:axId val="207696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698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 Matugga-Bombo'!$C$9:$N$9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 Matugga-Bombo'!$C$59:$N$59</c:f>
              <c:numCache>
                <c:formatCode>0.0%</c:formatCode>
                <c:ptCount val="12"/>
                <c:pt idx="0">
                  <c:v>0.1819213313161876</c:v>
                </c:pt>
                <c:pt idx="1">
                  <c:v>4.6268280383257691E-2</c:v>
                </c:pt>
                <c:pt idx="2">
                  <c:v>3.4417549167927386E-2</c:v>
                </c:pt>
                <c:pt idx="3">
                  <c:v>0.20297528996469996</c:v>
                </c:pt>
                <c:pt idx="4">
                  <c:v>1.0337871911245588E-2</c:v>
                </c:pt>
                <c:pt idx="5">
                  <c:v>6.3035804336863338E-3</c:v>
                </c:pt>
                <c:pt idx="6">
                  <c:v>8.7493696419566308E-2</c:v>
                </c:pt>
                <c:pt idx="7">
                  <c:v>2.6601109430156328E-2</c:v>
                </c:pt>
                <c:pt idx="8">
                  <c:v>1.5506807866868382E-2</c:v>
                </c:pt>
                <c:pt idx="9">
                  <c:v>8.3207261724659604E-3</c:v>
                </c:pt>
                <c:pt idx="10">
                  <c:v>0.37947554210791729</c:v>
                </c:pt>
                <c:pt idx="11">
                  <c:v>3.7821482602118004E-4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'23.09 Matugga-Bombo'!$S$9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'23.09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Matugga-Bombo'!$S$10:$S$21</c:f>
              <c:numCache>
                <c:formatCode>0</c:formatCode>
                <c:ptCount val="12"/>
                <c:pt idx="0">
                  <c:v>135</c:v>
                </c:pt>
                <c:pt idx="1">
                  <c:v>160</c:v>
                </c:pt>
                <c:pt idx="2">
                  <c:v>151</c:v>
                </c:pt>
                <c:pt idx="3">
                  <c:v>125</c:v>
                </c:pt>
                <c:pt idx="4">
                  <c:v>119</c:v>
                </c:pt>
                <c:pt idx="5">
                  <c:v>138</c:v>
                </c:pt>
                <c:pt idx="6">
                  <c:v>110</c:v>
                </c:pt>
                <c:pt idx="7">
                  <c:v>109</c:v>
                </c:pt>
                <c:pt idx="8">
                  <c:v>102</c:v>
                </c:pt>
                <c:pt idx="9">
                  <c:v>58</c:v>
                </c:pt>
                <c:pt idx="10">
                  <c:v>137</c:v>
                </c:pt>
                <c:pt idx="11">
                  <c:v>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'23.09 Matugga-Bombo'!$T$9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'23.09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'23.09 Matugga-Bombo'!$T$10:$T$21</c:f>
              <c:numCache>
                <c:formatCode>0</c:formatCode>
                <c:ptCount val="12"/>
                <c:pt idx="0">
                  <c:v>35</c:v>
                </c:pt>
                <c:pt idx="1">
                  <c:v>48</c:v>
                </c:pt>
                <c:pt idx="2">
                  <c:v>49</c:v>
                </c:pt>
                <c:pt idx="3">
                  <c:v>36</c:v>
                </c:pt>
                <c:pt idx="4">
                  <c:v>43</c:v>
                </c:pt>
                <c:pt idx="5">
                  <c:v>25</c:v>
                </c:pt>
                <c:pt idx="6">
                  <c:v>50</c:v>
                </c:pt>
                <c:pt idx="7">
                  <c:v>18</c:v>
                </c:pt>
                <c:pt idx="8">
                  <c:v>15</c:v>
                </c:pt>
                <c:pt idx="9">
                  <c:v>9</c:v>
                </c:pt>
                <c:pt idx="10">
                  <c:v>17</c:v>
                </c:pt>
                <c:pt idx="1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'23.09 Matugga-Bombo'!$U$9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'23.09 Matugga-Bombo'!$U$10:$U$21</c:f>
              <c:numCache>
                <c:formatCode>0</c:formatCode>
                <c:ptCount val="12"/>
                <c:pt idx="0">
                  <c:v>14</c:v>
                </c:pt>
                <c:pt idx="1">
                  <c:v>25</c:v>
                </c:pt>
                <c:pt idx="2">
                  <c:v>21</c:v>
                </c:pt>
                <c:pt idx="3">
                  <c:v>27</c:v>
                </c:pt>
                <c:pt idx="4">
                  <c:v>35</c:v>
                </c:pt>
                <c:pt idx="5">
                  <c:v>23</c:v>
                </c:pt>
                <c:pt idx="6">
                  <c:v>28</c:v>
                </c:pt>
                <c:pt idx="7">
                  <c:v>20</c:v>
                </c:pt>
                <c:pt idx="8">
                  <c:v>35</c:v>
                </c:pt>
                <c:pt idx="9">
                  <c:v>5</c:v>
                </c:pt>
                <c:pt idx="10">
                  <c:v>20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'23.09 Matugga-Bombo'!$V$9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'23.09 Matugga-Bombo'!$V$10:$V$21</c:f>
              <c:numCache>
                <c:formatCode>0</c:formatCode>
                <c:ptCount val="12"/>
                <c:pt idx="0">
                  <c:v>63</c:v>
                </c:pt>
                <c:pt idx="1">
                  <c:v>123</c:v>
                </c:pt>
                <c:pt idx="2">
                  <c:v>165</c:v>
                </c:pt>
                <c:pt idx="3">
                  <c:v>160</c:v>
                </c:pt>
                <c:pt idx="4">
                  <c:v>168</c:v>
                </c:pt>
                <c:pt idx="5">
                  <c:v>119</c:v>
                </c:pt>
                <c:pt idx="6">
                  <c:v>146</c:v>
                </c:pt>
                <c:pt idx="7">
                  <c:v>151</c:v>
                </c:pt>
                <c:pt idx="8">
                  <c:v>124</c:v>
                </c:pt>
                <c:pt idx="9">
                  <c:v>54</c:v>
                </c:pt>
                <c:pt idx="10">
                  <c:v>174</c:v>
                </c:pt>
                <c:pt idx="11">
                  <c:v>163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'23.09 Matugga-Bombo'!$W$9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'23.09 Matugga-Bombo'!$W$10:$W$21</c:f>
              <c:numCache>
                <c:formatCode>0</c:formatCode>
                <c:ptCount val="12"/>
                <c:pt idx="0">
                  <c:v>29</c:v>
                </c:pt>
                <c:pt idx="1">
                  <c:v>3</c:v>
                </c:pt>
                <c:pt idx="2">
                  <c:v>3</c:v>
                </c:pt>
                <c:pt idx="3">
                  <c:v>6</c:v>
                </c:pt>
                <c:pt idx="4">
                  <c:v>6</c:v>
                </c:pt>
                <c:pt idx="5">
                  <c:v>8</c:v>
                </c:pt>
                <c:pt idx="6">
                  <c:v>8</c:v>
                </c:pt>
                <c:pt idx="7">
                  <c:v>7</c:v>
                </c:pt>
                <c:pt idx="8">
                  <c:v>4</c:v>
                </c:pt>
                <c:pt idx="9">
                  <c:v>0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'23.09 Matugga-Bombo'!$X$9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'23.09 Matugga-Bombo'!$X$10:$X$21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3</c:v>
                </c:pt>
                <c:pt idx="3">
                  <c:v>0</c:v>
                </c:pt>
                <c:pt idx="4">
                  <c:v>7</c:v>
                </c:pt>
                <c:pt idx="5">
                  <c:v>3</c:v>
                </c:pt>
                <c:pt idx="6">
                  <c:v>6</c:v>
                </c:pt>
                <c:pt idx="7">
                  <c:v>8</c:v>
                </c:pt>
                <c:pt idx="8">
                  <c:v>5</c:v>
                </c:pt>
                <c:pt idx="9">
                  <c:v>10</c:v>
                </c:pt>
                <c:pt idx="10">
                  <c:v>4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'23.09 Matugga-Bombo'!$Y$9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Matugga-Bombo'!$Y$10:$Y$21</c:f>
              <c:numCache>
                <c:formatCode>0</c:formatCode>
                <c:ptCount val="12"/>
                <c:pt idx="0">
                  <c:v>38</c:v>
                </c:pt>
                <c:pt idx="1">
                  <c:v>43</c:v>
                </c:pt>
                <c:pt idx="2">
                  <c:v>52</c:v>
                </c:pt>
                <c:pt idx="3">
                  <c:v>76</c:v>
                </c:pt>
                <c:pt idx="4">
                  <c:v>61</c:v>
                </c:pt>
                <c:pt idx="5">
                  <c:v>75</c:v>
                </c:pt>
                <c:pt idx="6">
                  <c:v>42</c:v>
                </c:pt>
                <c:pt idx="7">
                  <c:v>93</c:v>
                </c:pt>
                <c:pt idx="8">
                  <c:v>65</c:v>
                </c:pt>
                <c:pt idx="9">
                  <c:v>42</c:v>
                </c:pt>
                <c:pt idx="10">
                  <c:v>46</c:v>
                </c:pt>
                <c:pt idx="11">
                  <c:v>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'23.09 Matugga-Bombo'!$Z$9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Matugga-Bombo'!$Z$10:$Z$21</c:f>
              <c:numCache>
                <c:formatCode>0</c:formatCode>
                <c:ptCount val="12"/>
                <c:pt idx="0">
                  <c:v>14</c:v>
                </c:pt>
                <c:pt idx="1">
                  <c:v>11</c:v>
                </c:pt>
                <c:pt idx="2">
                  <c:v>16</c:v>
                </c:pt>
                <c:pt idx="3">
                  <c:v>13</c:v>
                </c:pt>
                <c:pt idx="4">
                  <c:v>11</c:v>
                </c:pt>
                <c:pt idx="5">
                  <c:v>19</c:v>
                </c:pt>
                <c:pt idx="6">
                  <c:v>24</c:v>
                </c:pt>
                <c:pt idx="7">
                  <c:v>27</c:v>
                </c:pt>
                <c:pt idx="8">
                  <c:v>27</c:v>
                </c:pt>
                <c:pt idx="9">
                  <c:v>21</c:v>
                </c:pt>
                <c:pt idx="10">
                  <c:v>15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'23.09 Matugga-Bombo'!$AA$9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Matugga-Bombo'!$AA$10:$AA$21</c:f>
              <c:numCache>
                <c:formatCode>0</c:formatCode>
                <c:ptCount val="12"/>
                <c:pt idx="0">
                  <c:v>7</c:v>
                </c:pt>
                <c:pt idx="1">
                  <c:v>13</c:v>
                </c:pt>
                <c:pt idx="2">
                  <c:v>7</c:v>
                </c:pt>
                <c:pt idx="3">
                  <c:v>8</c:v>
                </c:pt>
                <c:pt idx="4">
                  <c:v>10</c:v>
                </c:pt>
                <c:pt idx="5">
                  <c:v>9</c:v>
                </c:pt>
                <c:pt idx="6">
                  <c:v>12</c:v>
                </c:pt>
                <c:pt idx="7">
                  <c:v>10</c:v>
                </c:pt>
                <c:pt idx="8">
                  <c:v>11</c:v>
                </c:pt>
                <c:pt idx="9">
                  <c:v>17</c:v>
                </c:pt>
                <c:pt idx="10">
                  <c:v>15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'23.09 Matugga-Bombo'!$AB$9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Matugga-Bombo'!$AB$10:$AB$21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5</c:v>
                </c:pt>
                <c:pt idx="3">
                  <c:v>5</c:v>
                </c:pt>
                <c:pt idx="4">
                  <c:v>4</c:v>
                </c:pt>
                <c:pt idx="5">
                  <c:v>6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13</c:v>
                </c:pt>
                <c:pt idx="10">
                  <c:v>7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'23.09 Matugga-Bombo'!$AC$9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Matugga-Bombo'!$AC$10:$AC$21</c:f>
              <c:numCache>
                <c:formatCode>0</c:formatCode>
                <c:ptCount val="12"/>
                <c:pt idx="0">
                  <c:v>266</c:v>
                </c:pt>
                <c:pt idx="1">
                  <c:v>360</c:v>
                </c:pt>
                <c:pt idx="2">
                  <c:v>347</c:v>
                </c:pt>
                <c:pt idx="3">
                  <c:v>296</c:v>
                </c:pt>
                <c:pt idx="4">
                  <c:v>304</c:v>
                </c:pt>
                <c:pt idx="5">
                  <c:v>294</c:v>
                </c:pt>
                <c:pt idx="6">
                  <c:v>221</c:v>
                </c:pt>
                <c:pt idx="7">
                  <c:v>249</c:v>
                </c:pt>
                <c:pt idx="8">
                  <c:v>161</c:v>
                </c:pt>
                <c:pt idx="9">
                  <c:v>116</c:v>
                </c:pt>
                <c:pt idx="10">
                  <c:v>181</c:v>
                </c:pt>
                <c:pt idx="11">
                  <c:v>215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'23.09 Matugga-Bombo'!$AD$9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'23.09 Matugga-Bombo'!$AD$10:$AD$21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702040"/>
        <c:axId val="207699296"/>
      </c:lineChart>
      <c:catAx>
        <c:axId val="207702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699296"/>
        <c:crosses val="autoZero"/>
        <c:auto val="1"/>
        <c:lblAlgn val="ctr"/>
        <c:lblOffset val="100"/>
        <c:noMultiLvlLbl val="0"/>
      </c:catAx>
      <c:valAx>
        <c:axId val="20769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702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'23.09 Matugga-Bombo'!$C$9:$N$9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'23.09 Matugga-Bombo'!$C$60:$N$60</c:f>
              <c:numCache>
                <c:formatCode>0.00%</c:formatCode>
                <c:ptCount val="12"/>
                <c:pt idx="0">
                  <c:v>0.29317350670459164</c:v>
                </c:pt>
                <c:pt idx="1">
                  <c:v>7.456318569687119E-2</c:v>
                </c:pt>
                <c:pt idx="2">
                  <c:v>5.5465258025193011E-2</c:v>
                </c:pt>
                <c:pt idx="3">
                  <c:v>0.32710280373831774</c:v>
                </c:pt>
                <c:pt idx="4">
                  <c:v>1.6659894351889477E-2</c:v>
                </c:pt>
                <c:pt idx="5">
                  <c:v>1.0158472165786265E-2</c:v>
                </c:pt>
                <c:pt idx="6">
                  <c:v>0.14099959366111336</c:v>
                </c:pt>
                <c:pt idx="7">
                  <c:v>4.2868752539618041E-2</c:v>
                </c:pt>
                <c:pt idx="8">
                  <c:v>2.4989841527834213E-2</c:v>
                </c:pt>
                <c:pt idx="9">
                  <c:v>1.3409183258837871E-2</c:v>
                </c:pt>
                <c:pt idx="11">
                  <c:v>6.0950832994717595E-4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Bombo-Matugga'!$AE$9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'24.09 Bombo-Matugga'!$R$10:$R$21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Bombo-Matugga'!$AE$10:$AE$21</c:f>
              <c:numCache>
                <c:formatCode>0</c:formatCode>
                <c:ptCount val="12"/>
                <c:pt idx="0">
                  <c:v>311</c:v>
                </c:pt>
                <c:pt idx="1">
                  <c:v>316</c:v>
                </c:pt>
                <c:pt idx="2">
                  <c:v>327</c:v>
                </c:pt>
                <c:pt idx="3">
                  <c:v>357</c:v>
                </c:pt>
                <c:pt idx="4">
                  <c:v>304</c:v>
                </c:pt>
                <c:pt idx="5">
                  <c:v>359</c:v>
                </c:pt>
                <c:pt idx="6">
                  <c:v>413</c:v>
                </c:pt>
                <c:pt idx="7">
                  <c:v>440</c:v>
                </c:pt>
                <c:pt idx="8">
                  <c:v>478</c:v>
                </c:pt>
                <c:pt idx="9">
                  <c:v>501</c:v>
                </c:pt>
                <c:pt idx="10">
                  <c:v>522</c:v>
                </c:pt>
                <c:pt idx="11">
                  <c:v>558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'24.09 Bombo-Matugga'!$AF$9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'24.09 Bombo-Matugga'!$R$10:$R$21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Bombo-Matugga'!$AF$10:$AF$21</c:f>
              <c:numCache>
                <c:formatCode>0</c:formatCode>
                <c:ptCount val="12"/>
                <c:pt idx="0">
                  <c:v>720</c:v>
                </c:pt>
                <c:pt idx="1">
                  <c:v>674</c:v>
                </c:pt>
                <c:pt idx="2">
                  <c:v>683</c:v>
                </c:pt>
                <c:pt idx="3">
                  <c:v>689</c:v>
                </c:pt>
                <c:pt idx="4">
                  <c:v>559</c:v>
                </c:pt>
                <c:pt idx="5">
                  <c:v>647</c:v>
                </c:pt>
                <c:pt idx="6">
                  <c:v>700</c:v>
                </c:pt>
                <c:pt idx="7">
                  <c:v>660</c:v>
                </c:pt>
                <c:pt idx="8">
                  <c:v>671</c:v>
                </c:pt>
                <c:pt idx="9">
                  <c:v>708</c:v>
                </c:pt>
                <c:pt idx="10">
                  <c:v>795</c:v>
                </c:pt>
                <c:pt idx="11">
                  <c:v>830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702432"/>
        <c:axId val="207697336"/>
      </c:lineChart>
      <c:catAx>
        <c:axId val="20770243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697336"/>
        <c:crosses val="autoZero"/>
        <c:auto val="1"/>
        <c:lblAlgn val="ctr"/>
        <c:lblOffset val="100"/>
        <c:noMultiLvlLbl val="0"/>
      </c:catAx>
      <c:valAx>
        <c:axId val="207697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702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Bombo-Matugga'!$C$9:$N$9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Bombo-Matugga'!$C$59:$N$59</c:f>
              <c:numCache>
                <c:formatCode>0.0%</c:formatCode>
                <c:ptCount val="12"/>
                <c:pt idx="0">
                  <c:v>0.1785028790786948</c:v>
                </c:pt>
                <c:pt idx="1">
                  <c:v>3.9107485604606529E-2</c:v>
                </c:pt>
                <c:pt idx="2">
                  <c:v>3.4428982725527829E-2</c:v>
                </c:pt>
                <c:pt idx="3">
                  <c:v>0.18606046065259116</c:v>
                </c:pt>
                <c:pt idx="4">
                  <c:v>3.1190019193857964E-3</c:v>
                </c:pt>
                <c:pt idx="5">
                  <c:v>4.0786948176583489E-3</c:v>
                </c:pt>
                <c:pt idx="6">
                  <c:v>0.11516314779270634</c:v>
                </c:pt>
                <c:pt idx="7">
                  <c:v>1.1516314779270634E-2</c:v>
                </c:pt>
                <c:pt idx="8">
                  <c:v>3.95873320537428E-3</c:v>
                </c:pt>
                <c:pt idx="9">
                  <c:v>9.5969289827255271E-3</c:v>
                </c:pt>
                <c:pt idx="10">
                  <c:v>0.41386756238003841</c:v>
                </c:pt>
                <c:pt idx="11">
                  <c:v>5.9980806142034544E-4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Bombo-Matugga'!$S$9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'24.09 Bombo-Matugga'!$R$10:$R$21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Bombo-Matugga'!$S$10:$S$21</c:f>
              <c:numCache>
                <c:formatCode>0</c:formatCode>
                <c:ptCount val="12"/>
                <c:pt idx="0">
                  <c:v>110</c:v>
                </c:pt>
                <c:pt idx="1">
                  <c:v>87</c:v>
                </c:pt>
                <c:pt idx="2">
                  <c:v>89</c:v>
                </c:pt>
                <c:pt idx="3">
                  <c:v>91</c:v>
                </c:pt>
                <c:pt idx="4">
                  <c:v>90</c:v>
                </c:pt>
                <c:pt idx="5">
                  <c:v>106</c:v>
                </c:pt>
                <c:pt idx="6">
                  <c:v>114</c:v>
                </c:pt>
                <c:pt idx="7">
                  <c:v>132</c:v>
                </c:pt>
                <c:pt idx="8">
                  <c:v>148</c:v>
                </c:pt>
                <c:pt idx="9">
                  <c:v>160</c:v>
                </c:pt>
                <c:pt idx="10">
                  <c:v>173</c:v>
                </c:pt>
                <c:pt idx="11">
                  <c:v>188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'24.09 Bombo-Matugga'!$T$9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'24.09 Bombo-Matugga'!$R$10:$R$21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Bombo-Matugga'!$T$10:$T$21</c:f>
              <c:numCache>
                <c:formatCode>0</c:formatCode>
                <c:ptCount val="12"/>
                <c:pt idx="0">
                  <c:v>14</c:v>
                </c:pt>
                <c:pt idx="1">
                  <c:v>16</c:v>
                </c:pt>
                <c:pt idx="2">
                  <c:v>20</c:v>
                </c:pt>
                <c:pt idx="3">
                  <c:v>24</c:v>
                </c:pt>
                <c:pt idx="4">
                  <c:v>21</c:v>
                </c:pt>
                <c:pt idx="5">
                  <c:v>23</c:v>
                </c:pt>
                <c:pt idx="6">
                  <c:v>46</c:v>
                </c:pt>
                <c:pt idx="7">
                  <c:v>32</c:v>
                </c:pt>
                <c:pt idx="8">
                  <c:v>36</c:v>
                </c:pt>
                <c:pt idx="9">
                  <c:v>30</c:v>
                </c:pt>
                <c:pt idx="10">
                  <c:v>35</c:v>
                </c:pt>
                <c:pt idx="11">
                  <c:v>29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'24.09 Bombo-Matugga'!$U$9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'24.09 Bombo-Matugga'!$U$10:$U$21</c:f>
              <c:numCache>
                <c:formatCode>0</c:formatCode>
                <c:ptCount val="12"/>
                <c:pt idx="0">
                  <c:v>19</c:v>
                </c:pt>
                <c:pt idx="1">
                  <c:v>20</c:v>
                </c:pt>
                <c:pt idx="2">
                  <c:v>15</c:v>
                </c:pt>
                <c:pt idx="3">
                  <c:v>11</c:v>
                </c:pt>
                <c:pt idx="4">
                  <c:v>15</c:v>
                </c:pt>
                <c:pt idx="5">
                  <c:v>29</c:v>
                </c:pt>
                <c:pt idx="6">
                  <c:v>17</c:v>
                </c:pt>
                <c:pt idx="7">
                  <c:v>24</c:v>
                </c:pt>
                <c:pt idx="8">
                  <c:v>30</c:v>
                </c:pt>
                <c:pt idx="9">
                  <c:v>32</c:v>
                </c:pt>
                <c:pt idx="10">
                  <c:v>43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'24.09 Bombo-Matugga'!$V$9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'24.09 Bombo-Matugga'!$V$10:$V$21</c:f>
              <c:numCache>
                <c:formatCode>0</c:formatCode>
                <c:ptCount val="12"/>
                <c:pt idx="0">
                  <c:v>106</c:v>
                </c:pt>
                <c:pt idx="1">
                  <c:v>126</c:v>
                </c:pt>
                <c:pt idx="2">
                  <c:v>137</c:v>
                </c:pt>
                <c:pt idx="3">
                  <c:v>128</c:v>
                </c:pt>
                <c:pt idx="4">
                  <c:v>86</c:v>
                </c:pt>
                <c:pt idx="5">
                  <c:v>109</c:v>
                </c:pt>
                <c:pt idx="6">
                  <c:v>120</c:v>
                </c:pt>
                <c:pt idx="7">
                  <c:v>128</c:v>
                </c:pt>
                <c:pt idx="8">
                  <c:v>125</c:v>
                </c:pt>
                <c:pt idx="9">
                  <c:v>141</c:v>
                </c:pt>
                <c:pt idx="10">
                  <c:v>136</c:v>
                </c:pt>
                <c:pt idx="11">
                  <c:v>209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'24.09 Bombo-Matugga'!$W$9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'24.09 Bombo-Matugga'!$W$10:$W$21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3</c:v>
                </c:pt>
                <c:pt idx="4">
                  <c:v>2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'24.09 Bombo-Matugga'!$X$9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'24.09 Bombo-Matugga'!$X$10:$X$21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1</c:v>
                </c:pt>
                <c:pt idx="6">
                  <c:v>6</c:v>
                </c:pt>
                <c:pt idx="7">
                  <c:v>5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'24.09 Bombo-Matugga'!$Y$9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Bombo-Matugga'!$Y$10:$Y$21</c:f>
              <c:numCache>
                <c:formatCode>0</c:formatCode>
                <c:ptCount val="12"/>
                <c:pt idx="0">
                  <c:v>43</c:v>
                </c:pt>
                <c:pt idx="1">
                  <c:v>46</c:v>
                </c:pt>
                <c:pt idx="2">
                  <c:v>55</c:v>
                </c:pt>
                <c:pt idx="3">
                  <c:v>78</c:v>
                </c:pt>
                <c:pt idx="4">
                  <c:v>77</c:v>
                </c:pt>
                <c:pt idx="5">
                  <c:v>78</c:v>
                </c:pt>
                <c:pt idx="6">
                  <c:v>92</c:v>
                </c:pt>
                <c:pt idx="7">
                  <c:v>91</c:v>
                </c:pt>
                <c:pt idx="8">
                  <c:v>90</c:v>
                </c:pt>
                <c:pt idx="9">
                  <c:v>122</c:v>
                </c:pt>
                <c:pt idx="10">
                  <c:v>118</c:v>
                </c:pt>
                <c:pt idx="1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'24.09 Bombo-Matugga'!$Z$9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Bombo-Matugga'!$Z$10:$Z$21</c:f>
              <c:numCache>
                <c:formatCode>0</c:formatCode>
                <c:ptCount val="12"/>
                <c:pt idx="0">
                  <c:v>6</c:v>
                </c:pt>
                <c:pt idx="1">
                  <c:v>4</c:v>
                </c:pt>
                <c:pt idx="2">
                  <c:v>4</c:v>
                </c:pt>
                <c:pt idx="3">
                  <c:v>11</c:v>
                </c:pt>
                <c:pt idx="4">
                  <c:v>4</c:v>
                </c:pt>
                <c:pt idx="5">
                  <c:v>6</c:v>
                </c:pt>
                <c:pt idx="6">
                  <c:v>7</c:v>
                </c:pt>
                <c:pt idx="7">
                  <c:v>11</c:v>
                </c:pt>
                <c:pt idx="8">
                  <c:v>27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'24.09 Bombo-Matugga'!$AA$9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Bombo-Matugga'!$AA$10:$AA$21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0</c:v>
                </c:pt>
                <c:pt idx="3">
                  <c:v>4</c:v>
                </c:pt>
                <c:pt idx="4">
                  <c:v>3</c:v>
                </c:pt>
                <c:pt idx="5">
                  <c:v>1</c:v>
                </c:pt>
                <c:pt idx="6">
                  <c:v>4</c:v>
                </c:pt>
                <c:pt idx="7">
                  <c:v>6</c:v>
                </c:pt>
                <c:pt idx="8">
                  <c:v>4</c:v>
                </c:pt>
                <c:pt idx="9">
                  <c:v>0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'24.09 Bombo-Matugga'!$AB$9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Bombo-Matugga'!$AB$10:$AB$21</c:f>
              <c:numCache>
                <c:formatCode>0</c:formatCode>
                <c:ptCount val="12"/>
                <c:pt idx="0">
                  <c:v>8</c:v>
                </c:pt>
                <c:pt idx="1">
                  <c:v>12</c:v>
                </c:pt>
                <c:pt idx="2">
                  <c:v>5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7</c:v>
                </c:pt>
                <c:pt idx="8">
                  <c:v>11</c:v>
                </c:pt>
                <c:pt idx="9">
                  <c:v>5</c:v>
                </c:pt>
                <c:pt idx="10">
                  <c:v>3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'24.09 Bombo-Matugga'!$AC$9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Bombo-Matugga'!$AC$10:$AC$21</c:f>
              <c:numCache>
                <c:formatCode>0</c:formatCode>
                <c:ptCount val="12"/>
                <c:pt idx="0">
                  <c:v>409</c:v>
                </c:pt>
                <c:pt idx="1">
                  <c:v>358</c:v>
                </c:pt>
                <c:pt idx="2">
                  <c:v>356</c:v>
                </c:pt>
                <c:pt idx="3">
                  <c:v>332</c:v>
                </c:pt>
                <c:pt idx="4">
                  <c:v>255</c:v>
                </c:pt>
                <c:pt idx="5">
                  <c:v>288</c:v>
                </c:pt>
                <c:pt idx="6">
                  <c:v>287</c:v>
                </c:pt>
                <c:pt idx="7">
                  <c:v>220</c:v>
                </c:pt>
                <c:pt idx="8">
                  <c:v>193</c:v>
                </c:pt>
                <c:pt idx="9">
                  <c:v>207</c:v>
                </c:pt>
                <c:pt idx="10">
                  <c:v>273</c:v>
                </c:pt>
                <c:pt idx="11">
                  <c:v>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'24.09 Bombo-Matugga'!$AD$9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Bombo-Matugga'!$AD$10:$AD$21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3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701648"/>
        <c:axId val="207700864"/>
      </c:lineChart>
      <c:catAx>
        <c:axId val="2077016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700864"/>
        <c:crosses val="autoZero"/>
        <c:auto val="1"/>
        <c:lblAlgn val="ctr"/>
        <c:lblOffset val="100"/>
        <c:noMultiLvlLbl val="0"/>
      </c:catAx>
      <c:valAx>
        <c:axId val="207700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7016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Bombo-Matugga'!$C$9:$N$9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Bombo-Matugga'!$C$60:$N$60</c:f>
              <c:numCache>
                <c:formatCode>0.00%</c:formatCode>
                <c:ptCount val="12"/>
                <c:pt idx="0">
                  <c:v>0.30454359394187475</c:v>
                </c:pt>
                <c:pt idx="1">
                  <c:v>6.6721244371674177E-2</c:v>
                </c:pt>
                <c:pt idx="2">
                  <c:v>5.8739255014326648E-2</c:v>
                </c:pt>
                <c:pt idx="3">
                  <c:v>0.31743757674989764</c:v>
                </c:pt>
                <c:pt idx="4">
                  <c:v>5.3213262382316821E-3</c:v>
                </c:pt>
                <c:pt idx="5">
                  <c:v>6.9586573884568154E-3</c:v>
                </c:pt>
                <c:pt idx="6">
                  <c:v>0.19647973802701596</c:v>
                </c:pt>
                <c:pt idx="7">
                  <c:v>1.9647973802701595E-2</c:v>
                </c:pt>
                <c:pt idx="8">
                  <c:v>6.7539909946786741E-3</c:v>
                </c:pt>
                <c:pt idx="9">
                  <c:v>1.6373311502251329E-2</c:v>
                </c:pt>
                <c:pt idx="11">
                  <c:v>1.0233319688907081E-3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'[1]24.09.2019 BOMBO-MATUGGA'!$AE$9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'[1]24.09.2019 BOMBO-MATUGGA'!$R$10:$R$21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BOMBO-MATUGGA'!$AE$10:$AE$21</c:f>
              <c:numCache>
                <c:formatCode>General</c:formatCode>
                <c:ptCount val="12"/>
                <c:pt idx="0">
                  <c:v>311</c:v>
                </c:pt>
                <c:pt idx="1">
                  <c:v>316</c:v>
                </c:pt>
                <c:pt idx="2">
                  <c:v>327</c:v>
                </c:pt>
                <c:pt idx="3">
                  <c:v>357</c:v>
                </c:pt>
                <c:pt idx="4">
                  <c:v>304</c:v>
                </c:pt>
                <c:pt idx="5">
                  <c:v>359</c:v>
                </c:pt>
                <c:pt idx="6">
                  <c:v>413</c:v>
                </c:pt>
                <c:pt idx="7">
                  <c:v>440</c:v>
                </c:pt>
                <c:pt idx="8">
                  <c:v>478</c:v>
                </c:pt>
                <c:pt idx="9">
                  <c:v>501</c:v>
                </c:pt>
                <c:pt idx="10">
                  <c:v>522</c:v>
                </c:pt>
                <c:pt idx="11">
                  <c:v>558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9A-4836-9388-D8332A666F7D}"/>
            </c:ext>
          </c:extLst>
        </c:ser>
        <c:ser>
          <c:idx val="1"/>
          <c:order val="1"/>
          <c:tx>
            <c:strRef>
              <c:f>'[1]24.09.2019 BOMBO-MATUGGA'!$AF$9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'[1]24.09.2019 BOMBO-MATUGGA'!$R$10:$R$21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BOMBO-MATUGGA'!$AF$10:$AF$21</c:f>
              <c:numCache>
                <c:formatCode>General</c:formatCode>
                <c:ptCount val="12"/>
                <c:pt idx="0">
                  <c:v>720</c:v>
                </c:pt>
                <c:pt idx="1">
                  <c:v>674</c:v>
                </c:pt>
                <c:pt idx="2">
                  <c:v>683</c:v>
                </c:pt>
                <c:pt idx="3">
                  <c:v>689</c:v>
                </c:pt>
                <c:pt idx="4">
                  <c:v>559</c:v>
                </c:pt>
                <c:pt idx="5">
                  <c:v>647</c:v>
                </c:pt>
                <c:pt idx="6">
                  <c:v>700</c:v>
                </c:pt>
                <c:pt idx="7">
                  <c:v>660</c:v>
                </c:pt>
                <c:pt idx="8">
                  <c:v>671</c:v>
                </c:pt>
                <c:pt idx="9">
                  <c:v>708</c:v>
                </c:pt>
                <c:pt idx="10">
                  <c:v>795</c:v>
                </c:pt>
                <c:pt idx="11">
                  <c:v>830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9A-4836-9388-D8332A666F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47784"/>
        <c:axId val="208447000"/>
      </c:lineChart>
      <c:catAx>
        <c:axId val="20844778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47000"/>
        <c:crosses val="autoZero"/>
        <c:auto val="1"/>
        <c:lblAlgn val="ctr"/>
        <c:lblOffset val="100"/>
        <c:noMultiLvlLbl val="0"/>
      </c:catAx>
      <c:valAx>
        <c:axId val="208447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47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D4-450C-AF60-8FCE77F0A45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D4-450C-AF60-8FCE77F0A45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D4-450C-AF60-8FCE77F0A45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D4-450C-AF60-8FCE77F0A45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D4-450C-AF60-8FCE77F0A45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D4-450C-AF60-8FCE77F0A45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D4-450C-AF60-8FCE77F0A45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D4-450C-AF60-8FCE77F0A45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D4-450C-AF60-8FCE77F0A45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D4-450C-AF60-8FCE77F0A45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D4-450C-AF60-8FCE77F0A45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D4-450C-AF60-8FCE77F0A45A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D4-450C-AF60-8FCE77F0A45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BOMBO-MATUGGA'!$C$9:$N$9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BOMBO-MATUGGA'!$C$59:$N$59</c:f>
              <c:numCache>
                <c:formatCode>General</c:formatCode>
                <c:ptCount val="12"/>
                <c:pt idx="0">
                  <c:v>0.1785028790786948</c:v>
                </c:pt>
                <c:pt idx="1">
                  <c:v>3.9107485604606529E-2</c:v>
                </c:pt>
                <c:pt idx="2">
                  <c:v>3.4428982725527829E-2</c:v>
                </c:pt>
                <c:pt idx="3">
                  <c:v>0.18606046065259116</c:v>
                </c:pt>
                <c:pt idx="4">
                  <c:v>3.1190019193857964E-3</c:v>
                </c:pt>
                <c:pt idx="5">
                  <c:v>4.0786948176583489E-3</c:v>
                </c:pt>
                <c:pt idx="6">
                  <c:v>0.11516314779270634</c:v>
                </c:pt>
                <c:pt idx="7">
                  <c:v>1.1516314779270634E-2</c:v>
                </c:pt>
                <c:pt idx="8">
                  <c:v>3.95873320537428E-3</c:v>
                </c:pt>
                <c:pt idx="9">
                  <c:v>9.5969289827255271E-3</c:v>
                </c:pt>
                <c:pt idx="10">
                  <c:v>0.41386756238003841</c:v>
                </c:pt>
                <c:pt idx="11">
                  <c:v>5.9980806142034544E-4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D4-450C-AF60-8FCE77F0A4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0EB-41CD-AD12-963833B8E48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0EB-41CD-AD12-963833B8E48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0EB-41CD-AD12-963833B8E48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0EB-41CD-AD12-963833B8E48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0EB-41CD-AD12-963833B8E48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0EB-41CD-AD12-963833B8E48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0EB-41CD-AD12-963833B8E48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0EB-41CD-AD12-963833B8E48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0EB-41CD-AD12-963833B8E48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0EB-41CD-AD12-963833B8E48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0EB-41CD-AD12-963833B8E48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0EB-41CD-AD12-963833B8E48B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0EB-41CD-AD12-963833B8E4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BOMBO-MATUGGA'!$C$9:$N$9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BOMBO-MATUGGA'!$C$60:$N$60</c:f>
              <c:numCache>
                <c:formatCode>General</c:formatCode>
                <c:ptCount val="12"/>
                <c:pt idx="0">
                  <c:v>0.30454359394187475</c:v>
                </c:pt>
                <c:pt idx="1">
                  <c:v>6.6721244371674177E-2</c:v>
                </c:pt>
                <c:pt idx="2">
                  <c:v>5.8739255014326648E-2</c:v>
                </c:pt>
                <c:pt idx="3">
                  <c:v>0.31743757674989764</c:v>
                </c:pt>
                <c:pt idx="4">
                  <c:v>5.3213262382316821E-3</c:v>
                </c:pt>
                <c:pt idx="5">
                  <c:v>6.9586573884568154E-3</c:v>
                </c:pt>
                <c:pt idx="6">
                  <c:v>0.19647973802701596</c:v>
                </c:pt>
                <c:pt idx="7">
                  <c:v>1.9647973802701595E-2</c:v>
                </c:pt>
                <c:pt idx="8">
                  <c:v>6.7539909946786741E-3</c:v>
                </c:pt>
                <c:pt idx="9">
                  <c:v>1.6373311502251329E-2</c:v>
                </c:pt>
                <c:pt idx="11">
                  <c:v>1.0233319688907081E-3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0EB-41CD-AD12-963833B8E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Matugga-Bombo'!$AE$9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'24.09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Matugga-Bombo'!$AE$10:$AE$21</c:f>
              <c:numCache>
                <c:formatCode>0</c:formatCode>
                <c:ptCount val="12"/>
                <c:pt idx="0">
                  <c:v>382</c:v>
                </c:pt>
                <c:pt idx="1">
                  <c:v>450</c:v>
                </c:pt>
                <c:pt idx="2">
                  <c:v>530</c:v>
                </c:pt>
                <c:pt idx="3">
                  <c:v>465</c:v>
                </c:pt>
                <c:pt idx="4">
                  <c:v>335</c:v>
                </c:pt>
                <c:pt idx="5">
                  <c:v>502</c:v>
                </c:pt>
                <c:pt idx="6">
                  <c:v>501</c:v>
                </c:pt>
                <c:pt idx="7">
                  <c:v>473</c:v>
                </c:pt>
                <c:pt idx="8">
                  <c:v>453</c:v>
                </c:pt>
                <c:pt idx="9">
                  <c:v>456</c:v>
                </c:pt>
                <c:pt idx="10">
                  <c:v>460</c:v>
                </c:pt>
                <c:pt idx="11">
                  <c:v>459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'24.09 Matugga-Bombo'!$AF$9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'24.09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Matugga-Bombo'!$AF$10:$AF$21</c:f>
              <c:numCache>
                <c:formatCode>0</c:formatCode>
                <c:ptCount val="12"/>
                <c:pt idx="0">
                  <c:v>790</c:v>
                </c:pt>
                <c:pt idx="1">
                  <c:v>841</c:v>
                </c:pt>
                <c:pt idx="2">
                  <c:v>875</c:v>
                </c:pt>
                <c:pt idx="3">
                  <c:v>796</c:v>
                </c:pt>
                <c:pt idx="4">
                  <c:v>603</c:v>
                </c:pt>
                <c:pt idx="5">
                  <c:v>773</c:v>
                </c:pt>
                <c:pt idx="6">
                  <c:v>787</c:v>
                </c:pt>
                <c:pt idx="7">
                  <c:v>744</c:v>
                </c:pt>
                <c:pt idx="8">
                  <c:v>680</c:v>
                </c:pt>
                <c:pt idx="9">
                  <c:v>704</c:v>
                </c:pt>
                <c:pt idx="10">
                  <c:v>764</c:v>
                </c:pt>
                <c:pt idx="11">
                  <c:v>702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41904"/>
        <c:axId val="208447392"/>
      </c:lineChart>
      <c:catAx>
        <c:axId val="20844190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47392"/>
        <c:crosses val="autoZero"/>
        <c:auto val="1"/>
        <c:lblAlgn val="ctr"/>
        <c:lblOffset val="100"/>
        <c:noMultiLvlLbl val="0"/>
      </c:catAx>
      <c:valAx>
        <c:axId val="2084473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41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Matugga-Bombo'!$C$9:$N$9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Matugga-Bombo'!$C$59:$N$59</c:f>
              <c:numCache>
                <c:formatCode>0.0%</c:formatCode>
                <c:ptCount val="12"/>
                <c:pt idx="0">
                  <c:v>0.15895794237774588</c:v>
                </c:pt>
                <c:pt idx="1">
                  <c:v>5.1661331272767411E-2</c:v>
                </c:pt>
                <c:pt idx="2">
                  <c:v>4.0843360194281933E-2</c:v>
                </c:pt>
                <c:pt idx="3">
                  <c:v>0.18876255657357324</c:v>
                </c:pt>
                <c:pt idx="4">
                  <c:v>1.7661993597527321E-3</c:v>
                </c:pt>
                <c:pt idx="5">
                  <c:v>5.1882106192736501E-3</c:v>
                </c:pt>
                <c:pt idx="6">
                  <c:v>9.2835853847002978E-2</c:v>
                </c:pt>
                <c:pt idx="7">
                  <c:v>3.5434374655039187E-2</c:v>
                </c:pt>
                <c:pt idx="8">
                  <c:v>1.5454244397836405E-2</c:v>
                </c:pt>
                <c:pt idx="9">
                  <c:v>1.2032233138315487E-2</c:v>
                </c:pt>
                <c:pt idx="10">
                  <c:v>0.39662214372447291</c:v>
                </c:pt>
                <c:pt idx="11">
                  <c:v>4.4154983993818304E-4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'24.09 Matugga-Bombo'!$S$9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'24.09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Matugga-Bombo'!$S$10:$S$21</c:f>
              <c:numCache>
                <c:formatCode>0</c:formatCode>
                <c:ptCount val="12"/>
                <c:pt idx="0">
                  <c:v>130</c:v>
                </c:pt>
                <c:pt idx="1">
                  <c:v>142</c:v>
                </c:pt>
                <c:pt idx="2">
                  <c:v>145</c:v>
                </c:pt>
                <c:pt idx="3">
                  <c:v>108</c:v>
                </c:pt>
                <c:pt idx="4">
                  <c:v>78</c:v>
                </c:pt>
                <c:pt idx="5">
                  <c:v>132</c:v>
                </c:pt>
                <c:pt idx="6">
                  <c:v>134</c:v>
                </c:pt>
                <c:pt idx="7">
                  <c:v>123</c:v>
                </c:pt>
                <c:pt idx="8">
                  <c:v>104</c:v>
                </c:pt>
                <c:pt idx="9">
                  <c:v>122</c:v>
                </c:pt>
                <c:pt idx="10">
                  <c:v>88</c:v>
                </c:pt>
                <c:pt idx="11">
                  <c:v>134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'24.09 Matugga-Bombo'!$T$9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'24.09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'24.09 Matugga-Bombo'!$T$10:$T$21</c:f>
              <c:numCache>
                <c:formatCode>0</c:formatCode>
                <c:ptCount val="12"/>
                <c:pt idx="0">
                  <c:v>31</c:v>
                </c:pt>
                <c:pt idx="1">
                  <c:v>39</c:v>
                </c:pt>
                <c:pt idx="2">
                  <c:v>52</c:v>
                </c:pt>
                <c:pt idx="3">
                  <c:v>64</c:v>
                </c:pt>
                <c:pt idx="4">
                  <c:v>29</c:v>
                </c:pt>
                <c:pt idx="5">
                  <c:v>52</c:v>
                </c:pt>
                <c:pt idx="6">
                  <c:v>44</c:v>
                </c:pt>
                <c:pt idx="7">
                  <c:v>31</c:v>
                </c:pt>
                <c:pt idx="8">
                  <c:v>45</c:v>
                </c:pt>
                <c:pt idx="9">
                  <c:v>25</c:v>
                </c:pt>
                <c:pt idx="10">
                  <c:v>26</c:v>
                </c:pt>
                <c:pt idx="11">
                  <c:v>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'24.09 Matugga-Bombo'!$U$9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'24.09 Matugga-Bombo'!$U$10:$U$21</c:f>
              <c:numCache>
                <c:formatCode>0</c:formatCode>
                <c:ptCount val="12"/>
                <c:pt idx="0">
                  <c:v>34</c:v>
                </c:pt>
                <c:pt idx="1">
                  <c:v>34</c:v>
                </c:pt>
                <c:pt idx="2">
                  <c:v>33</c:v>
                </c:pt>
                <c:pt idx="3">
                  <c:v>27</c:v>
                </c:pt>
                <c:pt idx="4">
                  <c:v>24</c:v>
                </c:pt>
                <c:pt idx="5">
                  <c:v>37</c:v>
                </c:pt>
                <c:pt idx="6">
                  <c:v>58</c:v>
                </c:pt>
                <c:pt idx="7">
                  <c:v>32</c:v>
                </c:pt>
                <c:pt idx="8">
                  <c:v>35</c:v>
                </c:pt>
                <c:pt idx="9">
                  <c:v>19</c:v>
                </c:pt>
                <c:pt idx="10">
                  <c:v>17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'24.09 Matugga-Bombo'!$V$9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'24.09 Matugga-Bombo'!$V$10:$V$21</c:f>
              <c:numCache>
                <c:formatCode>0</c:formatCode>
                <c:ptCount val="12"/>
                <c:pt idx="0">
                  <c:v>106</c:v>
                </c:pt>
                <c:pt idx="1">
                  <c:v>142</c:v>
                </c:pt>
                <c:pt idx="2">
                  <c:v>168</c:v>
                </c:pt>
                <c:pt idx="3">
                  <c:v>139</c:v>
                </c:pt>
                <c:pt idx="4">
                  <c:v>92</c:v>
                </c:pt>
                <c:pt idx="5">
                  <c:v>134</c:v>
                </c:pt>
                <c:pt idx="6">
                  <c:v>199</c:v>
                </c:pt>
                <c:pt idx="7">
                  <c:v>147</c:v>
                </c:pt>
                <c:pt idx="8">
                  <c:v>124</c:v>
                </c:pt>
                <c:pt idx="9">
                  <c:v>147</c:v>
                </c:pt>
                <c:pt idx="10">
                  <c:v>129</c:v>
                </c:pt>
                <c:pt idx="11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'24.09 Matugga-Bombo'!$W$9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'24.09 Matugga-Bombo'!$W$10:$W$21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'24.09 Matugga-Bombo'!$X$9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'24.09 Matugga-Bombo'!$X$10:$X$21</c:f>
              <c:numCache>
                <c:formatCode>0</c:formatCode>
                <c:ptCount val="12"/>
                <c:pt idx="0">
                  <c:v>1</c:v>
                </c:pt>
                <c:pt idx="1">
                  <c:v>4</c:v>
                </c:pt>
                <c:pt idx="2">
                  <c:v>2</c:v>
                </c:pt>
                <c:pt idx="3">
                  <c:v>6</c:v>
                </c:pt>
                <c:pt idx="4">
                  <c:v>1</c:v>
                </c:pt>
                <c:pt idx="5">
                  <c:v>10</c:v>
                </c:pt>
                <c:pt idx="6">
                  <c:v>10</c:v>
                </c:pt>
                <c:pt idx="7">
                  <c:v>2</c:v>
                </c:pt>
                <c:pt idx="8">
                  <c:v>2</c:v>
                </c:pt>
                <c:pt idx="9">
                  <c:v>5</c:v>
                </c:pt>
                <c:pt idx="10">
                  <c:v>2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'24.09 Matugga-Bombo'!$Y$9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Matugga-Bombo'!$Y$10:$Y$21</c:f>
              <c:numCache>
                <c:formatCode>0</c:formatCode>
                <c:ptCount val="12"/>
                <c:pt idx="0">
                  <c:v>46</c:v>
                </c:pt>
                <c:pt idx="1">
                  <c:v>54</c:v>
                </c:pt>
                <c:pt idx="2">
                  <c:v>88</c:v>
                </c:pt>
                <c:pt idx="3">
                  <c:v>72</c:v>
                </c:pt>
                <c:pt idx="4">
                  <c:v>71</c:v>
                </c:pt>
                <c:pt idx="5">
                  <c:v>81</c:v>
                </c:pt>
                <c:pt idx="6">
                  <c:v>110</c:v>
                </c:pt>
                <c:pt idx="7">
                  <c:v>72</c:v>
                </c:pt>
                <c:pt idx="8">
                  <c:v>75</c:v>
                </c:pt>
                <c:pt idx="9">
                  <c:v>89</c:v>
                </c:pt>
                <c:pt idx="10">
                  <c:v>45</c:v>
                </c:pt>
                <c:pt idx="11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'24.09 Matugga-Bombo'!$Z$9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Matugga-Bombo'!$Z$10:$Z$21</c:f>
              <c:numCache>
                <c:formatCode>0</c:formatCode>
                <c:ptCount val="12"/>
                <c:pt idx="0">
                  <c:v>16</c:v>
                </c:pt>
                <c:pt idx="1">
                  <c:v>16</c:v>
                </c:pt>
                <c:pt idx="2">
                  <c:v>23</c:v>
                </c:pt>
                <c:pt idx="3">
                  <c:v>26</c:v>
                </c:pt>
                <c:pt idx="4">
                  <c:v>27</c:v>
                </c:pt>
                <c:pt idx="5">
                  <c:v>34</c:v>
                </c:pt>
                <c:pt idx="6">
                  <c:v>30</c:v>
                </c:pt>
                <c:pt idx="7">
                  <c:v>42</c:v>
                </c:pt>
                <c:pt idx="8">
                  <c:v>25</c:v>
                </c:pt>
                <c:pt idx="9">
                  <c:v>40</c:v>
                </c:pt>
                <c:pt idx="10">
                  <c:v>20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'24.09 Matugga-Bombo'!$AA$9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Matugga-Bombo'!$AA$10:$AA$21</c:f>
              <c:numCache>
                <c:formatCode>0</c:formatCode>
                <c:ptCount val="12"/>
                <c:pt idx="0">
                  <c:v>11</c:v>
                </c:pt>
                <c:pt idx="1">
                  <c:v>9</c:v>
                </c:pt>
                <c:pt idx="2">
                  <c:v>14</c:v>
                </c:pt>
                <c:pt idx="3">
                  <c:v>12</c:v>
                </c:pt>
                <c:pt idx="4">
                  <c:v>9</c:v>
                </c:pt>
                <c:pt idx="5">
                  <c:v>14</c:v>
                </c:pt>
                <c:pt idx="6">
                  <c:v>8</c:v>
                </c:pt>
                <c:pt idx="7">
                  <c:v>13</c:v>
                </c:pt>
                <c:pt idx="8">
                  <c:v>16</c:v>
                </c:pt>
                <c:pt idx="9">
                  <c:v>11</c:v>
                </c:pt>
                <c:pt idx="10">
                  <c:v>9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'24.09 Matugga-Bombo'!$AB$9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Matugga-Bombo'!$AB$10:$AB$21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4</c:v>
                </c:pt>
                <c:pt idx="3">
                  <c:v>10</c:v>
                </c:pt>
                <c:pt idx="4">
                  <c:v>4</c:v>
                </c:pt>
                <c:pt idx="5">
                  <c:v>6</c:v>
                </c:pt>
                <c:pt idx="6">
                  <c:v>21</c:v>
                </c:pt>
                <c:pt idx="7">
                  <c:v>14</c:v>
                </c:pt>
                <c:pt idx="8">
                  <c:v>11</c:v>
                </c:pt>
                <c:pt idx="9">
                  <c:v>11</c:v>
                </c:pt>
                <c:pt idx="10">
                  <c:v>4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'24.09 Matugga-Bombo'!$AC$9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Matugga-Bombo'!$AC$10:$AC$21</c:f>
              <c:numCache>
                <c:formatCode>0</c:formatCode>
                <c:ptCount val="12"/>
                <c:pt idx="0">
                  <c:v>408</c:v>
                </c:pt>
                <c:pt idx="1">
                  <c:v>391</c:v>
                </c:pt>
                <c:pt idx="2">
                  <c:v>345</c:v>
                </c:pt>
                <c:pt idx="3">
                  <c:v>331</c:v>
                </c:pt>
                <c:pt idx="4">
                  <c:v>268</c:v>
                </c:pt>
                <c:pt idx="5">
                  <c:v>271</c:v>
                </c:pt>
                <c:pt idx="6">
                  <c:v>357</c:v>
                </c:pt>
                <c:pt idx="7">
                  <c:v>245</c:v>
                </c:pt>
                <c:pt idx="8">
                  <c:v>242</c:v>
                </c:pt>
                <c:pt idx="9">
                  <c:v>263</c:v>
                </c:pt>
                <c:pt idx="10">
                  <c:v>229</c:v>
                </c:pt>
                <c:pt idx="11">
                  <c:v>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'24.09 Matugga-Bombo'!$AD$9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'24.09 Matugga-Bombo'!$AD$10:$AD$21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8443472"/>
        <c:axId val="208448568"/>
      </c:lineChart>
      <c:catAx>
        <c:axId val="208443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48568"/>
        <c:crosses val="autoZero"/>
        <c:auto val="1"/>
        <c:lblAlgn val="ctr"/>
        <c:lblOffset val="100"/>
        <c:noMultiLvlLbl val="0"/>
      </c:catAx>
      <c:valAx>
        <c:axId val="208448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43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'24.09 Matugga-Bombo'!$C$9:$N$9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'24.09 Matugga-Bombo'!$C$60:$N$60</c:f>
              <c:numCache>
                <c:formatCode>0.00%</c:formatCode>
                <c:ptCount val="12"/>
                <c:pt idx="0">
                  <c:v>0.26344676180021953</c:v>
                </c:pt>
                <c:pt idx="1">
                  <c:v>8.5620197585071348E-2</c:v>
                </c:pt>
                <c:pt idx="2">
                  <c:v>6.7691181851445292E-2</c:v>
                </c:pt>
                <c:pt idx="3">
                  <c:v>0.31284302963776073</c:v>
                </c:pt>
                <c:pt idx="4">
                  <c:v>2.9271862422246614E-3</c:v>
                </c:pt>
                <c:pt idx="5">
                  <c:v>8.598609586534944E-3</c:v>
                </c:pt>
                <c:pt idx="6">
                  <c:v>0.15386022685693376</c:v>
                </c:pt>
                <c:pt idx="7">
                  <c:v>5.8726673984632272E-2</c:v>
                </c:pt>
                <c:pt idx="8">
                  <c:v>2.5612879619465789E-2</c:v>
                </c:pt>
                <c:pt idx="9">
                  <c:v>1.9941456275155506E-2</c:v>
                </c:pt>
                <c:pt idx="11">
                  <c:v>7.3179656055616534E-4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'[1]24.09.2019 MATUGGA-BOMBO'!$AE$9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'[1]24.09.2019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MATUGGA-BOMBO'!$AE$10:$AE$21</c:f>
              <c:numCache>
                <c:formatCode>General</c:formatCode>
                <c:ptCount val="12"/>
                <c:pt idx="0">
                  <c:v>382</c:v>
                </c:pt>
                <c:pt idx="1">
                  <c:v>450</c:v>
                </c:pt>
                <c:pt idx="2">
                  <c:v>530</c:v>
                </c:pt>
                <c:pt idx="3">
                  <c:v>465</c:v>
                </c:pt>
                <c:pt idx="4">
                  <c:v>335</c:v>
                </c:pt>
                <c:pt idx="5">
                  <c:v>502</c:v>
                </c:pt>
                <c:pt idx="6">
                  <c:v>501</c:v>
                </c:pt>
                <c:pt idx="7">
                  <c:v>473</c:v>
                </c:pt>
                <c:pt idx="8">
                  <c:v>453</c:v>
                </c:pt>
                <c:pt idx="9">
                  <c:v>456</c:v>
                </c:pt>
                <c:pt idx="10">
                  <c:v>460</c:v>
                </c:pt>
                <c:pt idx="11">
                  <c:v>459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84-4844-BEEA-F4667CB1CB69}"/>
            </c:ext>
          </c:extLst>
        </c:ser>
        <c:ser>
          <c:idx val="1"/>
          <c:order val="1"/>
          <c:tx>
            <c:strRef>
              <c:f>'[1]24.09.2019 MATUGGA-BOMBO'!$AF$9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'[1]24.09.2019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'[1]24.09.2019 MATUGGA-BOMBO'!$AF$10:$AF$21</c:f>
              <c:numCache>
                <c:formatCode>General</c:formatCode>
                <c:ptCount val="12"/>
                <c:pt idx="0">
                  <c:v>790</c:v>
                </c:pt>
                <c:pt idx="1">
                  <c:v>841</c:v>
                </c:pt>
                <c:pt idx="2">
                  <c:v>875</c:v>
                </c:pt>
                <c:pt idx="3">
                  <c:v>796</c:v>
                </c:pt>
                <c:pt idx="4">
                  <c:v>603</c:v>
                </c:pt>
                <c:pt idx="5">
                  <c:v>773</c:v>
                </c:pt>
                <c:pt idx="6">
                  <c:v>787</c:v>
                </c:pt>
                <c:pt idx="7">
                  <c:v>744</c:v>
                </c:pt>
                <c:pt idx="8">
                  <c:v>680</c:v>
                </c:pt>
                <c:pt idx="9">
                  <c:v>704</c:v>
                </c:pt>
                <c:pt idx="10">
                  <c:v>764</c:v>
                </c:pt>
                <c:pt idx="11">
                  <c:v>702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984-4844-BEEA-F4667CB1CB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46608"/>
        <c:axId val="208446216"/>
      </c:lineChart>
      <c:catAx>
        <c:axId val="2084466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46216"/>
        <c:crosses val="autoZero"/>
        <c:auto val="1"/>
        <c:lblAlgn val="ctr"/>
        <c:lblOffset val="100"/>
        <c:noMultiLvlLbl val="0"/>
      </c:catAx>
      <c:valAx>
        <c:axId val="20844621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466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AC9-4304-80A2-6A7527EC580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AC9-4304-80A2-6A7527EC580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AC9-4304-80A2-6A7527EC580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AC9-4304-80A2-6A7527EC580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AC9-4304-80A2-6A7527EC580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AC9-4304-80A2-6A7527EC580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AC9-4304-80A2-6A7527EC580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AC9-4304-80A2-6A7527EC580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AC9-4304-80A2-6A7527EC580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AC9-4304-80A2-6A7527EC580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AC9-4304-80A2-6A7527EC580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AC9-4304-80A2-6A7527EC580C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AC9-4304-80A2-6A7527EC580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MATUGGA-BOMBO'!$C$9:$N$9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MATUGGA-BOMBO'!$C$59:$N$59</c:f>
              <c:numCache>
                <c:formatCode>General</c:formatCode>
                <c:ptCount val="12"/>
                <c:pt idx="0">
                  <c:v>0.15895794237774588</c:v>
                </c:pt>
                <c:pt idx="1">
                  <c:v>5.1661331272767411E-2</c:v>
                </c:pt>
                <c:pt idx="2">
                  <c:v>4.0843360194281933E-2</c:v>
                </c:pt>
                <c:pt idx="3">
                  <c:v>0.18876255657357324</c:v>
                </c:pt>
                <c:pt idx="4">
                  <c:v>1.7661993597527321E-3</c:v>
                </c:pt>
                <c:pt idx="5">
                  <c:v>5.1882106192736501E-3</c:v>
                </c:pt>
                <c:pt idx="6">
                  <c:v>9.2835853847002978E-2</c:v>
                </c:pt>
                <c:pt idx="7">
                  <c:v>3.5434374655039187E-2</c:v>
                </c:pt>
                <c:pt idx="8">
                  <c:v>1.5454244397836405E-2</c:v>
                </c:pt>
                <c:pt idx="9">
                  <c:v>1.2032233138315487E-2</c:v>
                </c:pt>
                <c:pt idx="10">
                  <c:v>0.39662214372447291</c:v>
                </c:pt>
                <c:pt idx="11">
                  <c:v>4.4154983993818304E-4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AC9-4304-80A2-6A7527EC58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BAD-461A-927A-0872CF42DF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BAD-461A-927A-0872CF42DF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BAD-461A-927A-0872CF42DF2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BAD-461A-927A-0872CF42DF2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BAD-461A-927A-0872CF42DF2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BAD-461A-927A-0872CF42DF2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BAD-461A-927A-0872CF42DF2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BAD-461A-927A-0872CF42DF2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BAD-461A-927A-0872CF42DF2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BAD-461A-927A-0872CF42DF2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BAD-461A-927A-0872CF42DF2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BAD-461A-927A-0872CF42DF2C}"/>
              </c:ext>
            </c:extLst>
          </c:dPt>
          <c:dLbls>
            <c:dLbl>
              <c:idx val="10"/>
              <c:layout>
                <c:manualLayout>
                  <c:x val="-2.6175304576939704E-2"/>
                  <c:y val="-3.24340800032951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2BAD-461A-927A-0872CF42DF2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'[1]24.09.2019 MATUGGA-BOMBO'!$C$9:$N$9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'[1]24.09.2019 MATUGGA-BOMBO'!$C$60:$N$60</c:f>
              <c:numCache>
                <c:formatCode>General</c:formatCode>
                <c:ptCount val="12"/>
                <c:pt idx="0">
                  <c:v>0.26344676180021953</c:v>
                </c:pt>
                <c:pt idx="1">
                  <c:v>8.5620197585071348E-2</c:v>
                </c:pt>
                <c:pt idx="2">
                  <c:v>6.7691181851445292E-2</c:v>
                </c:pt>
                <c:pt idx="3">
                  <c:v>0.31284302963776073</c:v>
                </c:pt>
                <c:pt idx="4">
                  <c:v>2.9271862422246614E-3</c:v>
                </c:pt>
                <c:pt idx="5">
                  <c:v>8.598609586534944E-3</c:v>
                </c:pt>
                <c:pt idx="6">
                  <c:v>0.15386022685693376</c:v>
                </c:pt>
                <c:pt idx="7">
                  <c:v>5.8726673984632272E-2</c:v>
                </c:pt>
                <c:pt idx="8">
                  <c:v>2.5612879619465789E-2</c:v>
                </c:pt>
                <c:pt idx="9">
                  <c:v>1.9941456275155506E-2</c:v>
                </c:pt>
                <c:pt idx="11">
                  <c:v>7.3179656055616534E-4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BAD-461A-927A-0872CF42DF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Bombo-Matugga'!$AE$9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'25.09 Bombo-Matugga'!$R$10:$R$21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Bombo-Matugga'!$AE$10:$AE$21</c:f>
              <c:numCache>
                <c:formatCode>0</c:formatCode>
                <c:ptCount val="12"/>
                <c:pt idx="0">
                  <c:v>328</c:v>
                </c:pt>
                <c:pt idx="1">
                  <c:v>323</c:v>
                </c:pt>
                <c:pt idx="2">
                  <c:v>263</c:v>
                </c:pt>
                <c:pt idx="3">
                  <c:v>362</c:v>
                </c:pt>
                <c:pt idx="4">
                  <c:v>304</c:v>
                </c:pt>
                <c:pt idx="5">
                  <c:v>322</c:v>
                </c:pt>
                <c:pt idx="6">
                  <c:v>424</c:v>
                </c:pt>
                <c:pt idx="7">
                  <c:v>408</c:v>
                </c:pt>
                <c:pt idx="8">
                  <c:v>430</c:v>
                </c:pt>
                <c:pt idx="9">
                  <c:v>505</c:v>
                </c:pt>
                <c:pt idx="10">
                  <c:v>533</c:v>
                </c:pt>
                <c:pt idx="11">
                  <c:v>593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'25.09 Bombo-Matugga'!$AF$9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'25.09 Bombo-Matugga'!$R$10:$R$21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Bombo-Matugga'!$AF$10:$AF$21</c:f>
              <c:numCache>
                <c:formatCode>0</c:formatCode>
                <c:ptCount val="12"/>
                <c:pt idx="0">
                  <c:v>634</c:v>
                </c:pt>
                <c:pt idx="1">
                  <c:v>602</c:v>
                </c:pt>
                <c:pt idx="2">
                  <c:v>531</c:v>
                </c:pt>
                <c:pt idx="3">
                  <c:v>704</c:v>
                </c:pt>
                <c:pt idx="4">
                  <c:v>599</c:v>
                </c:pt>
                <c:pt idx="5">
                  <c:v>497</c:v>
                </c:pt>
                <c:pt idx="6">
                  <c:v>693</c:v>
                </c:pt>
                <c:pt idx="7">
                  <c:v>631</c:v>
                </c:pt>
                <c:pt idx="8">
                  <c:v>621</c:v>
                </c:pt>
                <c:pt idx="9">
                  <c:v>717</c:v>
                </c:pt>
                <c:pt idx="10">
                  <c:v>825</c:v>
                </c:pt>
                <c:pt idx="11">
                  <c:v>767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8445040"/>
        <c:axId val="170474392"/>
      </c:lineChart>
      <c:catAx>
        <c:axId val="2084450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0474392"/>
        <c:crosses val="autoZero"/>
        <c:auto val="1"/>
        <c:lblAlgn val="ctr"/>
        <c:lblOffset val="100"/>
        <c:noMultiLvlLbl val="0"/>
      </c:catAx>
      <c:valAx>
        <c:axId val="1704743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844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Bombo-Matugga'!$C$9:$N$9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Bombo-Matugga'!$C$59:$N$59</c:f>
              <c:numCache>
                <c:formatCode>0.0%</c:formatCode>
                <c:ptCount val="12"/>
                <c:pt idx="0">
                  <c:v>0.18450326045262755</c:v>
                </c:pt>
                <c:pt idx="1">
                  <c:v>4.743638920854111E-2</c:v>
                </c:pt>
                <c:pt idx="2">
                  <c:v>3.3371691599539698E-2</c:v>
                </c:pt>
                <c:pt idx="3">
                  <c:v>0.19115202659506458</c:v>
                </c:pt>
                <c:pt idx="4">
                  <c:v>2.9408004091548397E-3</c:v>
                </c:pt>
                <c:pt idx="5">
                  <c:v>4.2194092827004216E-3</c:v>
                </c:pt>
                <c:pt idx="6">
                  <c:v>0.11967779056386652</c:v>
                </c:pt>
                <c:pt idx="7">
                  <c:v>1.2402506073392149E-2</c:v>
                </c:pt>
                <c:pt idx="8">
                  <c:v>5.2422963815368876E-3</c:v>
                </c:pt>
                <c:pt idx="9">
                  <c:v>1.16353407492648E-2</c:v>
                </c:pt>
                <c:pt idx="10">
                  <c:v>0.38690704513489321</c:v>
                </c:pt>
                <c:pt idx="11">
                  <c:v>5.1144354941823301E-4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Bombo-Matugga'!$S$9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'25.09 Bombo-Matugga'!$R$10:$R$21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Bombo-Matugga'!$S$10:$S$21</c:f>
              <c:numCache>
                <c:formatCode>0</c:formatCode>
                <c:ptCount val="12"/>
                <c:pt idx="0">
                  <c:v>102</c:v>
                </c:pt>
                <c:pt idx="1">
                  <c:v>97</c:v>
                </c:pt>
                <c:pt idx="2">
                  <c:v>52</c:v>
                </c:pt>
                <c:pt idx="3">
                  <c:v>111</c:v>
                </c:pt>
                <c:pt idx="4">
                  <c:v>78</c:v>
                </c:pt>
                <c:pt idx="5">
                  <c:v>92</c:v>
                </c:pt>
                <c:pt idx="6">
                  <c:v>100</c:v>
                </c:pt>
                <c:pt idx="7">
                  <c:v>129</c:v>
                </c:pt>
                <c:pt idx="8">
                  <c:v>137</c:v>
                </c:pt>
                <c:pt idx="9">
                  <c:v>158</c:v>
                </c:pt>
                <c:pt idx="10">
                  <c:v>198</c:v>
                </c:pt>
                <c:pt idx="11">
                  <c:v>189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'25.09 Bombo-Matugga'!$T$9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'25.09 Bombo-Matugga'!$R$10:$R$21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Bombo-Matugga'!$T$10:$T$21</c:f>
              <c:numCache>
                <c:formatCode>0</c:formatCode>
                <c:ptCount val="12"/>
                <c:pt idx="0">
                  <c:v>12</c:v>
                </c:pt>
                <c:pt idx="1">
                  <c:v>17</c:v>
                </c:pt>
                <c:pt idx="2">
                  <c:v>8</c:v>
                </c:pt>
                <c:pt idx="3">
                  <c:v>21</c:v>
                </c:pt>
                <c:pt idx="4">
                  <c:v>31</c:v>
                </c:pt>
                <c:pt idx="5">
                  <c:v>24</c:v>
                </c:pt>
                <c:pt idx="6">
                  <c:v>21</c:v>
                </c:pt>
                <c:pt idx="7">
                  <c:v>33</c:v>
                </c:pt>
                <c:pt idx="8">
                  <c:v>53</c:v>
                </c:pt>
                <c:pt idx="9">
                  <c:v>50</c:v>
                </c:pt>
                <c:pt idx="10">
                  <c:v>51</c:v>
                </c:pt>
                <c:pt idx="11">
                  <c:v>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'25.09 Bombo-Matugga'!$U$9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'25.09 Bombo-Matugga'!$U$10:$U$21</c:f>
              <c:numCache>
                <c:formatCode>0</c:formatCode>
                <c:ptCount val="12"/>
                <c:pt idx="0">
                  <c:v>11</c:v>
                </c:pt>
                <c:pt idx="1">
                  <c:v>11</c:v>
                </c:pt>
                <c:pt idx="2">
                  <c:v>10</c:v>
                </c:pt>
                <c:pt idx="3">
                  <c:v>18</c:v>
                </c:pt>
                <c:pt idx="4">
                  <c:v>14</c:v>
                </c:pt>
                <c:pt idx="5">
                  <c:v>19</c:v>
                </c:pt>
                <c:pt idx="6">
                  <c:v>12</c:v>
                </c:pt>
                <c:pt idx="7">
                  <c:v>21</c:v>
                </c:pt>
                <c:pt idx="8">
                  <c:v>24</c:v>
                </c:pt>
                <c:pt idx="9">
                  <c:v>38</c:v>
                </c:pt>
                <c:pt idx="10">
                  <c:v>39</c:v>
                </c:pt>
                <c:pt idx="11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'25.09 Bombo-Matugga'!$V$9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'25.09 Bombo-Matugga'!$V$10:$V$21</c:f>
              <c:numCache>
                <c:formatCode>0</c:formatCode>
                <c:ptCount val="12"/>
                <c:pt idx="0">
                  <c:v>153</c:v>
                </c:pt>
                <c:pt idx="1">
                  <c:v>140</c:v>
                </c:pt>
                <c:pt idx="2">
                  <c:v>107</c:v>
                </c:pt>
                <c:pt idx="3">
                  <c:v>125</c:v>
                </c:pt>
                <c:pt idx="4">
                  <c:v>99</c:v>
                </c:pt>
                <c:pt idx="5">
                  <c:v>90</c:v>
                </c:pt>
                <c:pt idx="6">
                  <c:v>132</c:v>
                </c:pt>
                <c:pt idx="7">
                  <c:v>111</c:v>
                </c:pt>
                <c:pt idx="8">
                  <c:v>107</c:v>
                </c:pt>
                <c:pt idx="9">
                  <c:v>131</c:v>
                </c:pt>
                <c:pt idx="10">
                  <c:v>117</c:v>
                </c:pt>
                <c:pt idx="11">
                  <c:v>183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'25.09 Bombo-Matugga'!$W$9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'25.09 Bombo-Matugga'!$W$10:$W$21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0</c:v>
                </c:pt>
                <c:pt idx="6">
                  <c:v>3</c:v>
                </c:pt>
                <c:pt idx="7">
                  <c:v>0</c:v>
                </c:pt>
                <c:pt idx="8">
                  <c:v>1</c:v>
                </c:pt>
                <c:pt idx="9">
                  <c:v>2</c:v>
                </c:pt>
                <c:pt idx="10">
                  <c:v>5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'25.09 Bombo-Matugga'!$X$9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'25.09 Bombo-Matugga'!$X$10:$X$21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3</c:v>
                </c:pt>
                <c:pt idx="6">
                  <c:v>4</c:v>
                </c:pt>
                <c:pt idx="7">
                  <c:v>4</c:v>
                </c:pt>
                <c:pt idx="8">
                  <c:v>2</c:v>
                </c:pt>
                <c:pt idx="9">
                  <c:v>5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'25.09 Bombo-Matugga'!$Y$9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Bombo-Matugga'!$Y$10:$Y$21</c:f>
              <c:numCache>
                <c:formatCode>0</c:formatCode>
                <c:ptCount val="12"/>
                <c:pt idx="0">
                  <c:v>39</c:v>
                </c:pt>
                <c:pt idx="1">
                  <c:v>44</c:v>
                </c:pt>
                <c:pt idx="2">
                  <c:v>69</c:v>
                </c:pt>
                <c:pt idx="3">
                  <c:v>70</c:v>
                </c:pt>
                <c:pt idx="4">
                  <c:v>61</c:v>
                </c:pt>
                <c:pt idx="5">
                  <c:v>60</c:v>
                </c:pt>
                <c:pt idx="6">
                  <c:v>129</c:v>
                </c:pt>
                <c:pt idx="7">
                  <c:v>105</c:v>
                </c:pt>
                <c:pt idx="8">
                  <c:v>87</c:v>
                </c:pt>
                <c:pt idx="9">
                  <c:v>101</c:v>
                </c:pt>
                <c:pt idx="10">
                  <c:v>101</c:v>
                </c:pt>
                <c:pt idx="11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'25.09 Bombo-Matugga'!$Z$9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Bombo-Matugga'!$Z$10:$Z$21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10</c:v>
                </c:pt>
                <c:pt idx="5">
                  <c:v>19</c:v>
                </c:pt>
                <c:pt idx="6">
                  <c:v>12</c:v>
                </c:pt>
                <c:pt idx="7">
                  <c:v>0</c:v>
                </c:pt>
                <c:pt idx="8">
                  <c:v>7</c:v>
                </c:pt>
                <c:pt idx="9">
                  <c:v>9</c:v>
                </c:pt>
                <c:pt idx="10">
                  <c:v>5</c:v>
                </c:pt>
                <c:pt idx="1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'25.09 Bombo-Matugga'!$AA$9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Bombo-Matugga'!$AA$10:$AA$21</c:f>
              <c:numCache>
                <c:formatCode>0</c:formatCode>
                <c:ptCount val="12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3</c:v>
                </c:pt>
                <c:pt idx="4">
                  <c:v>1</c:v>
                </c:pt>
                <c:pt idx="5">
                  <c:v>7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4</c:v>
                </c:pt>
                <c:pt idx="10">
                  <c:v>2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'25.09 Bombo-Matugga'!$AB$9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Bombo-Matugga'!$AB$10:$AB$21</c:f>
              <c:numCache>
                <c:formatCode>0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8</c:v>
                </c:pt>
                <c:pt idx="3">
                  <c:v>9</c:v>
                </c:pt>
                <c:pt idx="4">
                  <c:v>6</c:v>
                </c:pt>
                <c:pt idx="5">
                  <c:v>8</c:v>
                </c:pt>
                <c:pt idx="6">
                  <c:v>9</c:v>
                </c:pt>
                <c:pt idx="7">
                  <c:v>5</c:v>
                </c:pt>
                <c:pt idx="8">
                  <c:v>11</c:v>
                </c:pt>
                <c:pt idx="9">
                  <c:v>7</c:v>
                </c:pt>
                <c:pt idx="10">
                  <c:v>11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'25.09 Bombo-Matugga'!$AC$9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Bombo-Matugga'!$AC$10:$AC$21</c:f>
              <c:numCache>
                <c:formatCode>0</c:formatCode>
                <c:ptCount val="12"/>
                <c:pt idx="0">
                  <c:v>306</c:v>
                </c:pt>
                <c:pt idx="1">
                  <c:v>279</c:v>
                </c:pt>
                <c:pt idx="2">
                  <c:v>268</c:v>
                </c:pt>
                <c:pt idx="3">
                  <c:v>342</c:v>
                </c:pt>
                <c:pt idx="4">
                  <c:v>295</c:v>
                </c:pt>
                <c:pt idx="5">
                  <c:v>175</c:v>
                </c:pt>
                <c:pt idx="6">
                  <c:v>269</c:v>
                </c:pt>
                <c:pt idx="7">
                  <c:v>223</c:v>
                </c:pt>
                <c:pt idx="8">
                  <c:v>191</c:v>
                </c:pt>
                <c:pt idx="9">
                  <c:v>212</c:v>
                </c:pt>
                <c:pt idx="10">
                  <c:v>292</c:v>
                </c:pt>
                <c:pt idx="11">
                  <c:v>174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'25.09 Bombo-Matugga'!$AD$9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'25.09 Bombo-Matugga'!$AD$10:$AD$21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7333872"/>
        <c:axId val="207334656"/>
      </c:lineChart>
      <c:catAx>
        <c:axId val="207333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334656"/>
        <c:crosses val="autoZero"/>
        <c:auto val="1"/>
        <c:lblAlgn val="ctr"/>
        <c:lblOffset val="100"/>
        <c:noMultiLvlLbl val="0"/>
      </c:catAx>
      <c:valAx>
        <c:axId val="207334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33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Bombo-Matugga'!$C$9:$N$9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Bombo-Matugga'!$C$60:$N$60</c:f>
              <c:numCache>
                <c:formatCode>0.00%</c:formatCode>
                <c:ptCount val="12"/>
                <c:pt idx="0">
                  <c:v>0.30093847758081332</c:v>
                </c:pt>
                <c:pt idx="1">
                  <c:v>7.7372262773722625E-2</c:v>
                </c:pt>
                <c:pt idx="2">
                  <c:v>5.4431699687174137E-2</c:v>
                </c:pt>
                <c:pt idx="3">
                  <c:v>0.31178310740354537</c:v>
                </c:pt>
                <c:pt idx="4">
                  <c:v>4.7966631908237748E-3</c:v>
                </c:pt>
                <c:pt idx="5">
                  <c:v>6.8821689259645465E-3</c:v>
                </c:pt>
                <c:pt idx="6">
                  <c:v>0.19520333680917623</c:v>
                </c:pt>
                <c:pt idx="7">
                  <c:v>2.0229405630865484E-2</c:v>
                </c:pt>
                <c:pt idx="8">
                  <c:v>8.5505735140771633E-3</c:v>
                </c:pt>
                <c:pt idx="9">
                  <c:v>1.8978102189781021E-2</c:v>
                </c:pt>
                <c:pt idx="11">
                  <c:v>8.3420229405630863E-4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'25.09 Matugga-Bombo'!$AE$9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'25.09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Matugga-Bombo'!$AE$10:$AE$21</c:f>
              <c:numCache>
                <c:formatCode>0</c:formatCode>
                <c:ptCount val="12"/>
                <c:pt idx="0">
                  <c:v>459</c:v>
                </c:pt>
                <c:pt idx="1">
                  <c:v>427</c:v>
                </c:pt>
                <c:pt idx="2">
                  <c:v>423</c:v>
                </c:pt>
                <c:pt idx="3">
                  <c:v>564</c:v>
                </c:pt>
                <c:pt idx="4">
                  <c:v>556</c:v>
                </c:pt>
                <c:pt idx="5">
                  <c:v>505</c:v>
                </c:pt>
                <c:pt idx="6">
                  <c:v>445</c:v>
                </c:pt>
                <c:pt idx="7">
                  <c:v>456</c:v>
                </c:pt>
                <c:pt idx="8">
                  <c:v>472</c:v>
                </c:pt>
                <c:pt idx="9">
                  <c:v>462</c:v>
                </c:pt>
                <c:pt idx="10">
                  <c:v>466</c:v>
                </c:pt>
                <c:pt idx="11">
                  <c:v>500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'25.09 Matugga-Bombo'!$AF$9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'25.09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'25.09 Matugga-Bombo'!$AF$10:$AF$21</c:f>
              <c:numCache>
                <c:formatCode>0</c:formatCode>
                <c:ptCount val="12"/>
                <c:pt idx="0">
                  <c:v>746</c:v>
                </c:pt>
                <c:pt idx="1">
                  <c:v>741</c:v>
                </c:pt>
                <c:pt idx="2">
                  <c:v>704</c:v>
                </c:pt>
                <c:pt idx="3">
                  <c:v>859</c:v>
                </c:pt>
                <c:pt idx="4">
                  <c:v>806</c:v>
                </c:pt>
                <c:pt idx="5">
                  <c:v>767</c:v>
                </c:pt>
                <c:pt idx="6">
                  <c:v>700</c:v>
                </c:pt>
                <c:pt idx="7">
                  <c:v>716</c:v>
                </c:pt>
                <c:pt idx="8">
                  <c:v>687</c:v>
                </c:pt>
                <c:pt idx="9">
                  <c:v>682</c:v>
                </c:pt>
                <c:pt idx="10">
                  <c:v>677</c:v>
                </c:pt>
                <c:pt idx="11">
                  <c:v>765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336224"/>
        <c:axId val="207332696"/>
      </c:lineChart>
      <c:catAx>
        <c:axId val="2073362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332696"/>
        <c:crosses val="autoZero"/>
        <c:auto val="1"/>
        <c:lblAlgn val="ctr"/>
        <c:lblOffset val="100"/>
        <c:noMultiLvlLbl val="0"/>
      </c:catAx>
      <c:valAx>
        <c:axId val="20733269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336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Matugga-Bombo'!$C$9:$N$9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Matugga-Bombo'!$C$59:$N$59</c:f>
              <c:numCache>
                <c:formatCode>0.0%</c:formatCode>
                <c:ptCount val="12"/>
                <c:pt idx="0">
                  <c:v>0.17288135593220338</c:v>
                </c:pt>
                <c:pt idx="1">
                  <c:v>6.2598870056497169E-2</c:v>
                </c:pt>
                <c:pt idx="2">
                  <c:v>4.5084745762711861E-2</c:v>
                </c:pt>
                <c:pt idx="3">
                  <c:v>0.19887005649717515</c:v>
                </c:pt>
                <c:pt idx="4">
                  <c:v>3.5028248587570623E-3</c:v>
                </c:pt>
                <c:pt idx="5">
                  <c:v>5.3107344632768363E-3</c:v>
                </c:pt>
                <c:pt idx="6">
                  <c:v>0.10192090395480226</c:v>
                </c:pt>
                <c:pt idx="7">
                  <c:v>3.1638418079096044E-2</c:v>
                </c:pt>
                <c:pt idx="8">
                  <c:v>1.3333333333333334E-2</c:v>
                </c:pt>
                <c:pt idx="9">
                  <c:v>1.2655367231638417E-2</c:v>
                </c:pt>
                <c:pt idx="10">
                  <c:v>0.35197740112994352</c:v>
                </c:pt>
                <c:pt idx="11">
                  <c:v>2.2598870056497175E-4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'25.09 Matugga-Bombo'!$C$9:$N$9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'25.09 Matugga-Bombo'!$C$60:$N$60</c:f>
              <c:numCache>
                <c:formatCode>0.00%</c:formatCode>
                <c:ptCount val="12"/>
                <c:pt idx="0">
                  <c:v>0.26678291194420228</c:v>
                </c:pt>
                <c:pt idx="1">
                  <c:v>9.6599825632083691E-2</c:v>
                </c:pt>
                <c:pt idx="2">
                  <c:v>6.9572798605056663E-2</c:v>
                </c:pt>
                <c:pt idx="3">
                  <c:v>0.30688753269398433</c:v>
                </c:pt>
                <c:pt idx="4">
                  <c:v>5.4054054054054057E-3</c:v>
                </c:pt>
                <c:pt idx="5">
                  <c:v>8.1952920662598083E-3</c:v>
                </c:pt>
                <c:pt idx="6">
                  <c:v>0.15727986050566695</c:v>
                </c:pt>
                <c:pt idx="7">
                  <c:v>4.8823016564952047E-2</c:v>
                </c:pt>
                <c:pt idx="8">
                  <c:v>2.0575414123801219E-2</c:v>
                </c:pt>
                <c:pt idx="9">
                  <c:v>1.952920662598082E-2</c:v>
                </c:pt>
                <c:pt idx="11">
                  <c:v>3.4873583260680037E-4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'26.09 Bombo-Matugga-24h'!$AE$9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'26.09 Bombo-Matugga-24h'!$R$10:$R$33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Bombo-Matugga-24h'!$AE$10:$AE$33</c:f>
              <c:numCache>
                <c:formatCode>0</c:formatCode>
                <c:ptCount val="24"/>
                <c:pt idx="0">
                  <c:v>372</c:v>
                </c:pt>
                <c:pt idx="1">
                  <c:v>361</c:v>
                </c:pt>
                <c:pt idx="2">
                  <c:v>335</c:v>
                </c:pt>
                <c:pt idx="3">
                  <c:v>332</c:v>
                </c:pt>
                <c:pt idx="4">
                  <c:v>361</c:v>
                </c:pt>
                <c:pt idx="5">
                  <c:v>514</c:v>
                </c:pt>
                <c:pt idx="6">
                  <c:v>383</c:v>
                </c:pt>
                <c:pt idx="7">
                  <c:v>431</c:v>
                </c:pt>
                <c:pt idx="8">
                  <c:v>402</c:v>
                </c:pt>
                <c:pt idx="9">
                  <c:v>502</c:v>
                </c:pt>
                <c:pt idx="10">
                  <c:v>558</c:v>
                </c:pt>
                <c:pt idx="11">
                  <c:v>544</c:v>
                </c:pt>
                <c:pt idx="12">
                  <c:v>479</c:v>
                </c:pt>
                <c:pt idx="13">
                  <c:v>459</c:v>
                </c:pt>
                <c:pt idx="14">
                  <c:v>345</c:v>
                </c:pt>
                <c:pt idx="15">
                  <c:v>227</c:v>
                </c:pt>
                <c:pt idx="16">
                  <c:v>154</c:v>
                </c:pt>
                <c:pt idx="17">
                  <c:v>110</c:v>
                </c:pt>
                <c:pt idx="18">
                  <c:v>48</c:v>
                </c:pt>
                <c:pt idx="19">
                  <c:v>44</c:v>
                </c:pt>
                <c:pt idx="20">
                  <c:v>57</c:v>
                </c:pt>
                <c:pt idx="21">
                  <c:v>113</c:v>
                </c:pt>
                <c:pt idx="22">
                  <c:v>162</c:v>
                </c:pt>
                <c:pt idx="23">
                  <c:v>452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'26.09 Bombo-Matugga-24h'!$AF$9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'26.09 Bombo-Matugga-24h'!$R$10:$R$33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Bombo-Matugga-24h'!$AF$10:$AF$33</c:f>
              <c:numCache>
                <c:formatCode>0</c:formatCode>
                <c:ptCount val="24"/>
                <c:pt idx="0">
                  <c:v>815</c:v>
                </c:pt>
                <c:pt idx="1">
                  <c:v>761</c:v>
                </c:pt>
                <c:pt idx="2">
                  <c:v>611</c:v>
                </c:pt>
                <c:pt idx="3">
                  <c:v>566</c:v>
                </c:pt>
                <c:pt idx="4">
                  <c:v>561</c:v>
                </c:pt>
                <c:pt idx="5">
                  <c:v>708</c:v>
                </c:pt>
                <c:pt idx="6">
                  <c:v>585</c:v>
                </c:pt>
                <c:pt idx="7">
                  <c:v>572</c:v>
                </c:pt>
                <c:pt idx="8">
                  <c:v>538</c:v>
                </c:pt>
                <c:pt idx="9">
                  <c:v>742</c:v>
                </c:pt>
                <c:pt idx="10">
                  <c:v>867</c:v>
                </c:pt>
                <c:pt idx="11">
                  <c:v>813</c:v>
                </c:pt>
                <c:pt idx="12">
                  <c:v>658</c:v>
                </c:pt>
                <c:pt idx="13">
                  <c:v>646</c:v>
                </c:pt>
                <c:pt idx="14">
                  <c:v>450</c:v>
                </c:pt>
                <c:pt idx="15">
                  <c:v>317</c:v>
                </c:pt>
                <c:pt idx="16">
                  <c:v>214</c:v>
                </c:pt>
                <c:pt idx="17">
                  <c:v>147</c:v>
                </c:pt>
                <c:pt idx="18">
                  <c:v>65</c:v>
                </c:pt>
                <c:pt idx="19">
                  <c:v>49</c:v>
                </c:pt>
                <c:pt idx="20">
                  <c:v>68</c:v>
                </c:pt>
                <c:pt idx="21">
                  <c:v>135</c:v>
                </c:pt>
                <c:pt idx="22">
                  <c:v>212</c:v>
                </c:pt>
                <c:pt idx="23">
                  <c:v>930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7331912"/>
        <c:axId val="207335832"/>
      </c:lineChart>
      <c:catAx>
        <c:axId val="20733191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335832"/>
        <c:crosses val="autoZero"/>
        <c:auto val="1"/>
        <c:lblAlgn val="ctr"/>
        <c:lblOffset val="100"/>
        <c:noMultiLvlLbl val="0"/>
      </c:catAx>
      <c:valAx>
        <c:axId val="20733583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07331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Bombo-Matugga-24h'!$C$9:$N$9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Bombo-Matugga-24h'!$C$107:$N$107</c:f>
              <c:numCache>
                <c:formatCode>0.0%</c:formatCode>
                <c:ptCount val="12"/>
                <c:pt idx="0">
                  <c:v>0.18013300083125519</c:v>
                </c:pt>
                <c:pt idx="1">
                  <c:v>4.9293433083956777E-2</c:v>
                </c:pt>
                <c:pt idx="2">
                  <c:v>3.8736492103075643E-2</c:v>
                </c:pt>
                <c:pt idx="3">
                  <c:v>0.19326683291770574</c:v>
                </c:pt>
                <c:pt idx="4">
                  <c:v>1.0640066500415627E-2</c:v>
                </c:pt>
                <c:pt idx="5">
                  <c:v>7.5644222776392349E-3</c:v>
                </c:pt>
                <c:pt idx="6">
                  <c:v>0.10590191188694929</c:v>
                </c:pt>
                <c:pt idx="7">
                  <c:v>3.0091438071487946E-2</c:v>
                </c:pt>
                <c:pt idx="8">
                  <c:v>1.2302576891105569E-2</c:v>
                </c:pt>
                <c:pt idx="9">
                  <c:v>1.5793848711554447E-2</c:v>
                </c:pt>
                <c:pt idx="10">
                  <c:v>0.35619285120532002</c:v>
                </c:pt>
                <c:pt idx="11">
                  <c:v>8.3125519534497089E-5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Bombo-Matugga-24h'!$C$9:$N$9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Bombo-Matugga-24h'!$C$108:$N$108</c:f>
              <c:numCache>
                <c:formatCode>0.00%</c:formatCode>
                <c:ptCount val="12"/>
                <c:pt idx="0">
                  <c:v>0.27979341510652034</c:v>
                </c:pt>
                <c:pt idx="1">
                  <c:v>7.6565526145900578E-2</c:v>
                </c:pt>
                <c:pt idx="2">
                  <c:v>6.0167850225952224E-2</c:v>
                </c:pt>
                <c:pt idx="3">
                  <c:v>0.30019367333763719</c:v>
                </c:pt>
                <c:pt idx="4">
                  <c:v>1.6526791478373146E-2</c:v>
                </c:pt>
                <c:pt idx="5">
                  <c:v>1.1749515816655906E-2</c:v>
                </c:pt>
                <c:pt idx="6">
                  <c:v>0.16449322143318271</c:v>
                </c:pt>
                <c:pt idx="7">
                  <c:v>4.6739832149774049E-2</c:v>
                </c:pt>
                <c:pt idx="8">
                  <c:v>1.9109102646868947E-2</c:v>
                </c:pt>
                <c:pt idx="9">
                  <c:v>2.4531956100710135E-2</c:v>
                </c:pt>
                <c:pt idx="11">
                  <c:v>1.291155584247902E-4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'26.09 Matugga-Bombo-24h'!$AE$9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'26.09 Matugga-Bombo-24h'!$R$10:$R$33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Matugga-Bombo-24h'!$AE$10:$AE$33</c:f>
              <c:numCache>
                <c:formatCode>0</c:formatCode>
                <c:ptCount val="24"/>
                <c:pt idx="0">
                  <c:v>396</c:v>
                </c:pt>
                <c:pt idx="1">
                  <c:v>421</c:v>
                </c:pt>
                <c:pt idx="2">
                  <c:v>398</c:v>
                </c:pt>
                <c:pt idx="3">
                  <c:v>469</c:v>
                </c:pt>
                <c:pt idx="4">
                  <c:v>435</c:v>
                </c:pt>
                <c:pt idx="5">
                  <c:v>443</c:v>
                </c:pt>
                <c:pt idx="6">
                  <c:v>472</c:v>
                </c:pt>
                <c:pt idx="7">
                  <c:v>495</c:v>
                </c:pt>
                <c:pt idx="8">
                  <c:v>376</c:v>
                </c:pt>
                <c:pt idx="9">
                  <c:v>402</c:v>
                </c:pt>
                <c:pt idx="10">
                  <c:v>400</c:v>
                </c:pt>
                <c:pt idx="11">
                  <c:v>470</c:v>
                </c:pt>
                <c:pt idx="12">
                  <c:v>352</c:v>
                </c:pt>
                <c:pt idx="13">
                  <c:v>325</c:v>
                </c:pt>
                <c:pt idx="14">
                  <c:v>264</c:v>
                </c:pt>
                <c:pt idx="15">
                  <c:v>217</c:v>
                </c:pt>
                <c:pt idx="16">
                  <c:v>132</c:v>
                </c:pt>
                <c:pt idx="17">
                  <c:v>91</c:v>
                </c:pt>
                <c:pt idx="18">
                  <c:v>54</c:v>
                </c:pt>
                <c:pt idx="19">
                  <c:v>25</c:v>
                </c:pt>
                <c:pt idx="20">
                  <c:v>33</c:v>
                </c:pt>
                <c:pt idx="21">
                  <c:v>83</c:v>
                </c:pt>
                <c:pt idx="22">
                  <c:v>170</c:v>
                </c:pt>
                <c:pt idx="23">
                  <c:v>245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'26.09 Matugga-Bombo-24h'!$AF$9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'26.09 Matugga-Bombo-24h'!$R$10:$R$33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'26.09 Matugga-Bombo-24h'!$AF$10:$AF$33</c:f>
              <c:numCache>
                <c:formatCode>0</c:formatCode>
                <c:ptCount val="24"/>
                <c:pt idx="0">
                  <c:v>725</c:v>
                </c:pt>
                <c:pt idx="1">
                  <c:v>736</c:v>
                </c:pt>
                <c:pt idx="2">
                  <c:v>650</c:v>
                </c:pt>
                <c:pt idx="3">
                  <c:v>725</c:v>
                </c:pt>
                <c:pt idx="4">
                  <c:v>686</c:v>
                </c:pt>
                <c:pt idx="5">
                  <c:v>720</c:v>
                </c:pt>
                <c:pt idx="6">
                  <c:v>717</c:v>
                </c:pt>
                <c:pt idx="7">
                  <c:v>725</c:v>
                </c:pt>
                <c:pt idx="8">
                  <c:v>626</c:v>
                </c:pt>
                <c:pt idx="9">
                  <c:v>606</c:v>
                </c:pt>
                <c:pt idx="10">
                  <c:v>621</c:v>
                </c:pt>
                <c:pt idx="11">
                  <c:v>650</c:v>
                </c:pt>
                <c:pt idx="12">
                  <c:v>504</c:v>
                </c:pt>
                <c:pt idx="13">
                  <c:v>450</c:v>
                </c:pt>
                <c:pt idx="14">
                  <c:v>365</c:v>
                </c:pt>
                <c:pt idx="15">
                  <c:v>292</c:v>
                </c:pt>
                <c:pt idx="16">
                  <c:v>204</c:v>
                </c:pt>
                <c:pt idx="17">
                  <c:v>139</c:v>
                </c:pt>
                <c:pt idx="18">
                  <c:v>71</c:v>
                </c:pt>
                <c:pt idx="19">
                  <c:v>40</c:v>
                </c:pt>
                <c:pt idx="20">
                  <c:v>42</c:v>
                </c:pt>
                <c:pt idx="21">
                  <c:v>120</c:v>
                </c:pt>
                <c:pt idx="22">
                  <c:v>218</c:v>
                </c:pt>
                <c:pt idx="23">
                  <c:v>374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558360"/>
        <c:axId val="219554048"/>
      </c:lineChart>
      <c:catAx>
        <c:axId val="2195583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554048"/>
        <c:crosses val="autoZero"/>
        <c:auto val="1"/>
        <c:lblAlgn val="ctr"/>
        <c:lblOffset val="100"/>
        <c:noMultiLvlLbl val="0"/>
      </c:catAx>
      <c:valAx>
        <c:axId val="2195540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558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Matugga-Bombo-24h'!$C$9:$N$9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Matugga-Bombo-24h'!$C$107:$N$107</c:f>
              <c:numCache>
                <c:formatCode>0.0%</c:formatCode>
                <c:ptCount val="12"/>
                <c:pt idx="0">
                  <c:v>0.17081591858986009</c:v>
                </c:pt>
                <c:pt idx="1">
                  <c:v>5.2153370888606214E-2</c:v>
                </c:pt>
                <c:pt idx="2">
                  <c:v>3.8524441213883334E-2</c:v>
                </c:pt>
                <c:pt idx="3">
                  <c:v>0.20043612574959113</c:v>
                </c:pt>
                <c:pt idx="4">
                  <c:v>7.3596220243503548E-3</c:v>
                </c:pt>
                <c:pt idx="5">
                  <c:v>8.5407959294930037E-3</c:v>
                </c:pt>
                <c:pt idx="6">
                  <c:v>0.10412502271488279</c:v>
                </c:pt>
                <c:pt idx="7">
                  <c:v>4.0159912774850079E-2</c:v>
                </c:pt>
                <c:pt idx="8">
                  <c:v>1.5991277485008178E-2</c:v>
                </c:pt>
                <c:pt idx="9">
                  <c:v>1.3083772487733963E-2</c:v>
                </c:pt>
                <c:pt idx="10">
                  <c:v>0.34871888061057604</c:v>
                </c:pt>
                <c:pt idx="11">
                  <c:v>9.0859531164819192E-5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'26.09 Matugga-Bombo-24h'!$C$9:$N$9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'26.09 Matugga-Bombo-24h'!$C$108:$N$108</c:f>
              <c:numCache>
                <c:formatCode>0.00%</c:formatCode>
                <c:ptCount val="12"/>
                <c:pt idx="0">
                  <c:v>0.2622767857142857</c:v>
                </c:pt>
                <c:pt idx="1">
                  <c:v>8.0078125E-2</c:v>
                </c:pt>
                <c:pt idx="2">
                  <c:v>5.9151785714285712E-2</c:v>
                </c:pt>
                <c:pt idx="3">
                  <c:v>0.30775669642857145</c:v>
                </c:pt>
                <c:pt idx="4">
                  <c:v>1.1300223214285714E-2</c:v>
                </c:pt>
                <c:pt idx="5">
                  <c:v>1.3113839285714286E-2</c:v>
                </c:pt>
                <c:pt idx="6">
                  <c:v>0.15987723214285715</c:v>
                </c:pt>
                <c:pt idx="7">
                  <c:v>6.1662946428571432E-2</c:v>
                </c:pt>
                <c:pt idx="8">
                  <c:v>2.4553571428571428E-2</c:v>
                </c:pt>
                <c:pt idx="9">
                  <c:v>2.0089285714285716E-2</c:v>
                </c:pt>
                <c:pt idx="11">
                  <c:v>1.3950892857142856E-4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Bombo-Matugga'!$AE$9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'27.09 Bombo-Matugga'!$R$10:$R$21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Bombo-Matugga'!$AE$10:$AE$21</c:f>
              <c:numCache>
                <c:formatCode>0</c:formatCode>
                <c:ptCount val="12"/>
                <c:pt idx="0">
                  <c:v>322</c:v>
                </c:pt>
                <c:pt idx="1">
                  <c:v>304</c:v>
                </c:pt>
                <c:pt idx="2">
                  <c:v>286</c:v>
                </c:pt>
                <c:pt idx="3">
                  <c:v>326</c:v>
                </c:pt>
                <c:pt idx="4">
                  <c:v>365</c:v>
                </c:pt>
                <c:pt idx="5">
                  <c:v>321</c:v>
                </c:pt>
                <c:pt idx="6">
                  <c:v>269</c:v>
                </c:pt>
                <c:pt idx="7">
                  <c:v>407</c:v>
                </c:pt>
                <c:pt idx="8">
                  <c:v>429</c:v>
                </c:pt>
                <c:pt idx="9">
                  <c:v>388</c:v>
                </c:pt>
                <c:pt idx="10">
                  <c:v>510</c:v>
                </c:pt>
                <c:pt idx="11">
                  <c:v>545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'27.09 Bombo-Matugga'!$AF$9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'27.09 Bombo-Matugga'!$R$10:$R$21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Bombo-Matugga'!$AF$10:$AF$21</c:f>
              <c:numCache>
                <c:formatCode>0</c:formatCode>
                <c:ptCount val="12"/>
                <c:pt idx="0">
                  <c:v>580</c:v>
                </c:pt>
                <c:pt idx="1">
                  <c:v>534</c:v>
                </c:pt>
                <c:pt idx="2">
                  <c:v>556</c:v>
                </c:pt>
                <c:pt idx="3">
                  <c:v>539</c:v>
                </c:pt>
                <c:pt idx="4">
                  <c:v>634</c:v>
                </c:pt>
                <c:pt idx="5">
                  <c:v>501</c:v>
                </c:pt>
                <c:pt idx="6">
                  <c:v>403</c:v>
                </c:pt>
                <c:pt idx="7">
                  <c:v>489</c:v>
                </c:pt>
                <c:pt idx="8">
                  <c:v>545</c:v>
                </c:pt>
                <c:pt idx="9">
                  <c:v>598</c:v>
                </c:pt>
                <c:pt idx="10">
                  <c:v>765</c:v>
                </c:pt>
                <c:pt idx="11">
                  <c:v>811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557576"/>
        <c:axId val="219555224"/>
      </c:lineChart>
      <c:catAx>
        <c:axId val="2195575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555224"/>
        <c:crosses val="autoZero"/>
        <c:auto val="1"/>
        <c:lblAlgn val="ctr"/>
        <c:lblOffset val="100"/>
        <c:noMultiLvlLbl val="0"/>
      </c:catAx>
      <c:valAx>
        <c:axId val="219555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557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Bombo-Matugga'!$C$9:$N$9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Bombo-Matugga'!$C$59:$N$59</c:f>
              <c:numCache>
                <c:formatCode>0.0%</c:formatCode>
                <c:ptCount val="12"/>
                <c:pt idx="0">
                  <c:v>0.19626168224299065</c:v>
                </c:pt>
                <c:pt idx="1">
                  <c:v>5.1473759884974837E-2</c:v>
                </c:pt>
                <c:pt idx="2">
                  <c:v>4.5578720345075485E-2</c:v>
                </c:pt>
                <c:pt idx="3">
                  <c:v>0.19798705966930266</c:v>
                </c:pt>
                <c:pt idx="4">
                  <c:v>3.8820992092020129E-3</c:v>
                </c:pt>
                <c:pt idx="5">
                  <c:v>4.8885693745506827E-3</c:v>
                </c:pt>
                <c:pt idx="6">
                  <c:v>0.1111430625449317</c:v>
                </c:pt>
                <c:pt idx="7">
                  <c:v>1.1790079079798706E-2</c:v>
                </c:pt>
                <c:pt idx="8">
                  <c:v>5.3199137311286844E-3</c:v>
                </c:pt>
                <c:pt idx="9">
                  <c:v>1.4378145219266714E-2</c:v>
                </c:pt>
                <c:pt idx="10">
                  <c:v>0.35700934579439253</c:v>
                </c:pt>
                <c:pt idx="11">
                  <c:v>2.875629043853343E-4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Bombo-Matugga'!$S$9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'27.09 Bombo-Matugga'!$R$10:$R$21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Bombo-Matugga'!$S$10:$S$21</c:f>
              <c:numCache>
                <c:formatCode>0</c:formatCode>
                <c:ptCount val="12"/>
                <c:pt idx="0">
                  <c:v>116</c:v>
                </c:pt>
                <c:pt idx="1">
                  <c:v>92</c:v>
                </c:pt>
                <c:pt idx="2">
                  <c:v>62</c:v>
                </c:pt>
                <c:pt idx="3">
                  <c:v>79</c:v>
                </c:pt>
                <c:pt idx="4">
                  <c:v>104</c:v>
                </c:pt>
                <c:pt idx="5">
                  <c:v>115</c:v>
                </c:pt>
                <c:pt idx="6">
                  <c:v>92</c:v>
                </c:pt>
                <c:pt idx="7">
                  <c:v>116</c:v>
                </c:pt>
                <c:pt idx="8">
                  <c:v>147</c:v>
                </c:pt>
                <c:pt idx="9">
                  <c:v>96</c:v>
                </c:pt>
                <c:pt idx="10">
                  <c:v>169</c:v>
                </c:pt>
                <c:pt idx="11">
                  <c:v>177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'27.09 Bombo-Matugga'!$T$9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'27.09 Bombo-Matugga'!$R$10:$R$21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Bombo-Matugga'!$T$10:$T$21</c:f>
              <c:numCache>
                <c:formatCode>0</c:formatCode>
                <c:ptCount val="12"/>
                <c:pt idx="0">
                  <c:v>14</c:v>
                </c:pt>
                <c:pt idx="1">
                  <c:v>16</c:v>
                </c:pt>
                <c:pt idx="2">
                  <c:v>21</c:v>
                </c:pt>
                <c:pt idx="3">
                  <c:v>28</c:v>
                </c:pt>
                <c:pt idx="4">
                  <c:v>25</c:v>
                </c:pt>
                <c:pt idx="5">
                  <c:v>32</c:v>
                </c:pt>
                <c:pt idx="6">
                  <c:v>22</c:v>
                </c:pt>
                <c:pt idx="7">
                  <c:v>33</c:v>
                </c:pt>
                <c:pt idx="8">
                  <c:v>32</c:v>
                </c:pt>
                <c:pt idx="9">
                  <c:v>41</c:v>
                </c:pt>
                <c:pt idx="10">
                  <c:v>60</c:v>
                </c:pt>
                <c:pt idx="11">
                  <c:v>34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'27.09 Bombo-Matugga'!$U$9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'27.09 Bombo-Matugga'!$U$10:$U$21</c:f>
              <c:numCache>
                <c:formatCode>0</c:formatCode>
                <c:ptCount val="12"/>
                <c:pt idx="0">
                  <c:v>9</c:v>
                </c:pt>
                <c:pt idx="1">
                  <c:v>9</c:v>
                </c:pt>
                <c:pt idx="2">
                  <c:v>8</c:v>
                </c:pt>
                <c:pt idx="3">
                  <c:v>27</c:v>
                </c:pt>
                <c:pt idx="4">
                  <c:v>20</c:v>
                </c:pt>
                <c:pt idx="5">
                  <c:v>32</c:v>
                </c:pt>
                <c:pt idx="6">
                  <c:v>15</c:v>
                </c:pt>
                <c:pt idx="7">
                  <c:v>46</c:v>
                </c:pt>
                <c:pt idx="8">
                  <c:v>33</c:v>
                </c:pt>
                <c:pt idx="9">
                  <c:v>31</c:v>
                </c:pt>
                <c:pt idx="10">
                  <c:v>44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'27.09 Bombo-Matugga'!$V$9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'27.09 Bombo-Matugga'!$V$10:$V$21</c:f>
              <c:numCache>
                <c:formatCode>0</c:formatCode>
                <c:ptCount val="12"/>
                <c:pt idx="0">
                  <c:v>128</c:v>
                </c:pt>
                <c:pt idx="1">
                  <c:v>120</c:v>
                </c:pt>
                <c:pt idx="2">
                  <c:v>85</c:v>
                </c:pt>
                <c:pt idx="3">
                  <c:v>104</c:v>
                </c:pt>
                <c:pt idx="4">
                  <c:v>125</c:v>
                </c:pt>
                <c:pt idx="5">
                  <c:v>95</c:v>
                </c:pt>
                <c:pt idx="6">
                  <c:v>78</c:v>
                </c:pt>
                <c:pt idx="7">
                  <c:v>109</c:v>
                </c:pt>
                <c:pt idx="8">
                  <c:v>111</c:v>
                </c:pt>
                <c:pt idx="9">
                  <c:v>122</c:v>
                </c:pt>
                <c:pt idx="10">
                  <c:v>140</c:v>
                </c:pt>
                <c:pt idx="11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'27.09 Bombo-Matugga'!$W$9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'27.09 Bombo-Matugga'!$W$10:$W$21</c:f>
              <c:numCache>
                <c:formatCode>0</c:formatCode>
                <c:ptCount val="12"/>
                <c:pt idx="0">
                  <c:v>3</c:v>
                </c:pt>
                <c:pt idx="1">
                  <c:v>3</c:v>
                </c:pt>
                <c:pt idx="2">
                  <c:v>1</c:v>
                </c:pt>
                <c:pt idx="3">
                  <c:v>6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5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'27.09 Bombo-Matugga'!$X$9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'27.09 Bombo-Matugga'!$X$10:$X$21</c:f>
              <c:numCache>
                <c:formatCode>0</c:formatCode>
                <c:ptCount val="12"/>
                <c:pt idx="0">
                  <c:v>4</c:v>
                </c:pt>
                <c:pt idx="1">
                  <c:v>0</c:v>
                </c:pt>
                <c:pt idx="2">
                  <c:v>3</c:v>
                </c:pt>
                <c:pt idx="3">
                  <c:v>2</c:v>
                </c:pt>
                <c:pt idx="4">
                  <c:v>1</c:v>
                </c:pt>
                <c:pt idx="5">
                  <c:v>4</c:v>
                </c:pt>
                <c:pt idx="6">
                  <c:v>4</c:v>
                </c:pt>
                <c:pt idx="7">
                  <c:v>2</c:v>
                </c:pt>
                <c:pt idx="8">
                  <c:v>3</c:v>
                </c:pt>
                <c:pt idx="9">
                  <c:v>5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'27.09 Bombo-Matugga'!$Y$9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Bombo-Matugga'!$Y$10:$Y$21</c:f>
              <c:numCache>
                <c:formatCode>0</c:formatCode>
                <c:ptCount val="12"/>
                <c:pt idx="0">
                  <c:v>44</c:v>
                </c:pt>
                <c:pt idx="1">
                  <c:v>52</c:v>
                </c:pt>
                <c:pt idx="2">
                  <c:v>75</c:v>
                </c:pt>
                <c:pt idx="3">
                  <c:v>45</c:v>
                </c:pt>
                <c:pt idx="4">
                  <c:v>80</c:v>
                </c:pt>
                <c:pt idx="5">
                  <c:v>37</c:v>
                </c:pt>
                <c:pt idx="6">
                  <c:v>40</c:v>
                </c:pt>
                <c:pt idx="7">
                  <c:v>87</c:v>
                </c:pt>
                <c:pt idx="8">
                  <c:v>71</c:v>
                </c:pt>
                <c:pt idx="9">
                  <c:v>57</c:v>
                </c:pt>
                <c:pt idx="10">
                  <c:v>77</c:v>
                </c:pt>
                <c:pt idx="11">
                  <c:v>108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'27.09 Bombo-Matugga'!$Z$9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Bombo-Matugga'!$Z$10:$Z$21</c:f>
              <c:numCache>
                <c:formatCode>0</c:formatCode>
                <c:ptCount val="12"/>
                <c:pt idx="0">
                  <c:v>0</c:v>
                </c:pt>
                <c:pt idx="1">
                  <c:v>5</c:v>
                </c:pt>
                <c:pt idx="2">
                  <c:v>21</c:v>
                </c:pt>
                <c:pt idx="3">
                  <c:v>21</c:v>
                </c:pt>
                <c:pt idx="4">
                  <c:v>1</c:v>
                </c:pt>
                <c:pt idx="5">
                  <c:v>1</c:v>
                </c:pt>
                <c:pt idx="6">
                  <c:v>3</c:v>
                </c:pt>
                <c:pt idx="7">
                  <c:v>6</c:v>
                </c:pt>
                <c:pt idx="8">
                  <c:v>4</c:v>
                </c:pt>
                <c:pt idx="9">
                  <c:v>14</c:v>
                </c:pt>
                <c:pt idx="10">
                  <c:v>5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'27.09 Bombo-Matugga'!$AA$9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Bombo-Matugga'!$AA$10:$AA$21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1</c:v>
                </c:pt>
                <c:pt idx="3">
                  <c:v>9</c:v>
                </c:pt>
                <c:pt idx="4">
                  <c:v>2</c:v>
                </c:pt>
                <c:pt idx="5">
                  <c:v>0</c:v>
                </c:pt>
                <c:pt idx="6">
                  <c:v>4</c:v>
                </c:pt>
                <c:pt idx="7">
                  <c:v>1</c:v>
                </c:pt>
                <c:pt idx="8">
                  <c:v>4</c:v>
                </c:pt>
                <c:pt idx="9">
                  <c:v>7</c:v>
                </c:pt>
                <c:pt idx="10">
                  <c:v>3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'27.09 Bombo-Matugga'!$AB$9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Bombo-Matugga'!$AB$10:$AB$21</c:f>
              <c:numCache>
                <c:formatCode>0</c:formatCode>
                <c:ptCount val="12"/>
                <c:pt idx="0">
                  <c:v>4</c:v>
                </c:pt>
                <c:pt idx="1">
                  <c:v>4</c:v>
                </c:pt>
                <c:pt idx="2">
                  <c:v>9</c:v>
                </c:pt>
                <c:pt idx="3">
                  <c:v>5</c:v>
                </c:pt>
                <c:pt idx="4">
                  <c:v>6</c:v>
                </c:pt>
                <c:pt idx="5">
                  <c:v>4</c:v>
                </c:pt>
                <c:pt idx="6">
                  <c:v>10</c:v>
                </c:pt>
                <c:pt idx="7">
                  <c:v>7</c:v>
                </c:pt>
                <c:pt idx="8">
                  <c:v>20</c:v>
                </c:pt>
                <c:pt idx="9">
                  <c:v>10</c:v>
                </c:pt>
                <c:pt idx="10">
                  <c:v>8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'27.09 Bombo-Matugga'!$AC$9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Bombo-Matugga'!$AC$10:$AC$21</c:f>
              <c:numCache>
                <c:formatCode>0</c:formatCode>
                <c:ptCount val="12"/>
                <c:pt idx="0">
                  <c:v>258</c:v>
                </c:pt>
                <c:pt idx="1">
                  <c:v>230</c:v>
                </c:pt>
                <c:pt idx="2">
                  <c:v>270</c:v>
                </c:pt>
                <c:pt idx="3">
                  <c:v>213</c:v>
                </c:pt>
                <c:pt idx="4">
                  <c:v>269</c:v>
                </c:pt>
                <c:pt idx="5">
                  <c:v>180</c:v>
                </c:pt>
                <c:pt idx="6">
                  <c:v>134</c:v>
                </c:pt>
                <c:pt idx="7">
                  <c:v>82</c:v>
                </c:pt>
                <c:pt idx="8">
                  <c:v>116</c:v>
                </c:pt>
                <c:pt idx="9">
                  <c:v>210</c:v>
                </c:pt>
                <c:pt idx="10">
                  <c:v>255</c:v>
                </c:pt>
                <c:pt idx="11">
                  <c:v>266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'27.09 Bombo-Matugga'!$AD$9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Bombo-Matugga'!$AD$10:$AD$21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9557968"/>
        <c:axId val="219555616"/>
      </c:lineChart>
      <c:catAx>
        <c:axId val="219557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555616"/>
        <c:crosses val="autoZero"/>
        <c:auto val="1"/>
        <c:lblAlgn val="ctr"/>
        <c:lblOffset val="100"/>
        <c:noMultiLvlLbl val="0"/>
      </c:catAx>
      <c:valAx>
        <c:axId val="219555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557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Bombo-Matugga'!$C$9:$N$9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Bombo-Matugga'!$C$60:$N$60</c:f>
              <c:numCache>
                <c:formatCode>0.00%</c:formatCode>
                <c:ptCount val="12"/>
                <c:pt idx="0">
                  <c:v>0.30523255813953487</c:v>
                </c:pt>
                <c:pt idx="1">
                  <c:v>8.0053667262969586E-2</c:v>
                </c:pt>
                <c:pt idx="2">
                  <c:v>7.0885509838998217E-2</c:v>
                </c:pt>
                <c:pt idx="3">
                  <c:v>0.30791592128801432</c:v>
                </c:pt>
                <c:pt idx="4">
                  <c:v>6.0375670840787116E-3</c:v>
                </c:pt>
                <c:pt idx="5">
                  <c:v>7.6028622540250451E-3</c:v>
                </c:pt>
                <c:pt idx="6">
                  <c:v>0.17285330948121647</c:v>
                </c:pt>
                <c:pt idx="7">
                  <c:v>1.8336314847942754E-2</c:v>
                </c:pt>
                <c:pt idx="8">
                  <c:v>8.273703041144902E-3</c:v>
                </c:pt>
                <c:pt idx="9">
                  <c:v>2.2361359570661897E-2</c:v>
                </c:pt>
                <c:pt idx="11">
                  <c:v>4.4722719141323793E-4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Matugga-Bombo'!$AE$9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'27.09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Matugga-Bombo'!$AE$10:$AE$21</c:f>
              <c:numCache>
                <c:formatCode>0</c:formatCode>
                <c:ptCount val="12"/>
                <c:pt idx="0">
                  <c:v>363</c:v>
                </c:pt>
                <c:pt idx="1">
                  <c:v>410</c:v>
                </c:pt>
                <c:pt idx="2">
                  <c:v>410</c:v>
                </c:pt>
                <c:pt idx="3">
                  <c:v>486</c:v>
                </c:pt>
                <c:pt idx="4">
                  <c:v>567</c:v>
                </c:pt>
                <c:pt idx="5">
                  <c:v>386</c:v>
                </c:pt>
                <c:pt idx="6">
                  <c:v>313</c:v>
                </c:pt>
                <c:pt idx="7">
                  <c:v>485</c:v>
                </c:pt>
                <c:pt idx="8">
                  <c:v>474</c:v>
                </c:pt>
                <c:pt idx="9">
                  <c:v>474</c:v>
                </c:pt>
                <c:pt idx="10">
                  <c:v>508</c:v>
                </c:pt>
                <c:pt idx="11">
                  <c:v>440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'27.09 Matugga-Bombo'!$AF$9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'27.09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Matugga-Bombo'!$AF$10:$AF$21</c:f>
              <c:numCache>
                <c:formatCode>0</c:formatCode>
                <c:ptCount val="12"/>
                <c:pt idx="0">
                  <c:v>613</c:v>
                </c:pt>
                <c:pt idx="1">
                  <c:v>655</c:v>
                </c:pt>
                <c:pt idx="2">
                  <c:v>659</c:v>
                </c:pt>
                <c:pt idx="3">
                  <c:v>732</c:v>
                </c:pt>
                <c:pt idx="4">
                  <c:v>753</c:v>
                </c:pt>
                <c:pt idx="5">
                  <c:v>597</c:v>
                </c:pt>
                <c:pt idx="6">
                  <c:v>393</c:v>
                </c:pt>
                <c:pt idx="7">
                  <c:v>635</c:v>
                </c:pt>
                <c:pt idx="8">
                  <c:v>652</c:v>
                </c:pt>
                <c:pt idx="9">
                  <c:v>669</c:v>
                </c:pt>
                <c:pt idx="10">
                  <c:v>695</c:v>
                </c:pt>
                <c:pt idx="11">
                  <c:v>652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9556008"/>
        <c:axId val="219560320"/>
      </c:lineChart>
      <c:catAx>
        <c:axId val="21955600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560320"/>
        <c:crosses val="autoZero"/>
        <c:auto val="1"/>
        <c:lblAlgn val="ctr"/>
        <c:lblOffset val="100"/>
        <c:noMultiLvlLbl val="0"/>
      </c:catAx>
      <c:valAx>
        <c:axId val="2195603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556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Matugga-Bombo'!$C$9:$N$9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Matugga-Bombo'!$C$59:$N$59</c:f>
              <c:numCache>
                <c:formatCode>0.0%</c:formatCode>
                <c:ptCount val="12"/>
                <c:pt idx="0">
                  <c:v>0.19805321219987021</c:v>
                </c:pt>
                <c:pt idx="1">
                  <c:v>5.4769630110317977E-2</c:v>
                </c:pt>
                <c:pt idx="2">
                  <c:v>4.4516547696301104E-2</c:v>
                </c:pt>
                <c:pt idx="3">
                  <c:v>0.21778066190785206</c:v>
                </c:pt>
                <c:pt idx="4">
                  <c:v>4.6722907203114858E-3</c:v>
                </c:pt>
                <c:pt idx="5">
                  <c:v>5.7105775470473715E-3</c:v>
                </c:pt>
                <c:pt idx="6">
                  <c:v>0.10227125243348476</c:v>
                </c:pt>
                <c:pt idx="7">
                  <c:v>3.3614536015574299E-2</c:v>
                </c:pt>
                <c:pt idx="8">
                  <c:v>1.3497728747566514E-2</c:v>
                </c:pt>
                <c:pt idx="9">
                  <c:v>1.4925373134328358E-2</c:v>
                </c:pt>
                <c:pt idx="10">
                  <c:v>0.31005840363400389</c:v>
                </c:pt>
                <c:pt idx="11">
                  <c:v>1.2978585334198572E-4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'27.09 Matugga-Bombo'!$S$9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'27.09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Matugga-Bombo'!$S$10:$S$21</c:f>
              <c:numCache>
                <c:formatCode>0</c:formatCode>
                <c:ptCount val="12"/>
                <c:pt idx="0">
                  <c:v>120</c:v>
                </c:pt>
                <c:pt idx="1">
                  <c:v>120</c:v>
                </c:pt>
                <c:pt idx="2">
                  <c:v>126</c:v>
                </c:pt>
                <c:pt idx="3">
                  <c:v>150</c:v>
                </c:pt>
                <c:pt idx="4">
                  <c:v>178</c:v>
                </c:pt>
                <c:pt idx="5">
                  <c:v>84</c:v>
                </c:pt>
                <c:pt idx="6">
                  <c:v>82</c:v>
                </c:pt>
                <c:pt idx="7">
                  <c:v>128</c:v>
                </c:pt>
                <c:pt idx="8">
                  <c:v>129</c:v>
                </c:pt>
                <c:pt idx="9">
                  <c:v>128</c:v>
                </c:pt>
                <c:pt idx="10">
                  <c:v>159</c:v>
                </c:pt>
                <c:pt idx="11">
                  <c:v>122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'27.09 Matugga-Bombo'!$T$9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'27.09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'27.09 Matugga-Bombo'!$T$10:$T$21</c:f>
              <c:numCache>
                <c:formatCode>0</c:formatCode>
                <c:ptCount val="12"/>
                <c:pt idx="0">
                  <c:v>22</c:v>
                </c:pt>
                <c:pt idx="1">
                  <c:v>22</c:v>
                </c:pt>
                <c:pt idx="2">
                  <c:v>36</c:v>
                </c:pt>
                <c:pt idx="3">
                  <c:v>44</c:v>
                </c:pt>
                <c:pt idx="4">
                  <c:v>42</c:v>
                </c:pt>
                <c:pt idx="5">
                  <c:v>31</c:v>
                </c:pt>
                <c:pt idx="6">
                  <c:v>29</c:v>
                </c:pt>
                <c:pt idx="7">
                  <c:v>38</c:v>
                </c:pt>
                <c:pt idx="8">
                  <c:v>59</c:v>
                </c:pt>
                <c:pt idx="9">
                  <c:v>32</c:v>
                </c:pt>
                <c:pt idx="10">
                  <c:v>45</c:v>
                </c:pt>
                <c:pt idx="11">
                  <c:v>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'27.09 Matugga-Bombo'!$U$9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'27.09 Matugga-Bombo'!$U$10:$U$21</c:f>
              <c:numCache>
                <c:formatCode>0</c:formatCode>
                <c:ptCount val="12"/>
                <c:pt idx="0">
                  <c:v>8</c:v>
                </c:pt>
                <c:pt idx="1">
                  <c:v>22</c:v>
                </c:pt>
                <c:pt idx="2">
                  <c:v>22</c:v>
                </c:pt>
                <c:pt idx="3">
                  <c:v>36</c:v>
                </c:pt>
                <c:pt idx="4">
                  <c:v>54</c:v>
                </c:pt>
                <c:pt idx="5">
                  <c:v>27</c:v>
                </c:pt>
                <c:pt idx="6">
                  <c:v>15</c:v>
                </c:pt>
                <c:pt idx="7">
                  <c:v>30</c:v>
                </c:pt>
                <c:pt idx="8">
                  <c:v>38</c:v>
                </c:pt>
                <c:pt idx="9">
                  <c:v>42</c:v>
                </c:pt>
                <c:pt idx="10">
                  <c:v>30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'27.09 Matugga-Bombo'!$V$9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'27.09 Matugga-Bombo'!$V$10:$V$21</c:f>
              <c:numCache>
                <c:formatCode>0</c:formatCode>
                <c:ptCount val="12"/>
                <c:pt idx="0">
                  <c:v>123</c:v>
                </c:pt>
                <c:pt idx="1">
                  <c:v>121</c:v>
                </c:pt>
                <c:pt idx="2">
                  <c:v>123</c:v>
                </c:pt>
                <c:pt idx="3">
                  <c:v>156</c:v>
                </c:pt>
                <c:pt idx="4">
                  <c:v>157</c:v>
                </c:pt>
                <c:pt idx="5">
                  <c:v>100</c:v>
                </c:pt>
                <c:pt idx="6">
                  <c:v>89</c:v>
                </c:pt>
                <c:pt idx="7">
                  <c:v>199</c:v>
                </c:pt>
                <c:pt idx="8">
                  <c:v>152</c:v>
                </c:pt>
                <c:pt idx="9">
                  <c:v>137</c:v>
                </c:pt>
                <c:pt idx="10">
                  <c:v>162</c:v>
                </c:pt>
                <c:pt idx="11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'27.09 Matugga-Bombo'!$W$9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'27.09 Matugga-Bombo'!$W$10:$W$21</c:f>
              <c:numCache>
                <c:formatCode>0</c:formatCode>
                <c:ptCount val="12"/>
                <c:pt idx="0">
                  <c:v>3</c:v>
                </c:pt>
                <c:pt idx="1">
                  <c:v>6</c:v>
                </c:pt>
                <c:pt idx="2">
                  <c:v>1</c:v>
                </c:pt>
                <c:pt idx="3">
                  <c:v>7</c:v>
                </c:pt>
                <c:pt idx="4">
                  <c:v>2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3</c:v>
                </c:pt>
                <c:pt idx="11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'27.09 Matugga-Bombo'!$X$9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'27.09 Matugga-Bombo'!$X$10:$X$21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7</c:v>
                </c:pt>
                <c:pt idx="3">
                  <c:v>3</c:v>
                </c:pt>
                <c:pt idx="4">
                  <c:v>6</c:v>
                </c:pt>
                <c:pt idx="5">
                  <c:v>3</c:v>
                </c:pt>
                <c:pt idx="6">
                  <c:v>5</c:v>
                </c:pt>
                <c:pt idx="7">
                  <c:v>3</c:v>
                </c:pt>
                <c:pt idx="8">
                  <c:v>6</c:v>
                </c:pt>
                <c:pt idx="9">
                  <c:v>1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'27.09 Matugga-Bombo'!$Y$9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Matugga-Bombo'!$Y$10:$Y$21</c:f>
              <c:numCache>
                <c:formatCode>0</c:formatCode>
                <c:ptCount val="12"/>
                <c:pt idx="0">
                  <c:v>60</c:v>
                </c:pt>
                <c:pt idx="1">
                  <c:v>80</c:v>
                </c:pt>
                <c:pt idx="2">
                  <c:v>65</c:v>
                </c:pt>
                <c:pt idx="3">
                  <c:v>55</c:v>
                </c:pt>
                <c:pt idx="4">
                  <c:v>67</c:v>
                </c:pt>
                <c:pt idx="5">
                  <c:v>84</c:v>
                </c:pt>
                <c:pt idx="6">
                  <c:v>56</c:v>
                </c:pt>
                <c:pt idx="7">
                  <c:v>52</c:v>
                </c:pt>
                <c:pt idx="8">
                  <c:v>57</c:v>
                </c:pt>
                <c:pt idx="9">
                  <c:v>84</c:v>
                </c:pt>
                <c:pt idx="10">
                  <c:v>72</c:v>
                </c:pt>
                <c:pt idx="11">
                  <c:v>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'27.09 Matugga-Bombo'!$Z$9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Matugga-Bombo'!$Z$10:$Z$21</c:f>
              <c:numCache>
                <c:formatCode>0</c:formatCode>
                <c:ptCount val="12"/>
                <c:pt idx="0">
                  <c:v>14</c:v>
                </c:pt>
                <c:pt idx="1">
                  <c:v>26</c:v>
                </c:pt>
                <c:pt idx="2">
                  <c:v>18</c:v>
                </c:pt>
                <c:pt idx="3">
                  <c:v>7</c:v>
                </c:pt>
                <c:pt idx="4">
                  <c:v>31</c:v>
                </c:pt>
                <c:pt idx="5">
                  <c:v>35</c:v>
                </c:pt>
                <c:pt idx="6">
                  <c:v>19</c:v>
                </c:pt>
                <c:pt idx="7">
                  <c:v>15</c:v>
                </c:pt>
                <c:pt idx="8">
                  <c:v>22</c:v>
                </c:pt>
                <c:pt idx="9">
                  <c:v>25</c:v>
                </c:pt>
                <c:pt idx="10">
                  <c:v>20</c:v>
                </c:pt>
                <c:pt idx="1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'27.09 Matugga-Bombo'!$AA$9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Matugga-Bombo'!$AA$10:$AA$21</c:f>
              <c:numCache>
                <c:formatCode>0</c:formatCode>
                <c:ptCount val="12"/>
                <c:pt idx="0">
                  <c:v>6</c:v>
                </c:pt>
                <c:pt idx="1">
                  <c:v>5</c:v>
                </c:pt>
                <c:pt idx="2">
                  <c:v>8</c:v>
                </c:pt>
                <c:pt idx="3">
                  <c:v>15</c:v>
                </c:pt>
                <c:pt idx="4">
                  <c:v>11</c:v>
                </c:pt>
                <c:pt idx="5">
                  <c:v>7</c:v>
                </c:pt>
                <c:pt idx="6">
                  <c:v>9</c:v>
                </c:pt>
                <c:pt idx="7">
                  <c:v>6</c:v>
                </c:pt>
                <c:pt idx="8">
                  <c:v>2</c:v>
                </c:pt>
                <c:pt idx="9">
                  <c:v>11</c:v>
                </c:pt>
                <c:pt idx="10">
                  <c:v>10</c:v>
                </c:pt>
                <c:pt idx="11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'27.09 Matugga-Bombo'!$AB$9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Matugga-Bombo'!$AB$10:$AB$21</c:f>
              <c:numCache>
                <c:formatCode>0</c:formatCode>
                <c:ptCount val="12"/>
                <c:pt idx="0">
                  <c:v>4</c:v>
                </c:pt>
                <c:pt idx="1">
                  <c:v>6</c:v>
                </c:pt>
                <c:pt idx="2">
                  <c:v>4</c:v>
                </c:pt>
                <c:pt idx="3">
                  <c:v>13</c:v>
                </c:pt>
                <c:pt idx="4">
                  <c:v>19</c:v>
                </c:pt>
                <c:pt idx="5">
                  <c:v>13</c:v>
                </c:pt>
                <c:pt idx="6">
                  <c:v>9</c:v>
                </c:pt>
                <c:pt idx="7">
                  <c:v>13</c:v>
                </c:pt>
                <c:pt idx="8">
                  <c:v>7</c:v>
                </c:pt>
                <c:pt idx="9">
                  <c:v>11</c:v>
                </c:pt>
                <c:pt idx="10">
                  <c:v>4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'27.09 Matugga-Bombo'!$AC$9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Matugga-Bombo'!$AC$10:$AC$21</c:f>
              <c:numCache>
                <c:formatCode>0</c:formatCode>
                <c:ptCount val="12"/>
                <c:pt idx="0">
                  <c:v>250</c:v>
                </c:pt>
                <c:pt idx="1">
                  <c:v>245</c:v>
                </c:pt>
                <c:pt idx="2">
                  <c:v>249</c:v>
                </c:pt>
                <c:pt idx="3">
                  <c:v>246</c:v>
                </c:pt>
                <c:pt idx="4">
                  <c:v>186</c:v>
                </c:pt>
                <c:pt idx="5">
                  <c:v>211</c:v>
                </c:pt>
                <c:pt idx="6">
                  <c:v>80</c:v>
                </c:pt>
                <c:pt idx="7">
                  <c:v>150</c:v>
                </c:pt>
                <c:pt idx="8">
                  <c:v>178</c:v>
                </c:pt>
                <c:pt idx="9">
                  <c:v>195</c:v>
                </c:pt>
                <c:pt idx="10">
                  <c:v>187</c:v>
                </c:pt>
                <c:pt idx="11">
                  <c:v>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'27.09 Matugga-Bombo'!$AD$9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'27.09 Matugga-Bombo'!$AD$10:$AD$21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280912"/>
        <c:axId val="220279736"/>
      </c:lineChart>
      <c:catAx>
        <c:axId val="22028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279736"/>
        <c:crosses val="autoZero"/>
        <c:auto val="1"/>
        <c:lblAlgn val="ctr"/>
        <c:lblOffset val="100"/>
        <c:noMultiLvlLbl val="0"/>
      </c:catAx>
      <c:valAx>
        <c:axId val="220279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28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'27.09 Matugga-Bombo'!$C$9:$N$9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'27.09 Matugga-Bombo'!$C$60:$N$60</c:f>
              <c:numCache>
                <c:formatCode>0.00%</c:formatCode>
                <c:ptCount val="12"/>
                <c:pt idx="0">
                  <c:v>0.28705793829947329</c:v>
                </c:pt>
                <c:pt idx="1">
                  <c:v>7.9382994732881865E-2</c:v>
                </c:pt>
                <c:pt idx="2">
                  <c:v>6.4522197140707296E-2</c:v>
                </c:pt>
                <c:pt idx="3">
                  <c:v>0.31565086531226488</c:v>
                </c:pt>
                <c:pt idx="4">
                  <c:v>6.7720090293453723E-3</c:v>
                </c:pt>
                <c:pt idx="5">
                  <c:v>8.2768999247554553E-3</c:v>
                </c:pt>
                <c:pt idx="6">
                  <c:v>0.14823175319789314</c:v>
                </c:pt>
                <c:pt idx="7">
                  <c:v>4.8720842738901426E-2</c:v>
                </c:pt>
                <c:pt idx="8">
                  <c:v>1.9563581640331076E-2</c:v>
                </c:pt>
                <c:pt idx="9">
                  <c:v>2.1632806621519941E-2</c:v>
                </c:pt>
                <c:pt idx="11">
                  <c:v>1.8811136192626034E-4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'28.09 Bombo-Matugga-24h'!$AE$9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'28.09 Bombo-Matugga-24h'!$R$10:$R$33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Bombo-Matugga-24h'!$AE$10:$AE$33</c:f>
              <c:numCache>
                <c:formatCode>0</c:formatCode>
                <c:ptCount val="24"/>
                <c:pt idx="0">
                  <c:v>389</c:v>
                </c:pt>
                <c:pt idx="1">
                  <c:v>368</c:v>
                </c:pt>
                <c:pt idx="2">
                  <c:v>445</c:v>
                </c:pt>
                <c:pt idx="3">
                  <c:v>366</c:v>
                </c:pt>
                <c:pt idx="4">
                  <c:v>415</c:v>
                </c:pt>
                <c:pt idx="5">
                  <c:v>426</c:v>
                </c:pt>
                <c:pt idx="6">
                  <c:v>373</c:v>
                </c:pt>
                <c:pt idx="7">
                  <c:v>364</c:v>
                </c:pt>
                <c:pt idx="8">
                  <c:v>470</c:v>
                </c:pt>
                <c:pt idx="9">
                  <c:v>558</c:v>
                </c:pt>
                <c:pt idx="10">
                  <c:v>789</c:v>
                </c:pt>
                <c:pt idx="11">
                  <c:v>632</c:v>
                </c:pt>
                <c:pt idx="12">
                  <c:v>307</c:v>
                </c:pt>
                <c:pt idx="13">
                  <c:v>207</c:v>
                </c:pt>
                <c:pt idx="14">
                  <c:v>229</c:v>
                </c:pt>
                <c:pt idx="15">
                  <c:v>228</c:v>
                </c:pt>
                <c:pt idx="16">
                  <c:v>126</c:v>
                </c:pt>
                <c:pt idx="17">
                  <c:v>87</c:v>
                </c:pt>
                <c:pt idx="18">
                  <c:v>45</c:v>
                </c:pt>
                <c:pt idx="19">
                  <c:v>62</c:v>
                </c:pt>
                <c:pt idx="20">
                  <c:v>46</c:v>
                </c:pt>
                <c:pt idx="21">
                  <c:v>62</c:v>
                </c:pt>
                <c:pt idx="22">
                  <c:v>114</c:v>
                </c:pt>
                <c:pt idx="23">
                  <c:v>237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'28.09 Bombo-Matugga-24h'!$AF$9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'28.09 Bombo-Matugga-24h'!$R$10:$R$33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Bombo-Matugga-24h'!$AF$10:$AF$33</c:f>
              <c:numCache>
                <c:formatCode>0</c:formatCode>
                <c:ptCount val="24"/>
                <c:pt idx="0">
                  <c:v>627</c:v>
                </c:pt>
                <c:pt idx="1">
                  <c:v>618</c:v>
                </c:pt>
                <c:pt idx="2">
                  <c:v>655</c:v>
                </c:pt>
                <c:pt idx="3">
                  <c:v>546</c:v>
                </c:pt>
                <c:pt idx="4">
                  <c:v>690</c:v>
                </c:pt>
                <c:pt idx="5">
                  <c:v>659</c:v>
                </c:pt>
                <c:pt idx="6">
                  <c:v>522</c:v>
                </c:pt>
                <c:pt idx="7">
                  <c:v>509</c:v>
                </c:pt>
                <c:pt idx="8">
                  <c:v>638</c:v>
                </c:pt>
                <c:pt idx="9">
                  <c:v>773</c:v>
                </c:pt>
                <c:pt idx="10">
                  <c:v>1005</c:v>
                </c:pt>
                <c:pt idx="11">
                  <c:v>855</c:v>
                </c:pt>
                <c:pt idx="12">
                  <c:v>437</c:v>
                </c:pt>
                <c:pt idx="13">
                  <c:v>310</c:v>
                </c:pt>
                <c:pt idx="14">
                  <c:v>295</c:v>
                </c:pt>
                <c:pt idx="15">
                  <c:v>281</c:v>
                </c:pt>
                <c:pt idx="16">
                  <c:v>163</c:v>
                </c:pt>
                <c:pt idx="17">
                  <c:v>106</c:v>
                </c:pt>
                <c:pt idx="18">
                  <c:v>64</c:v>
                </c:pt>
                <c:pt idx="19">
                  <c:v>84</c:v>
                </c:pt>
                <c:pt idx="20">
                  <c:v>69</c:v>
                </c:pt>
                <c:pt idx="21">
                  <c:v>74</c:v>
                </c:pt>
                <c:pt idx="22">
                  <c:v>137</c:v>
                </c:pt>
                <c:pt idx="23">
                  <c:v>289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279344"/>
        <c:axId val="220277384"/>
      </c:lineChart>
      <c:catAx>
        <c:axId val="22027934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277384"/>
        <c:crosses val="autoZero"/>
        <c:auto val="1"/>
        <c:lblAlgn val="ctr"/>
        <c:lblOffset val="100"/>
        <c:noMultiLvlLbl val="0"/>
      </c:catAx>
      <c:valAx>
        <c:axId val="22027738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279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Bombo-Matugga-24h'!$C$9:$N$9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Bombo-Matugga-24h'!$C$107:$N$107</c:f>
              <c:numCache>
                <c:formatCode>0.0%</c:formatCode>
                <c:ptCount val="12"/>
                <c:pt idx="0">
                  <c:v>0.22871420334422449</c:v>
                </c:pt>
                <c:pt idx="1">
                  <c:v>5.3622909859696331E-2</c:v>
                </c:pt>
                <c:pt idx="2">
                  <c:v>4.3820872573515281E-2</c:v>
                </c:pt>
                <c:pt idx="3">
                  <c:v>0.20478570055737075</c:v>
                </c:pt>
                <c:pt idx="4">
                  <c:v>9.7059388814145688E-3</c:v>
                </c:pt>
                <c:pt idx="5">
                  <c:v>8.9371516432827213E-3</c:v>
                </c:pt>
                <c:pt idx="6">
                  <c:v>0.10157601383817029</c:v>
                </c:pt>
                <c:pt idx="7">
                  <c:v>2.5369978858350951E-2</c:v>
                </c:pt>
                <c:pt idx="8">
                  <c:v>1.1724005381510668E-2</c:v>
                </c:pt>
                <c:pt idx="9">
                  <c:v>1.431866231020565E-2</c:v>
                </c:pt>
                <c:pt idx="10">
                  <c:v>0.29415721699019798</c:v>
                </c:pt>
                <c:pt idx="11">
                  <c:v>3.2673457620603498E-3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Bombo-Matugga-24h'!$C$9:$N$9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Bombo-Matugga-24h'!$C$108:$N$108</c:f>
              <c:numCache>
                <c:formatCode>0.00%</c:formatCode>
                <c:ptCount val="12"/>
                <c:pt idx="0">
                  <c:v>0.32402995234853643</c:v>
                </c:pt>
                <c:pt idx="1">
                  <c:v>7.5970047651463576E-2</c:v>
                </c:pt>
                <c:pt idx="2">
                  <c:v>6.2083049693669165E-2</c:v>
                </c:pt>
                <c:pt idx="3">
                  <c:v>0.29012933968686183</c:v>
                </c:pt>
                <c:pt idx="4">
                  <c:v>1.3750850918992513E-2</c:v>
                </c:pt>
                <c:pt idx="5">
                  <c:v>1.2661674608577263E-2</c:v>
                </c:pt>
                <c:pt idx="6">
                  <c:v>0.1439074200136147</c:v>
                </c:pt>
                <c:pt idx="7">
                  <c:v>3.5942818243703198E-2</c:v>
                </c:pt>
                <c:pt idx="8">
                  <c:v>1.6609938733832538E-2</c:v>
                </c:pt>
                <c:pt idx="9">
                  <c:v>2.0285908781484004E-2</c:v>
                </c:pt>
                <c:pt idx="11">
                  <c:v>4.6289993192648064E-3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'[2]28.09 BOMBO-MATUGGA-24h'!$AE$9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'[2]28.09 BOMBO-MATUGGA-24h'!$R$10:$R$33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'[2]28.09 BOMBO-MATUGGA-24h'!$AE$10:$AE$33</c:f>
              <c:numCache>
                <c:formatCode>General</c:formatCode>
                <c:ptCount val="24"/>
                <c:pt idx="0">
                  <c:v>389</c:v>
                </c:pt>
                <c:pt idx="1">
                  <c:v>368</c:v>
                </c:pt>
                <c:pt idx="2">
                  <c:v>445</c:v>
                </c:pt>
                <c:pt idx="3">
                  <c:v>366</c:v>
                </c:pt>
                <c:pt idx="4">
                  <c:v>415</c:v>
                </c:pt>
                <c:pt idx="5">
                  <c:v>426</c:v>
                </c:pt>
                <c:pt idx="6">
                  <c:v>373</c:v>
                </c:pt>
                <c:pt idx="7">
                  <c:v>364</c:v>
                </c:pt>
                <c:pt idx="8">
                  <c:v>470</c:v>
                </c:pt>
                <c:pt idx="9">
                  <c:v>558</c:v>
                </c:pt>
                <c:pt idx="10">
                  <c:v>789</c:v>
                </c:pt>
                <c:pt idx="11">
                  <c:v>632</c:v>
                </c:pt>
                <c:pt idx="12">
                  <c:v>307</c:v>
                </c:pt>
                <c:pt idx="13">
                  <c:v>207</c:v>
                </c:pt>
                <c:pt idx="14">
                  <c:v>229</c:v>
                </c:pt>
                <c:pt idx="15">
                  <c:v>228</c:v>
                </c:pt>
                <c:pt idx="16">
                  <c:v>126</c:v>
                </c:pt>
                <c:pt idx="17">
                  <c:v>87</c:v>
                </c:pt>
                <c:pt idx="18">
                  <c:v>45</c:v>
                </c:pt>
                <c:pt idx="19">
                  <c:v>62</c:v>
                </c:pt>
                <c:pt idx="20">
                  <c:v>46</c:v>
                </c:pt>
                <c:pt idx="21">
                  <c:v>62</c:v>
                </c:pt>
                <c:pt idx="22">
                  <c:v>114</c:v>
                </c:pt>
                <c:pt idx="23">
                  <c:v>237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A35-445C-A436-9162C83A0F63}"/>
            </c:ext>
          </c:extLst>
        </c:ser>
        <c:ser>
          <c:idx val="1"/>
          <c:order val="1"/>
          <c:tx>
            <c:strRef>
              <c:f>'[2]28.09 BOMBO-MATUGGA-24h'!$AF$9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'[2]28.09 BOMBO-MATUGGA-24h'!$R$10:$R$33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'[2]28.09 BOMBO-MATUGGA-24h'!$AF$10:$AF$33</c:f>
              <c:numCache>
                <c:formatCode>General</c:formatCode>
                <c:ptCount val="24"/>
                <c:pt idx="0">
                  <c:v>627</c:v>
                </c:pt>
                <c:pt idx="1">
                  <c:v>618</c:v>
                </c:pt>
                <c:pt idx="2">
                  <c:v>655</c:v>
                </c:pt>
                <c:pt idx="3">
                  <c:v>546</c:v>
                </c:pt>
                <c:pt idx="4">
                  <c:v>690</c:v>
                </c:pt>
                <c:pt idx="5">
                  <c:v>659</c:v>
                </c:pt>
                <c:pt idx="6">
                  <c:v>522</c:v>
                </c:pt>
                <c:pt idx="7">
                  <c:v>509</c:v>
                </c:pt>
                <c:pt idx="8">
                  <c:v>638</c:v>
                </c:pt>
                <c:pt idx="9">
                  <c:v>773</c:v>
                </c:pt>
                <c:pt idx="10">
                  <c:v>1005</c:v>
                </c:pt>
                <c:pt idx="11">
                  <c:v>855</c:v>
                </c:pt>
                <c:pt idx="12">
                  <c:v>437</c:v>
                </c:pt>
                <c:pt idx="13">
                  <c:v>310</c:v>
                </c:pt>
                <c:pt idx="14">
                  <c:v>295</c:v>
                </c:pt>
                <c:pt idx="15">
                  <c:v>281</c:v>
                </c:pt>
                <c:pt idx="16">
                  <c:v>163</c:v>
                </c:pt>
                <c:pt idx="17">
                  <c:v>106</c:v>
                </c:pt>
                <c:pt idx="18">
                  <c:v>64</c:v>
                </c:pt>
                <c:pt idx="19">
                  <c:v>84</c:v>
                </c:pt>
                <c:pt idx="20">
                  <c:v>69</c:v>
                </c:pt>
                <c:pt idx="21">
                  <c:v>74</c:v>
                </c:pt>
                <c:pt idx="22">
                  <c:v>137</c:v>
                </c:pt>
                <c:pt idx="23">
                  <c:v>289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A35-445C-A436-9162C83A0F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277776"/>
        <c:axId val="219560712"/>
      </c:lineChart>
      <c:catAx>
        <c:axId val="2202777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19560712"/>
        <c:crosses val="autoZero"/>
        <c:auto val="1"/>
        <c:lblAlgn val="ctr"/>
        <c:lblOffset val="100"/>
        <c:noMultiLvlLbl val="0"/>
      </c:catAx>
      <c:valAx>
        <c:axId val="2195607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2777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29-4993-8A97-E0845BC3FB8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29-4993-8A97-E0845BC3FB8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29-4993-8A97-E0845BC3FB8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29-4993-8A97-E0845BC3FB8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29-4993-8A97-E0845BC3FB8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29-4993-8A97-E0845BC3FB8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29-4993-8A97-E0845BC3FB8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29-4993-8A97-E0845BC3FB8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29-4993-8A97-E0845BC3FB8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29-4993-8A97-E0845BC3FB8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29-4993-8A97-E0845BC3FB8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29-4993-8A97-E0845BC3FB82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29-4993-8A97-E0845BC3FB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'[2]28.09 BOMBO-MATUGGA-24h'!$C$9:$N$9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'[2]28.09 BOMBO-MATUGGA-24h'!$C$107:$N$107</c:f>
              <c:numCache>
                <c:formatCode>General</c:formatCode>
                <c:ptCount val="12"/>
                <c:pt idx="0">
                  <c:v>0.22871420334422449</c:v>
                </c:pt>
                <c:pt idx="1">
                  <c:v>5.3622909859696331E-2</c:v>
                </c:pt>
                <c:pt idx="2">
                  <c:v>4.3820872573515281E-2</c:v>
                </c:pt>
                <c:pt idx="3">
                  <c:v>0.20478570055737075</c:v>
                </c:pt>
                <c:pt idx="4">
                  <c:v>9.7059388814145688E-3</c:v>
                </c:pt>
                <c:pt idx="5">
                  <c:v>8.9371516432827213E-3</c:v>
                </c:pt>
                <c:pt idx="6">
                  <c:v>0.10157601383817029</c:v>
                </c:pt>
                <c:pt idx="7">
                  <c:v>2.5369978858350951E-2</c:v>
                </c:pt>
                <c:pt idx="8">
                  <c:v>1.1724005381510668E-2</c:v>
                </c:pt>
                <c:pt idx="9">
                  <c:v>1.431866231020565E-2</c:v>
                </c:pt>
                <c:pt idx="10">
                  <c:v>0.29415721699019798</c:v>
                </c:pt>
                <c:pt idx="11">
                  <c:v>3.2673457620603498E-3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29-4993-8A97-E0845BC3FB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C2D-472F-8A0E-FFC95AF61FE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C2D-472F-8A0E-FFC95AF61FE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C2D-472F-8A0E-FFC95AF61FE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C2D-472F-8A0E-FFC95AF61FE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C2D-472F-8A0E-FFC95AF61FE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C2D-472F-8A0E-FFC95AF61FE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C2D-472F-8A0E-FFC95AF61FE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C2D-472F-8A0E-FFC95AF61FE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C2D-472F-8A0E-FFC95AF61FE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C2D-472F-8A0E-FFC95AF61FE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C2D-472F-8A0E-FFC95AF61FE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C2D-472F-8A0E-FFC95AF61FE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C2D-472F-8A0E-FFC95AF61FE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'[2]28.09 BOMBO-MATUGGA-24h'!$C$9:$N$9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'[2]28.09 BOMBO-MATUGGA-24h'!$C$108:$N$108</c:f>
              <c:numCache>
                <c:formatCode>General</c:formatCode>
                <c:ptCount val="12"/>
                <c:pt idx="0">
                  <c:v>0.32402995234853643</c:v>
                </c:pt>
                <c:pt idx="1">
                  <c:v>7.5970047651463576E-2</c:v>
                </c:pt>
                <c:pt idx="2">
                  <c:v>6.2083049693669165E-2</c:v>
                </c:pt>
                <c:pt idx="3">
                  <c:v>0.29012933968686183</c:v>
                </c:pt>
                <c:pt idx="4">
                  <c:v>1.3750850918992513E-2</c:v>
                </c:pt>
                <c:pt idx="5">
                  <c:v>1.2661674608577263E-2</c:v>
                </c:pt>
                <c:pt idx="6">
                  <c:v>0.1439074200136147</c:v>
                </c:pt>
                <c:pt idx="7">
                  <c:v>3.5942818243703198E-2</c:v>
                </c:pt>
                <c:pt idx="8">
                  <c:v>1.6609938733832538E-2</c:v>
                </c:pt>
                <c:pt idx="9">
                  <c:v>2.0285908781484004E-2</c:v>
                </c:pt>
                <c:pt idx="11">
                  <c:v>4.6289993192648064E-3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C2D-472F-8A0E-FFC95AF61F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'28.09 Matugga-Bombo-24h'!$AE$9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'28.09 Matugga-Bombo-24h'!$R$10:$R$33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Matugga-Bombo-24h'!$AE$10:$AE$33</c:f>
              <c:numCache>
                <c:formatCode>0</c:formatCode>
                <c:ptCount val="24"/>
                <c:pt idx="0">
                  <c:v>476</c:v>
                </c:pt>
                <c:pt idx="1">
                  <c:v>508</c:v>
                </c:pt>
                <c:pt idx="2">
                  <c:v>541</c:v>
                </c:pt>
                <c:pt idx="3">
                  <c:v>588</c:v>
                </c:pt>
                <c:pt idx="4">
                  <c:v>684</c:v>
                </c:pt>
                <c:pt idx="5">
                  <c:v>737</c:v>
                </c:pt>
                <c:pt idx="6">
                  <c:v>680</c:v>
                </c:pt>
                <c:pt idx="7">
                  <c:v>626</c:v>
                </c:pt>
                <c:pt idx="8">
                  <c:v>555</c:v>
                </c:pt>
                <c:pt idx="9">
                  <c:v>424</c:v>
                </c:pt>
                <c:pt idx="10">
                  <c:v>532</c:v>
                </c:pt>
                <c:pt idx="11">
                  <c:v>411</c:v>
                </c:pt>
                <c:pt idx="12">
                  <c:v>325</c:v>
                </c:pt>
                <c:pt idx="13">
                  <c:v>241</c:v>
                </c:pt>
                <c:pt idx="14">
                  <c:v>258</c:v>
                </c:pt>
                <c:pt idx="15">
                  <c:v>348</c:v>
                </c:pt>
                <c:pt idx="16">
                  <c:v>290</c:v>
                </c:pt>
                <c:pt idx="17">
                  <c:v>214</c:v>
                </c:pt>
                <c:pt idx="18">
                  <c:v>141</c:v>
                </c:pt>
                <c:pt idx="19">
                  <c:v>44</c:v>
                </c:pt>
                <c:pt idx="20">
                  <c:v>33</c:v>
                </c:pt>
                <c:pt idx="21">
                  <c:v>47</c:v>
                </c:pt>
                <c:pt idx="22">
                  <c:v>103</c:v>
                </c:pt>
                <c:pt idx="23">
                  <c:v>243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'28.09 Matugga-Bombo-24h'!$AF$9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'28.09 Matugga-Bombo-24h'!$R$10:$R$33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'28.09 Matugga-Bombo-24h'!$AF$10:$AF$33</c:f>
              <c:numCache>
                <c:formatCode>0</c:formatCode>
                <c:ptCount val="24"/>
                <c:pt idx="0">
                  <c:v>695</c:v>
                </c:pt>
                <c:pt idx="1">
                  <c:v>734</c:v>
                </c:pt>
                <c:pt idx="2">
                  <c:v>778</c:v>
                </c:pt>
                <c:pt idx="3">
                  <c:v>818</c:v>
                </c:pt>
                <c:pt idx="4">
                  <c:v>925</c:v>
                </c:pt>
                <c:pt idx="5">
                  <c:v>993</c:v>
                </c:pt>
                <c:pt idx="6">
                  <c:v>836</c:v>
                </c:pt>
                <c:pt idx="7">
                  <c:v>822</c:v>
                </c:pt>
                <c:pt idx="8">
                  <c:v>792</c:v>
                </c:pt>
                <c:pt idx="9">
                  <c:v>585</c:v>
                </c:pt>
                <c:pt idx="10">
                  <c:v>702</c:v>
                </c:pt>
                <c:pt idx="11">
                  <c:v>635</c:v>
                </c:pt>
                <c:pt idx="12">
                  <c:v>495</c:v>
                </c:pt>
                <c:pt idx="13">
                  <c:v>401</c:v>
                </c:pt>
                <c:pt idx="14">
                  <c:v>381</c:v>
                </c:pt>
                <c:pt idx="15">
                  <c:v>443</c:v>
                </c:pt>
                <c:pt idx="16">
                  <c:v>359</c:v>
                </c:pt>
                <c:pt idx="17">
                  <c:v>243</c:v>
                </c:pt>
                <c:pt idx="18">
                  <c:v>179</c:v>
                </c:pt>
                <c:pt idx="19">
                  <c:v>65</c:v>
                </c:pt>
                <c:pt idx="20">
                  <c:v>43</c:v>
                </c:pt>
                <c:pt idx="21">
                  <c:v>54</c:v>
                </c:pt>
                <c:pt idx="22">
                  <c:v>138</c:v>
                </c:pt>
                <c:pt idx="23">
                  <c:v>377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394520"/>
        <c:axId val="221399224"/>
      </c:lineChart>
      <c:catAx>
        <c:axId val="2213945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399224"/>
        <c:crosses val="autoZero"/>
        <c:auto val="1"/>
        <c:lblAlgn val="ctr"/>
        <c:lblOffset val="100"/>
        <c:noMultiLvlLbl val="0"/>
      </c:catAx>
      <c:valAx>
        <c:axId val="2213992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394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Matugga-Bombo-24h'!$C$9:$N$9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Matugga-Bombo-24h'!$C$107:$N$107</c:f>
              <c:numCache>
                <c:formatCode>0.0%</c:formatCode>
                <c:ptCount val="12"/>
                <c:pt idx="0">
                  <c:v>0.23533178580004802</c:v>
                </c:pt>
                <c:pt idx="1">
                  <c:v>6.0193708476746981E-2</c:v>
                </c:pt>
                <c:pt idx="2">
                  <c:v>4.0422636676538864E-2</c:v>
                </c:pt>
                <c:pt idx="3">
                  <c:v>0.21379972784759466</c:v>
                </c:pt>
                <c:pt idx="4">
                  <c:v>8.0845273353077722E-3</c:v>
                </c:pt>
                <c:pt idx="5">
                  <c:v>7.6843032097974866E-3</c:v>
                </c:pt>
                <c:pt idx="6">
                  <c:v>8.6768590410629953E-2</c:v>
                </c:pt>
                <c:pt idx="7">
                  <c:v>3.898182982470183E-2</c:v>
                </c:pt>
                <c:pt idx="8">
                  <c:v>1.7369727047146403E-2</c:v>
                </c:pt>
                <c:pt idx="9">
                  <c:v>1.5528696069799088E-2</c:v>
                </c:pt>
                <c:pt idx="10">
                  <c:v>0.27567437765148484</c:v>
                </c:pt>
                <c:pt idx="11">
                  <c:v>1.600896502041143E-4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'28.09 Matugga-Bombo-24h'!$C$9:$N$9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'28.09 Matugga-Bombo-24h'!$C$108:$N$108</c:f>
              <c:numCache>
                <c:formatCode>0.00%</c:formatCode>
                <c:ptCount val="12"/>
                <c:pt idx="0">
                  <c:v>0.32489777876008397</c:v>
                </c:pt>
                <c:pt idx="1">
                  <c:v>8.310310531550448E-2</c:v>
                </c:pt>
                <c:pt idx="2">
                  <c:v>5.5807271521715107E-2</c:v>
                </c:pt>
                <c:pt idx="3">
                  <c:v>0.29517073709802188</c:v>
                </c:pt>
                <c:pt idx="4">
                  <c:v>1.1161454304343021E-2</c:v>
                </c:pt>
                <c:pt idx="5">
                  <c:v>1.0608907061553763E-2</c:v>
                </c:pt>
                <c:pt idx="6">
                  <c:v>0.11979224223671124</c:v>
                </c:pt>
                <c:pt idx="7">
                  <c:v>5.3818101447673773E-2</c:v>
                </c:pt>
                <c:pt idx="8">
                  <c:v>2.3980550337053819E-2</c:v>
                </c:pt>
                <c:pt idx="9">
                  <c:v>2.143883302022323E-2</c:v>
                </c:pt>
                <c:pt idx="11">
                  <c:v>2.2101889711570338E-4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36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'[2]28.09 MATUGGA-BOMBO-24h'!$AE$9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'[2]28.09 MATUGGA-BOMBO-24h'!$R$10:$R$33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'[2]28.09 MATUGGA-BOMBO-24h'!$AE$10:$AE$33</c:f>
              <c:numCache>
                <c:formatCode>General</c:formatCode>
                <c:ptCount val="24"/>
                <c:pt idx="0">
                  <c:v>476</c:v>
                </c:pt>
                <c:pt idx="1">
                  <c:v>508</c:v>
                </c:pt>
                <c:pt idx="2">
                  <c:v>541</c:v>
                </c:pt>
                <c:pt idx="3">
                  <c:v>588</c:v>
                </c:pt>
                <c:pt idx="4">
                  <c:v>684</c:v>
                </c:pt>
                <c:pt idx="5">
                  <c:v>737</c:v>
                </c:pt>
                <c:pt idx="6">
                  <c:v>680</c:v>
                </c:pt>
                <c:pt idx="7">
                  <c:v>626</c:v>
                </c:pt>
                <c:pt idx="8">
                  <c:v>555</c:v>
                </c:pt>
                <c:pt idx="9">
                  <c:v>424</c:v>
                </c:pt>
                <c:pt idx="10">
                  <c:v>532</c:v>
                </c:pt>
                <c:pt idx="11">
                  <c:v>411</c:v>
                </c:pt>
                <c:pt idx="12">
                  <c:v>325</c:v>
                </c:pt>
                <c:pt idx="13">
                  <c:v>241</c:v>
                </c:pt>
                <c:pt idx="14">
                  <c:v>258</c:v>
                </c:pt>
                <c:pt idx="15">
                  <c:v>348</c:v>
                </c:pt>
                <c:pt idx="16">
                  <c:v>290</c:v>
                </c:pt>
                <c:pt idx="17">
                  <c:v>214</c:v>
                </c:pt>
                <c:pt idx="18">
                  <c:v>141</c:v>
                </c:pt>
                <c:pt idx="19">
                  <c:v>44</c:v>
                </c:pt>
                <c:pt idx="20">
                  <c:v>33</c:v>
                </c:pt>
                <c:pt idx="21">
                  <c:v>47</c:v>
                </c:pt>
                <c:pt idx="22">
                  <c:v>103</c:v>
                </c:pt>
                <c:pt idx="23">
                  <c:v>243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EB0-4A8D-A9B8-088BD720EC59}"/>
            </c:ext>
          </c:extLst>
        </c:ser>
        <c:ser>
          <c:idx val="1"/>
          <c:order val="1"/>
          <c:tx>
            <c:strRef>
              <c:f>'[2]28.09 MATUGGA-BOMBO-24h'!$AF$9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'[2]28.09 MATUGGA-BOMBO-24h'!$R$10:$R$33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'[2]28.09 MATUGGA-BOMBO-24h'!$AF$10:$AF$33</c:f>
              <c:numCache>
                <c:formatCode>General</c:formatCode>
                <c:ptCount val="24"/>
                <c:pt idx="0">
                  <c:v>695</c:v>
                </c:pt>
                <c:pt idx="1">
                  <c:v>734</c:v>
                </c:pt>
                <c:pt idx="2">
                  <c:v>778</c:v>
                </c:pt>
                <c:pt idx="3">
                  <c:v>818</c:v>
                </c:pt>
                <c:pt idx="4">
                  <c:v>925</c:v>
                </c:pt>
                <c:pt idx="5">
                  <c:v>993</c:v>
                </c:pt>
                <c:pt idx="6">
                  <c:v>836</c:v>
                </c:pt>
                <c:pt idx="7">
                  <c:v>822</c:v>
                </c:pt>
                <c:pt idx="8">
                  <c:v>792</c:v>
                </c:pt>
                <c:pt idx="9">
                  <c:v>585</c:v>
                </c:pt>
                <c:pt idx="10">
                  <c:v>702</c:v>
                </c:pt>
                <c:pt idx="11">
                  <c:v>635</c:v>
                </c:pt>
                <c:pt idx="12">
                  <c:v>495</c:v>
                </c:pt>
                <c:pt idx="13">
                  <c:v>401</c:v>
                </c:pt>
                <c:pt idx="14">
                  <c:v>381</c:v>
                </c:pt>
                <c:pt idx="15">
                  <c:v>443</c:v>
                </c:pt>
                <c:pt idx="16">
                  <c:v>359</c:v>
                </c:pt>
                <c:pt idx="17">
                  <c:v>243</c:v>
                </c:pt>
                <c:pt idx="18">
                  <c:v>179</c:v>
                </c:pt>
                <c:pt idx="19">
                  <c:v>65</c:v>
                </c:pt>
                <c:pt idx="20">
                  <c:v>43</c:v>
                </c:pt>
                <c:pt idx="21">
                  <c:v>54</c:v>
                </c:pt>
                <c:pt idx="22">
                  <c:v>138</c:v>
                </c:pt>
                <c:pt idx="23">
                  <c:v>377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EB0-4A8D-A9B8-088BD720EC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396480"/>
        <c:axId val="221396872"/>
      </c:lineChart>
      <c:catAx>
        <c:axId val="2213964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396872"/>
        <c:crosses val="autoZero"/>
        <c:auto val="1"/>
        <c:lblAlgn val="ctr"/>
        <c:lblOffset val="100"/>
        <c:noMultiLvlLbl val="0"/>
      </c:catAx>
      <c:valAx>
        <c:axId val="2213968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39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A65-49CB-AD1C-DD680B38F56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A65-49CB-AD1C-DD680B38F56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A65-49CB-AD1C-DD680B38F56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A65-49CB-AD1C-DD680B38F56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A65-49CB-AD1C-DD680B38F56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A65-49CB-AD1C-DD680B38F56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A65-49CB-AD1C-DD680B38F56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A65-49CB-AD1C-DD680B38F56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A65-49CB-AD1C-DD680B38F56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A65-49CB-AD1C-DD680B38F56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A65-49CB-AD1C-DD680B38F56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A65-49CB-AD1C-DD680B38F56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A65-49CB-AD1C-DD680B38F56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'[2]28.09 MATUGGA-BOMBO-24h'!$C$9:$N$9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'[2]28.09 MATUGGA-BOMBO-24h'!$C$107:$N$107</c:f>
              <c:numCache>
                <c:formatCode>General</c:formatCode>
                <c:ptCount val="12"/>
                <c:pt idx="0">
                  <c:v>0.23533178580004802</c:v>
                </c:pt>
                <c:pt idx="1">
                  <c:v>6.0193708476746981E-2</c:v>
                </c:pt>
                <c:pt idx="2">
                  <c:v>4.0422636676538864E-2</c:v>
                </c:pt>
                <c:pt idx="3">
                  <c:v>0.21379972784759466</c:v>
                </c:pt>
                <c:pt idx="4">
                  <c:v>8.0845273353077722E-3</c:v>
                </c:pt>
                <c:pt idx="5">
                  <c:v>7.6843032097974866E-3</c:v>
                </c:pt>
                <c:pt idx="6">
                  <c:v>8.6768590410629953E-2</c:v>
                </c:pt>
                <c:pt idx="7">
                  <c:v>3.898182982470183E-2</c:v>
                </c:pt>
                <c:pt idx="8">
                  <c:v>1.7369727047146403E-2</c:v>
                </c:pt>
                <c:pt idx="9">
                  <c:v>1.5528696069799088E-2</c:v>
                </c:pt>
                <c:pt idx="10">
                  <c:v>0.27567437765148484</c:v>
                </c:pt>
                <c:pt idx="11">
                  <c:v>1.600896502041143E-4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A65-49CB-AD1C-DD680B38F5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665-4BFC-8A4F-E1C5C597E2A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665-4BFC-8A4F-E1C5C597E2A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665-4BFC-8A4F-E1C5C597E2A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665-4BFC-8A4F-E1C5C597E2A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665-4BFC-8A4F-E1C5C597E2A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665-4BFC-8A4F-E1C5C597E2A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665-4BFC-8A4F-E1C5C597E2A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665-4BFC-8A4F-E1C5C597E2A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665-4BFC-8A4F-E1C5C597E2A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665-4BFC-8A4F-E1C5C597E2A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665-4BFC-8A4F-E1C5C597E2A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665-4BFC-8A4F-E1C5C597E2A1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665-4BFC-8A4F-E1C5C597E2A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'[2]28.09 MATUGGA-BOMBO-24h'!$C$9:$N$9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'[2]28.09 MATUGGA-BOMBO-24h'!$C$108:$N$108</c:f>
              <c:numCache>
                <c:formatCode>General</c:formatCode>
                <c:ptCount val="12"/>
                <c:pt idx="0">
                  <c:v>0.32489777876008397</c:v>
                </c:pt>
                <c:pt idx="1">
                  <c:v>8.310310531550448E-2</c:v>
                </c:pt>
                <c:pt idx="2">
                  <c:v>5.5807271521715107E-2</c:v>
                </c:pt>
                <c:pt idx="3">
                  <c:v>0.29517073709802188</c:v>
                </c:pt>
                <c:pt idx="4">
                  <c:v>1.1161454304343021E-2</c:v>
                </c:pt>
                <c:pt idx="5">
                  <c:v>1.0608907061553763E-2</c:v>
                </c:pt>
                <c:pt idx="6">
                  <c:v>0.11979224223671124</c:v>
                </c:pt>
                <c:pt idx="7">
                  <c:v>5.3818101447673773E-2</c:v>
                </c:pt>
                <c:pt idx="8">
                  <c:v>2.3980550337053819E-2</c:v>
                </c:pt>
                <c:pt idx="9">
                  <c:v>2.143883302022323E-2</c:v>
                </c:pt>
                <c:pt idx="11">
                  <c:v>2.2101889711570338E-4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665-4BFC-8A4F-E1C5C597E2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Bombo-Matugga'!$AE$9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'29.09 Bombo-Matugga'!$R$10:$R$21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Bombo-Matugga'!$AE$10:$AE$21</c:f>
              <c:numCache>
                <c:formatCode>0</c:formatCode>
                <c:ptCount val="12"/>
                <c:pt idx="0">
                  <c:v>277</c:v>
                </c:pt>
                <c:pt idx="1">
                  <c:v>303</c:v>
                </c:pt>
                <c:pt idx="2">
                  <c:v>340</c:v>
                </c:pt>
                <c:pt idx="3">
                  <c:v>350</c:v>
                </c:pt>
                <c:pt idx="4">
                  <c:v>300</c:v>
                </c:pt>
                <c:pt idx="5">
                  <c:v>370</c:v>
                </c:pt>
                <c:pt idx="6">
                  <c:v>392</c:v>
                </c:pt>
                <c:pt idx="7">
                  <c:v>386</c:v>
                </c:pt>
                <c:pt idx="8">
                  <c:v>503</c:v>
                </c:pt>
                <c:pt idx="9">
                  <c:v>518</c:v>
                </c:pt>
                <c:pt idx="10">
                  <c:v>578</c:v>
                </c:pt>
                <c:pt idx="11">
                  <c:v>746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'29.09 Bombo-Matugga'!$AF$9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'29.09 Bombo-Matugga'!$R$10:$R$21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Bombo-Matugga'!$AF$10:$AF$21</c:f>
              <c:numCache>
                <c:formatCode>0</c:formatCode>
                <c:ptCount val="12"/>
                <c:pt idx="0">
                  <c:v>562</c:v>
                </c:pt>
                <c:pt idx="1">
                  <c:v>575</c:v>
                </c:pt>
                <c:pt idx="2">
                  <c:v>592</c:v>
                </c:pt>
                <c:pt idx="3">
                  <c:v>575</c:v>
                </c:pt>
                <c:pt idx="4">
                  <c:v>560</c:v>
                </c:pt>
                <c:pt idx="5">
                  <c:v>469</c:v>
                </c:pt>
                <c:pt idx="6">
                  <c:v>528</c:v>
                </c:pt>
                <c:pt idx="7">
                  <c:v>640</c:v>
                </c:pt>
                <c:pt idx="8">
                  <c:v>749</c:v>
                </c:pt>
                <c:pt idx="9">
                  <c:v>771</c:v>
                </c:pt>
                <c:pt idx="10">
                  <c:v>881</c:v>
                </c:pt>
                <c:pt idx="11">
                  <c:v>1019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1398048"/>
        <c:axId val="221398440"/>
      </c:lineChart>
      <c:catAx>
        <c:axId val="2213980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398440"/>
        <c:crosses val="autoZero"/>
        <c:auto val="1"/>
        <c:lblAlgn val="ctr"/>
        <c:lblOffset val="100"/>
        <c:noMultiLvlLbl val="0"/>
      </c:catAx>
      <c:valAx>
        <c:axId val="2213984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139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Bombo-Matugga'!$C$9:$N$9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Bombo-Matugga'!$C$59:$N$59</c:f>
              <c:numCache>
                <c:formatCode>0.0%</c:formatCode>
                <c:ptCount val="12"/>
                <c:pt idx="0">
                  <c:v>0.23847998990026512</c:v>
                </c:pt>
                <c:pt idx="1">
                  <c:v>4.557505365484156E-2</c:v>
                </c:pt>
                <c:pt idx="2">
                  <c:v>3.2824138366367883E-2</c:v>
                </c:pt>
                <c:pt idx="3">
                  <c:v>0.2138618861254892</c:v>
                </c:pt>
                <c:pt idx="4">
                  <c:v>3.5349072086857721E-3</c:v>
                </c:pt>
                <c:pt idx="5">
                  <c:v>3.7874005807347557E-3</c:v>
                </c:pt>
                <c:pt idx="6">
                  <c:v>8.5469006438580991E-2</c:v>
                </c:pt>
                <c:pt idx="7">
                  <c:v>4.1661406388082316E-3</c:v>
                </c:pt>
                <c:pt idx="8">
                  <c:v>2.6511804065143291E-3</c:v>
                </c:pt>
                <c:pt idx="9">
                  <c:v>8.2060345915919708E-3</c:v>
                </c:pt>
                <c:pt idx="10">
                  <c:v>0.36081302865799775</c:v>
                </c:pt>
                <c:pt idx="11">
                  <c:v>6.3123343012245928E-4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Bombo-Matugga'!$S$9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'29.09 Bombo-Matugga'!$R$10:$R$21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Bombo-Matugga'!$S$10:$S$21</c:f>
              <c:numCache>
                <c:formatCode>0</c:formatCode>
                <c:ptCount val="12"/>
                <c:pt idx="0">
                  <c:v>81</c:v>
                </c:pt>
                <c:pt idx="1">
                  <c:v>81</c:v>
                </c:pt>
                <c:pt idx="2">
                  <c:v>119</c:v>
                </c:pt>
                <c:pt idx="3">
                  <c:v>129</c:v>
                </c:pt>
                <c:pt idx="4">
                  <c:v>86</c:v>
                </c:pt>
                <c:pt idx="5">
                  <c:v>120</c:v>
                </c:pt>
                <c:pt idx="6">
                  <c:v>161</c:v>
                </c:pt>
                <c:pt idx="7">
                  <c:v>135</c:v>
                </c:pt>
                <c:pt idx="8">
                  <c:v>188</c:v>
                </c:pt>
                <c:pt idx="9">
                  <c:v>194</c:v>
                </c:pt>
                <c:pt idx="10">
                  <c:v>253</c:v>
                </c:pt>
                <c:pt idx="11">
                  <c:v>342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'29.09 Bombo-Matugga'!$T$9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'29.09 Bombo-Matugga'!$R$10:$R$21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Bombo-Matugga'!$T$10:$T$21</c:f>
              <c:numCache>
                <c:formatCode>0</c:formatCode>
                <c:ptCount val="12"/>
                <c:pt idx="0">
                  <c:v>12</c:v>
                </c:pt>
                <c:pt idx="1">
                  <c:v>12</c:v>
                </c:pt>
                <c:pt idx="2">
                  <c:v>21</c:v>
                </c:pt>
                <c:pt idx="3">
                  <c:v>22</c:v>
                </c:pt>
                <c:pt idx="4">
                  <c:v>6</c:v>
                </c:pt>
                <c:pt idx="5">
                  <c:v>23</c:v>
                </c:pt>
                <c:pt idx="6">
                  <c:v>30</c:v>
                </c:pt>
                <c:pt idx="7">
                  <c:v>29</c:v>
                </c:pt>
                <c:pt idx="8">
                  <c:v>43</c:v>
                </c:pt>
                <c:pt idx="9">
                  <c:v>42</c:v>
                </c:pt>
                <c:pt idx="10">
                  <c:v>56</c:v>
                </c:pt>
                <c:pt idx="11">
                  <c:v>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'29.09 Bombo-Matugga'!$U$9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'29.09 Bombo-Matugga'!$U$10:$U$21</c:f>
              <c:numCache>
                <c:formatCode>0</c:formatCode>
                <c:ptCount val="12"/>
                <c:pt idx="0">
                  <c:v>8</c:v>
                </c:pt>
                <c:pt idx="1">
                  <c:v>9</c:v>
                </c:pt>
                <c:pt idx="2">
                  <c:v>13</c:v>
                </c:pt>
                <c:pt idx="3">
                  <c:v>14</c:v>
                </c:pt>
                <c:pt idx="4">
                  <c:v>9</c:v>
                </c:pt>
                <c:pt idx="5">
                  <c:v>23</c:v>
                </c:pt>
                <c:pt idx="6">
                  <c:v>21</c:v>
                </c:pt>
                <c:pt idx="7">
                  <c:v>20</c:v>
                </c:pt>
                <c:pt idx="8">
                  <c:v>29</c:v>
                </c:pt>
                <c:pt idx="9">
                  <c:v>33</c:v>
                </c:pt>
                <c:pt idx="10">
                  <c:v>31</c:v>
                </c:pt>
                <c:pt idx="11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'29.09 Bombo-Matugga'!$V$9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'29.09 Bombo-Matugga'!$V$10:$V$21</c:f>
              <c:numCache>
                <c:formatCode>0</c:formatCode>
                <c:ptCount val="12"/>
                <c:pt idx="0">
                  <c:v>133</c:v>
                </c:pt>
                <c:pt idx="1">
                  <c:v>146</c:v>
                </c:pt>
                <c:pt idx="2">
                  <c:v>127</c:v>
                </c:pt>
                <c:pt idx="3">
                  <c:v>131</c:v>
                </c:pt>
                <c:pt idx="4">
                  <c:v>129</c:v>
                </c:pt>
                <c:pt idx="5">
                  <c:v>153</c:v>
                </c:pt>
                <c:pt idx="6">
                  <c:v>117</c:v>
                </c:pt>
                <c:pt idx="7">
                  <c:v>117</c:v>
                </c:pt>
                <c:pt idx="8">
                  <c:v>143</c:v>
                </c:pt>
                <c:pt idx="9">
                  <c:v>164</c:v>
                </c:pt>
                <c:pt idx="10">
                  <c:v>139</c:v>
                </c:pt>
                <c:pt idx="11">
                  <c:v>195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'29.09 Bombo-Matugga'!$W$9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'29.09 Bombo-Matugga'!$W$10:$W$21</c:f>
              <c:numCache>
                <c:formatCode>0</c:formatCode>
                <c:ptCount val="12"/>
                <c:pt idx="0">
                  <c:v>2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9</c:v>
                </c:pt>
                <c:pt idx="10">
                  <c:v>5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'29.09 Bombo-Matugga'!$X$9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'29.09 Bombo-Matugga'!$X$10:$X$21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2</c:v>
                </c:pt>
                <c:pt idx="7">
                  <c:v>4</c:v>
                </c:pt>
                <c:pt idx="8">
                  <c:v>5</c:v>
                </c:pt>
                <c:pt idx="9">
                  <c:v>5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'29.09 Bombo-Matugga'!$Y$9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Bombo-Matugga'!$Y$10:$Y$21</c:f>
              <c:numCache>
                <c:formatCode>0</c:formatCode>
                <c:ptCount val="12"/>
                <c:pt idx="0">
                  <c:v>30</c:v>
                </c:pt>
                <c:pt idx="1">
                  <c:v>42</c:v>
                </c:pt>
                <c:pt idx="2">
                  <c:v>47</c:v>
                </c:pt>
                <c:pt idx="3">
                  <c:v>51</c:v>
                </c:pt>
                <c:pt idx="4">
                  <c:v>56</c:v>
                </c:pt>
                <c:pt idx="5">
                  <c:v>33</c:v>
                </c:pt>
                <c:pt idx="6">
                  <c:v>49</c:v>
                </c:pt>
                <c:pt idx="7">
                  <c:v>71</c:v>
                </c:pt>
                <c:pt idx="8">
                  <c:v>79</c:v>
                </c:pt>
                <c:pt idx="9">
                  <c:v>61</c:v>
                </c:pt>
                <c:pt idx="10">
                  <c:v>80</c:v>
                </c:pt>
                <c:pt idx="11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'29.09 Bombo-Matugga'!$Z$9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Bombo-Matugga'!$Z$10:$Z$21</c:f>
              <c:numCache>
                <c:formatCode>0</c:formatCode>
                <c:ptCount val="12"/>
                <c:pt idx="0">
                  <c:v>2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8</c:v>
                </c:pt>
                <c:pt idx="5">
                  <c:v>6</c:v>
                </c:pt>
                <c:pt idx="6">
                  <c:v>3</c:v>
                </c:pt>
                <c:pt idx="7">
                  <c:v>2</c:v>
                </c:pt>
                <c:pt idx="8">
                  <c:v>4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'29.09 Bombo-Matugga'!$AA$9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Bombo-Matugga'!$AA$10:$AA$21</c:f>
              <c:numCache>
                <c:formatCode>0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1</c:v>
                </c:pt>
                <c:pt idx="3">
                  <c:v>0</c:v>
                </c:pt>
                <c:pt idx="4">
                  <c:v>3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3</c:v>
                </c:pt>
                <c:pt idx="9">
                  <c:v>2</c:v>
                </c:pt>
                <c:pt idx="10">
                  <c:v>3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'29.09 Bombo-Matugga'!$AB$9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Bombo-Matugga'!$AB$10:$AB$21</c:f>
              <c:numCache>
                <c:formatCode>0</c:formatCode>
                <c:ptCount val="12"/>
                <c:pt idx="0">
                  <c:v>5</c:v>
                </c:pt>
                <c:pt idx="1">
                  <c:v>7</c:v>
                </c:pt>
                <c:pt idx="2">
                  <c:v>7</c:v>
                </c:pt>
                <c:pt idx="3">
                  <c:v>2</c:v>
                </c:pt>
                <c:pt idx="4">
                  <c:v>3</c:v>
                </c:pt>
                <c:pt idx="5">
                  <c:v>6</c:v>
                </c:pt>
                <c:pt idx="6">
                  <c:v>7</c:v>
                </c:pt>
                <c:pt idx="7">
                  <c:v>5</c:v>
                </c:pt>
                <c:pt idx="8">
                  <c:v>6</c:v>
                </c:pt>
                <c:pt idx="9">
                  <c:v>6</c:v>
                </c:pt>
                <c:pt idx="10">
                  <c:v>5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'29.09 Bombo-Matugga'!$AC$9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Bombo-Matugga'!$AC$10:$AC$21</c:f>
              <c:numCache>
                <c:formatCode>0</c:formatCode>
                <c:ptCount val="12"/>
                <c:pt idx="0">
                  <c:v>285</c:v>
                </c:pt>
                <c:pt idx="1">
                  <c:v>272</c:v>
                </c:pt>
                <c:pt idx="2">
                  <c:v>252</c:v>
                </c:pt>
                <c:pt idx="3">
                  <c:v>225</c:v>
                </c:pt>
                <c:pt idx="4">
                  <c:v>260</c:v>
                </c:pt>
                <c:pt idx="5">
                  <c:v>99</c:v>
                </c:pt>
                <c:pt idx="6">
                  <c:v>136</c:v>
                </c:pt>
                <c:pt idx="7">
                  <c:v>254</c:v>
                </c:pt>
                <c:pt idx="8">
                  <c:v>246</c:v>
                </c:pt>
                <c:pt idx="9">
                  <c:v>253</c:v>
                </c:pt>
                <c:pt idx="10">
                  <c:v>303</c:v>
                </c:pt>
                <c:pt idx="11">
                  <c:v>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'29.09 Bombo-Matugga'!$AD$9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Bombo-Matugga'!$AD$10:$AD$21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640352"/>
        <c:axId val="220642312"/>
      </c:lineChart>
      <c:catAx>
        <c:axId val="220640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642312"/>
        <c:crosses val="autoZero"/>
        <c:auto val="1"/>
        <c:lblAlgn val="ctr"/>
        <c:lblOffset val="100"/>
        <c:noMultiLvlLbl val="0"/>
      </c:catAx>
      <c:valAx>
        <c:axId val="220642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640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Bombo-Matugga'!$C$9:$N$9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Bombo-Matugga'!$C$60:$N$60</c:f>
              <c:numCache>
                <c:formatCode>0.00%</c:formatCode>
                <c:ptCount val="12"/>
                <c:pt idx="0">
                  <c:v>0.3730989531898084</c:v>
                </c:pt>
                <c:pt idx="1">
                  <c:v>7.1301599841990915E-2</c:v>
                </c:pt>
                <c:pt idx="2">
                  <c:v>5.1352952794785703E-2</c:v>
                </c:pt>
                <c:pt idx="3">
                  <c:v>0.33458423859371916</c:v>
                </c:pt>
                <c:pt idx="4">
                  <c:v>5.5303179932846142E-3</c:v>
                </c:pt>
                <c:pt idx="5">
                  <c:v>5.925340707090658E-3</c:v>
                </c:pt>
                <c:pt idx="6">
                  <c:v>0.13371518862334583</c:v>
                </c:pt>
                <c:pt idx="7">
                  <c:v>6.5178747777997238E-3</c:v>
                </c:pt>
                <c:pt idx="8">
                  <c:v>4.1477384949634606E-3</c:v>
                </c:pt>
                <c:pt idx="9">
                  <c:v>1.2838238198696426E-2</c:v>
                </c:pt>
                <c:pt idx="11">
                  <c:v>9.8755678451510967E-4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'[2]29.09 BOMBO-MATUGGA'!$AE$9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'[2]29.09 BOMBO-MATUGGA'!$R$10:$R$21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'[2]29.09 BOMBO-MATUGGA'!$AE$10:$AE$21</c:f>
              <c:numCache>
                <c:formatCode>General</c:formatCode>
                <c:ptCount val="12"/>
                <c:pt idx="0">
                  <c:v>277</c:v>
                </c:pt>
                <c:pt idx="1">
                  <c:v>303</c:v>
                </c:pt>
                <c:pt idx="2">
                  <c:v>340</c:v>
                </c:pt>
                <c:pt idx="3">
                  <c:v>350</c:v>
                </c:pt>
                <c:pt idx="4">
                  <c:v>300</c:v>
                </c:pt>
                <c:pt idx="5">
                  <c:v>370</c:v>
                </c:pt>
                <c:pt idx="6">
                  <c:v>392</c:v>
                </c:pt>
                <c:pt idx="7">
                  <c:v>386</c:v>
                </c:pt>
                <c:pt idx="8">
                  <c:v>503</c:v>
                </c:pt>
                <c:pt idx="9">
                  <c:v>518</c:v>
                </c:pt>
                <c:pt idx="10">
                  <c:v>578</c:v>
                </c:pt>
                <c:pt idx="11">
                  <c:v>746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855-428E-A9C7-BB3970278A77}"/>
            </c:ext>
          </c:extLst>
        </c:ser>
        <c:ser>
          <c:idx val="1"/>
          <c:order val="1"/>
          <c:tx>
            <c:strRef>
              <c:f>'[2]29.09 BOMBO-MATUGGA'!$AF$9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'[2]29.09 BOMBO-MATUGGA'!$R$10:$R$21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'[2]29.09 BOMBO-MATUGGA'!$AF$10:$AF$21</c:f>
              <c:numCache>
                <c:formatCode>General</c:formatCode>
                <c:ptCount val="12"/>
                <c:pt idx="0">
                  <c:v>562</c:v>
                </c:pt>
                <c:pt idx="1">
                  <c:v>575</c:v>
                </c:pt>
                <c:pt idx="2">
                  <c:v>592</c:v>
                </c:pt>
                <c:pt idx="3">
                  <c:v>575</c:v>
                </c:pt>
                <c:pt idx="4">
                  <c:v>560</c:v>
                </c:pt>
                <c:pt idx="5">
                  <c:v>469</c:v>
                </c:pt>
                <c:pt idx="6">
                  <c:v>528</c:v>
                </c:pt>
                <c:pt idx="7">
                  <c:v>640</c:v>
                </c:pt>
                <c:pt idx="8">
                  <c:v>749</c:v>
                </c:pt>
                <c:pt idx="9">
                  <c:v>771</c:v>
                </c:pt>
                <c:pt idx="10">
                  <c:v>881</c:v>
                </c:pt>
                <c:pt idx="11">
                  <c:v>1019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855-428E-A9C7-BB3970278A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638000"/>
        <c:axId val="220641136"/>
      </c:lineChart>
      <c:catAx>
        <c:axId val="22063800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641136"/>
        <c:crosses val="autoZero"/>
        <c:auto val="1"/>
        <c:lblAlgn val="ctr"/>
        <c:lblOffset val="100"/>
        <c:noMultiLvlLbl val="0"/>
      </c:catAx>
      <c:valAx>
        <c:axId val="2206411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638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8EA-48BD-AA7B-6655E6713DA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8EA-48BD-AA7B-6655E6713DA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8EA-48BD-AA7B-6655E6713DA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8EA-48BD-AA7B-6655E6713DA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8EA-48BD-AA7B-6655E6713DA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8EA-48BD-AA7B-6655E6713DA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8EA-48BD-AA7B-6655E6713DA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8EA-48BD-AA7B-6655E6713DA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8EA-48BD-AA7B-6655E6713DA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8EA-48BD-AA7B-6655E6713DA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8EA-48BD-AA7B-6655E6713DA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8EA-48BD-AA7B-6655E6713DA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8EA-48BD-AA7B-6655E6713DA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'[2]29.09 BOMBO-MATUGGA'!$C$9:$N$9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'[2]29.09 BOMBO-MATUGGA'!$C$59:$N$59</c:f>
              <c:numCache>
                <c:formatCode>General</c:formatCode>
                <c:ptCount val="12"/>
                <c:pt idx="0">
                  <c:v>0.23847998990026512</c:v>
                </c:pt>
                <c:pt idx="1">
                  <c:v>4.557505365484156E-2</c:v>
                </c:pt>
                <c:pt idx="2">
                  <c:v>3.2824138366367883E-2</c:v>
                </c:pt>
                <c:pt idx="3">
                  <c:v>0.2138618861254892</c:v>
                </c:pt>
                <c:pt idx="4">
                  <c:v>3.5349072086857721E-3</c:v>
                </c:pt>
                <c:pt idx="5">
                  <c:v>3.7874005807347557E-3</c:v>
                </c:pt>
                <c:pt idx="6">
                  <c:v>8.5469006438580991E-2</c:v>
                </c:pt>
                <c:pt idx="7">
                  <c:v>4.1661406388082316E-3</c:v>
                </c:pt>
                <c:pt idx="8">
                  <c:v>2.6511804065143291E-3</c:v>
                </c:pt>
                <c:pt idx="9">
                  <c:v>8.2060345915919708E-3</c:v>
                </c:pt>
                <c:pt idx="10">
                  <c:v>0.36081302865799775</c:v>
                </c:pt>
                <c:pt idx="11">
                  <c:v>6.3123343012245928E-4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8EA-48BD-AA7B-6655E6713D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294-46DD-8EB2-5C92B5FD73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294-46DD-8EB2-5C92B5FD73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294-46DD-8EB2-5C92B5FD73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294-46DD-8EB2-5C92B5FD73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294-46DD-8EB2-5C92B5FD73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294-46DD-8EB2-5C92B5FD73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294-46DD-8EB2-5C92B5FD73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294-46DD-8EB2-5C92B5FD73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294-46DD-8EB2-5C92B5FD73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294-46DD-8EB2-5C92B5FD73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294-46DD-8EB2-5C92B5FD73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294-46DD-8EB2-5C92B5FD732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294-46DD-8EB2-5C92B5FD73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'[2]29.09 BOMBO-MATUGGA'!$C$9:$N$9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'[2]29.09 BOMBO-MATUGGA'!$C$60:$N$60</c:f>
              <c:numCache>
                <c:formatCode>General</c:formatCode>
                <c:ptCount val="12"/>
                <c:pt idx="0">
                  <c:v>0.3730989531898084</c:v>
                </c:pt>
                <c:pt idx="1">
                  <c:v>7.1301599841990915E-2</c:v>
                </c:pt>
                <c:pt idx="2">
                  <c:v>5.1352952794785703E-2</c:v>
                </c:pt>
                <c:pt idx="3">
                  <c:v>0.33458423859371916</c:v>
                </c:pt>
                <c:pt idx="4">
                  <c:v>5.5303179932846142E-3</c:v>
                </c:pt>
                <c:pt idx="5">
                  <c:v>5.925340707090658E-3</c:v>
                </c:pt>
                <c:pt idx="6">
                  <c:v>0.13371518862334583</c:v>
                </c:pt>
                <c:pt idx="7">
                  <c:v>6.5178747777997238E-3</c:v>
                </c:pt>
                <c:pt idx="8">
                  <c:v>4.1477384949634606E-3</c:v>
                </c:pt>
                <c:pt idx="9">
                  <c:v>1.2838238198696426E-2</c:v>
                </c:pt>
                <c:pt idx="11">
                  <c:v>9.8755678451510967E-4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294-46DD-8EB2-5C92B5FD73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Matugga-Bombo'!$AE$9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Matugga-Bombo'!$AE$10:$AE$21</c:f>
              <c:numCache>
                <c:formatCode>0</c:formatCode>
                <c:ptCount val="12"/>
                <c:pt idx="0">
                  <c:v>250</c:v>
                </c:pt>
                <c:pt idx="1">
                  <c:v>363</c:v>
                </c:pt>
                <c:pt idx="2">
                  <c:v>480</c:v>
                </c:pt>
                <c:pt idx="3">
                  <c:v>533</c:v>
                </c:pt>
                <c:pt idx="4">
                  <c:v>605</c:v>
                </c:pt>
                <c:pt idx="5">
                  <c:v>572</c:v>
                </c:pt>
                <c:pt idx="6">
                  <c:v>465</c:v>
                </c:pt>
                <c:pt idx="7">
                  <c:v>402</c:v>
                </c:pt>
                <c:pt idx="8">
                  <c:v>468</c:v>
                </c:pt>
                <c:pt idx="9">
                  <c:v>528</c:v>
                </c:pt>
                <c:pt idx="10">
                  <c:v>463</c:v>
                </c:pt>
                <c:pt idx="11">
                  <c:v>428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'29.09 Matugga-Bombo'!$AF$9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Matugga-Bombo'!$AF$10:$AF$21</c:f>
              <c:numCache>
                <c:formatCode>0</c:formatCode>
                <c:ptCount val="12"/>
                <c:pt idx="0">
                  <c:v>396</c:v>
                </c:pt>
                <c:pt idx="1">
                  <c:v>583</c:v>
                </c:pt>
                <c:pt idx="2">
                  <c:v>709</c:v>
                </c:pt>
                <c:pt idx="3">
                  <c:v>748</c:v>
                </c:pt>
                <c:pt idx="4">
                  <c:v>829</c:v>
                </c:pt>
                <c:pt idx="5">
                  <c:v>743</c:v>
                </c:pt>
                <c:pt idx="6">
                  <c:v>576</c:v>
                </c:pt>
                <c:pt idx="7">
                  <c:v>571</c:v>
                </c:pt>
                <c:pt idx="8">
                  <c:v>570</c:v>
                </c:pt>
                <c:pt idx="9">
                  <c:v>694</c:v>
                </c:pt>
                <c:pt idx="10">
                  <c:v>658</c:v>
                </c:pt>
                <c:pt idx="11">
                  <c:v>656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638392"/>
        <c:axId val="220641920"/>
      </c:lineChart>
      <c:catAx>
        <c:axId val="2206383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641920"/>
        <c:crosses val="autoZero"/>
        <c:auto val="1"/>
        <c:lblAlgn val="ctr"/>
        <c:lblOffset val="100"/>
        <c:noMultiLvlLbl val="0"/>
      </c:catAx>
      <c:valAx>
        <c:axId val="2206419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6383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Matugga-Bombo'!$C$9:$N$9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Matugga-Bombo'!$C$59:$N$59</c:f>
              <c:numCache>
                <c:formatCode>0.0%</c:formatCode>
                <c:ptCount val="12"/>
                <c:pt idx="0">
                  <c:v>0.25720936247252035</c:v>
                </c:pt>
                <c:pt idx="1">
                  <c:v>6.9830596146385621E-2</c:v>
                </c:pt>
                <c:pt idx="2">
                  <c:v>4.138109401267296E-2</c:v>
                </c:pt>
                <c:pt idx="3">
                  <c:v>0.23069959912065174</c:v>
                </c:pt>
                <c:pt idx="4">
                  <c:v>3.491529807319281E-3</c:v>
                </c:pt>
                <c:pt idx="5">
                  <c:v>4.3967412388465016E-3</c:v>
                </c:pt>
                <c:pt idx="6">
                  <c:v>6.9959912065175225E-2</c:v>
                </c:pt>
                <c:pt idx="7">
                  <c:v>2.5863183757920599E-2</c:v>
                </c:pt>
                <c:pt idx="8">
                  <c:v>8.0175869649553866E-3</c:v>
                </c:pt>
                <c:pt idx="9">
                  <c:v>7.6296392085865774E-3</c:v>
                </c:pt>
                <c:pt idx="10">
                  <c:v>0.2813914392861761</c:v>
                </c:pt>
                <c:pt idx="11">
                  <c:v>1.2931591878960301E-4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843"/>
          <c:y val="2.296022663732372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'29.09 Matugga-Bombo'!$S$9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Matugga-Bombo'!$S$10:$S$21</c:f>
              <c:numCache>
                <c:formatCode>0</c:formatCode>
                <c:ptCount val="12"/>
                <c:pt idx="0">
                  <c:v>39</c:v>
                </c:pt>
                <c:pt idx="1">
                  <c:v>134</c:v>
                </c:pt>
                <c:pt idx="2">
                  <c:v>195</c:v>
                </c:pt>
                <c:pt idx="3">
                  <c:v>191</c:v>
                </c:pt>
                <c:pt idx="4">
                  <c:v>236</c:v>
                </c:pt>
                <c:pt idx="5">
                  <c:v>239</c:v>
                </c:pt>
                <c:pt idx="6">
                  <c:v>135</c:v>
                </c:pt>
                <c:pt idx="7">
                  <c:v>157</c:v>
                </c:pt>
                <c:pt idx="8">
                  <c:v>190</c:v>
                </c:pt>
                <c:pt idx="9">
                  <c:v>170</c:v>
                </c:pt>
                <c:pt idx="10">
                  <c:v>166</c:v>
                </c:pt>
                <c:pt idx="11">
                  <c:v>137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'29.09 Matugga-Bombo'!$T$9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'29.09 Matugga-Bombo'!$T$10:$T$21</c:f>
              <c:numCache>
                <c:formatCode>0</c:formatCode>
                <c:ptCount val="12"/>
                <c:pt idx="0">
                  <c:v>7</c:v>
                </c:pt>
                <c:pt idx="1">
                  <c:v>15</c:v>
                </c:pt>
                <c:pt idx="2">
                  <c:v>51</c:v>
                </c:pt>
                <c:pt idx="3">
                  <c:v>58</c:v>
                </c:pt>
                <c:pt idx="4">
                  <c:v>78</c:v>
                </c:pt>
                <c:pt idx="5">
                  <c:v>61</c:v>
                </c:pt>
                <c:pt idx="6">
                  <c:v>52</c:v>
                </c:pt>
                <c:pt idx="7">
                  <c:v>59</c:v>
                </c:pt>
                <c:pt idx="8">
                  <c:v>40</c:v>
                </c:pt>
                <c:pt idx="9">
                  <c:v>56</c:v>
                </c:pt>
                <c:pt idx="10">
                  <c:v>37</c:v>
                </c:pt>
                <c:pt idx="11">
                  <c:v>26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'29.09 Matugga-Bombo'!$U$9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'29.09 Matugga-Bombo'!$U$10:$U$21</c:f>
              <c:numCache>
                <c:formatCode>0</c:formatCode>
                <c:ptCount val="12"/>
                <c:pt idx="0">
                  <c:v>6</c:v>
                </c:pt>
                <c:pt idx="1">
                  <c:v>15</c:v>
                </c:pt>
                <c:pt idx="2">
                  <c:v>25</c:v>
                </c:pt>
                <c:pt idx="3">
                  <c:v>38</c:v>
                </c:pt>
                <c:pt idx="4">
                  <c:v>35</c:v>
                </c:pt>
                <c:pt idx="5">
                  <c:v>35</c:v>
                </c:pt>
                <c:pt idx="6">
                  <c:v>31</c:v>
                </c:pt>
                <c:pt idx="7">
                  <c:v>20</c:v>
                </c:pt>
                <c:pt idx="8">
                  <c:v>35</c:v>
                </c:pt>
                <c:pt idx="9">
                  <c:v>34</c:v>
                </c:pt>
                <c:pt idx="10">
                  <c:v>27</c:v>
                </c:pt>
                <c:pt idx="11">
                  <c:v>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'29.09 Matugga-Bombo'!$V$9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'29.09 Matugga-Bombo'!$V$10:$V$21</c:f>
              <c:numCache>
                <c:formatCode>0</c:formatCode>
                <c:ptCount val="12"/>
                <c:pt idx="0">
                  <c:v>105</c:v>
                </c:pt>
                <c:pt idx="1">
                  <c:v>123</c:v>
                </c:pt>
                <c:pt idx="2">
                  <c:v>143</c:v>
                </c:pt>
                <c:pt idx="3">
                  <c:v>159</c:v>
                </c:pt>
                <c:pt idx="4">
                  <c:v>165</c:v>
                </c:pt>
                <c:pt idx="5">
                  <c:v>163</c:v>
                </c:pt>
                <c:pt idx="6">
                  <c:v>148</c:v>
                </c:pt>
                <c:pt idx="7">
                  <c:v>117</c:v>
                </c:pt>
                <c:pt idx="8">
                  <c:v>133</c:v>
                </c:pt>
                <c:pt idx="9">
                  <c:v>198</c:v>
                </c:pt>
                <c:pt idx="10">
                  <c:v>157</c:v>
                </c:pt>
                <c:pt idx="11">
                  <c:v>173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'29.09 Matugga-Bombo'!$W$9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'29.09 Matugga-Bombo'!$W$10:$W$21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'29.09 Matugga-Bombo'!$X$9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'29.09 Matugga-Bombo'!$X$10:$X$21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5</c:v>
                </c:pt>
                <c:pt idx="6">
                  <c:v>6</c:v>
                </c:pt>
                <c:pt idx="7">
                  <c:v>2</c:v>
                </c:pt>
                <c:pt idx="8">
                  <c:v>3</c:v>
                </c:pt>
                <c:pt idx="9">
                  <c:v>1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'29.09 Matugga-Bombo'!$Y$9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Matugga-Bombo'!$Y$10:$Y$21</c:f>
              <c:numCache>
                <c:formatCode>0</c:formatCode>
                <c:ptCount val="12"/>
                <c:pt idx="0">
                  <c:v>65</c:v>
                </c:pt>
                <c:pt idx="1">
                  <c:v>52</c:v>
                </c:pt>
                <c:pt idx="2">
                  <c:v>47</c:v>
                </c:pt>
                <c:pt idx="3">
                  <c:v>45</c:v>
                </c:pt>
                <c:pt idx="4">
                  <c:v>61</c:v>
                </c:pt>
                <c:pt idx="5">
                  <c:v>42</c:v>
                </c:pt>
                <c:pt idx="6">
                  <c:v>51</c:v>
                </c:pt>
                <c:pt idx="7">
                  <c:v>22</c:v>
                </c:pt>
                <c:pt idx="8">
                  <c:v>42</c:v>
                </c:pt>
                <c:pt idx="9">
                  <c:v>37</c:v>
                </c:pt>
                <c:pt idx="10">
                  <c:v>38</c:v>
                </c:pt>
                <c:pt idx="11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'29.09 Matugga-Bombo'!$Z$9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Matugga-Bombo'!$Z$10:$Z$21</c:f>
              <c:numCache>
                <c:formatCode>0</c:formatCode>
                <c:ptCount val="12"/>
                <c:pt idx="0">
                  <c:v>18</c:v>
                </c:pt>
                <c:pt idx="1">
                  <c:v>13</c:v>
                </c:pt>
                <c:pt idx="2">
                  <c:v>3</c:v>
                </c:pt>
                <c:pt idx="3">
                  <c:v>23</c:v>
                </c:pt>
                <c:pt idx="4">
                  <c:v>13</c:v>
                </c:pt>
                <c:pt idx="5">
                  <c:v>13</c:v>
                </c:pt>
                <c:pt idx="6">
                  <c:v>22</c:v>
                </c:pt>
                <c:pt idx="7">
                  <c:v>18</c:v>
                </c:pt>
                <c:pt idx="8">
                  <c:v>11</c:v>
                </c:pt>
                <c:pt idx="9">
                  <c:v>18</c:v>
                </c:pt>
                <c:pt idx="10">
                  <c:v>25</c:v>
                </c:pt>
                <c:pt idx="11">
                  <c:v>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'29.09 Matugga-Bombo'!$AA$9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Matugga-Bombo'!$AA$10:$AA$21</c:f>
              <c:numCache>
                <c:formatCode>0</c:formatCode>
                <c:ptCount val="12"/>
                <c:pt idx="0">
                  <c:v>3</c:v>
                </c:pt>
                <c:pt idx="1">
                  <c:v>7</c:v>
                </c:pt>
                <c:pt idx="2">
                  <c:v>1</c:v>
                </c:pt>
                <c:pt idx="3">
                  <c:v>10</c:v>
                </c:pt>
                <c:pt idx="4">
                  <c:v>4</c:v>
                </c:pt>
                <c:pt idx="5">
                  <c:v>4</c:v>
                </c:pt>
                <c:pt idx="6">
                  <c:v>6</c:v>
                </c:pt>
                <c:pt idx="7">
                  <c:v>1</c:v>
                </c:pt>
                <c:pt idx="8">
                  <c:v>8</c:v>
                </c:pt>
                <c:pt idx="9">
                  <c:v>9</c:v>
                </c:pt>
                <c:pt idx="10">
                  <c:v>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'29.09 Matugga-Bombo'!$AB$9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Matugga-Bombo'!$AB$10:$AB$21</c:f>
              <c:numCache>
                <c:formatCode>0</c:formatCode>
                <c:ptCount val="12"/>
                <c:pt idx="0">
                  <c:v>6</c:v>
                </c:pt>
                <c:pt idx="1">
                  <c:v>1</c:v>
                </c:pt>
                <c:pt idx="2">
                  <c:v>9</c:v>
                </c:pt>
                <c:pt idx="3">
                  <c:v>1</c:v>
                </c:pt>
                <c:pt idx="4">
                  <c:v>8</c:v>
                </c:pt>
                <c:pt idx="5">
                  <c:v>5</c:v>
                </c:pt>
                <c:pt idx="6">
                  <c:v>11</c:v>
                </c:pt>
                <c:pt idx="7">
                  <c:v>3</c:v>
                </c:pt>
                <c:pt idx="8">
                  <c:v>5</c:v>
                </c:pt>
                <c:pt idx="9">
                  <c:v>4</c:v>
                </c:pt>
                <c:pt idx="10">
                  <c:v>3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'29.09 Matugga-Bombo'!$AC$9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Matugga-Bombo'!$AC$10:$AC$21</c:f>
              <c:numCache>
                <c:formatCode>0</c:formatCode>
                <c:ptCount val="12"/>
                <c:pt idx="0">
                  <c:v>146</c:v>
                </c:pt>
                <c:pt idx="1">
                  <c:v>220</c:v>
                </c:pt>
                <c:pt idx="2">
                  <c:v>229</c:v>
                </c:pt>
                <c:pt idx="3">
                  <c:v>215</c:v>
                </c:pt>
                <c:pt idx="4">
                  <c:v>224</c:v>
                </c:pt>
                <c:pt idx="5">
                  <c:v>171</c:v>
                </c:pt>
                <c:pt idx="6">
                  <c:v>111</c:v>
                </c:pt>
                <c:pt idx="7">
                  <c:v>169</c:v>
                </c:pt>
                <c:pt idx="8">
                  <c:v>102</c:v>
                </c:pt>
                <c:pt idx="9">
                  <c:v>166</c:v>
                </c:pt>
                <c:pt idx="10">
                  <c:v>195</c:v>
                </c:pt>
                <c:pt idx="11">
                  <c:v>228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'29.09 Matugga-Bombo'!$AD$9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'29.09 Matugga-Bombo'!$AD$10:$AD$21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20639960"/>
        <c:axId val="220635256"/>
      </c:lineChart>
      <c:catAx>
        <c:axId val="220639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635256"/>
        <c:crosses val="autoZero"/>
        <c:auto val="1"/>
        <c:lblAlgn val="ctr"/>
        <c:lblOffset val="100"/>
        <c:noMultiLvlLbl val="0"/>
      </c:catAx>
      <c:valAx>
        <c:axId val="220635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639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'29.09 Matugga-Bombo'!$C$9:$N$9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'29.09 Matugga-Bombo'!$C$60:$N$60</c:f>
              <c:numCache>
                <c:formatCode>0.00%</c:formatCode>
                <c:ptCount val="12"/>
                <c:pt idx="0">
                  <c:v>0.35792693899586109</c:v>
                </c:pt>
                <c:pt idx="1">
                  <c:v>9.7174734569012058E-2</c:v>
                </c:pt>
                <c:pt idx="2">
                  <c:v>5.7585027892747886E-2</c:v>
                </c:pt>
                <c:pt idx="3">
                  <c:v>0.32103653050206948</c:v>
                </c:pt>
                <c:pt idx="4">
                  <c:v>4.8587367284506026E-3</c:v>
                </c:pt>
                <c:pt idx="5">
                  <c:v>6.1184092136044631E-3</c:v>
                </c:pt>
                <c:pt idx="6">
                  <c:v>9.7354687781176896E-2</c:v>
                </c:pt>
                <c:pt idx="7">
                  <c:v>3.5990642432967429E-2</c:v>
                </c:pt>
                <c:pt idx="8">
                  <c:v>1.1157099154219903E-2</c:v>
                </c:pt>
                <c:pt idx="9">
                  <c:v>1.0617239517725391E-2</c:v>
                </c:pt>
                <c:pt idx="11">
                  <c:v>1.7995321216483713E-4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'[2]29.09 MATUGGA-BOMBO'!$AE$9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'[2]29.09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'[2]29.09 MATUGGA-BOMBO'!$AE$10:$AE$21</c:f>
              <c:numCache>
                <c:formatCode>General</c:formatCode>
                <c:ptCount val="12"/>
                <c:pt idx="0">
                  <c:v>250</c:v>
                </c:pt>
                <c:pt idx="1">
                  <c:v>363</c:v>
                </c:pt>
                <c:pt idx="2">
                  <c:v>480</c:v>
                </c:pt>
                <c:pt idx="3">
                  <c:v>533</c:v>
                </c:pt>
                <c:pt idx="4">
                  <c:v>605</c:v>
                </c:pt>
                <c:pt idx="5">
                  <c:v>572</c:v>
                </c:pt>
                <c:pt idx="6">
                  <c:v>465</c:v>
                </c:pt>
                <c:pt idx="7">
                  <c:v>402</c:v>
                </c:pt>
                <c:pt idx="8">
                  <c:v>468</c:v>
                </c:pt>
                <c:pt idx="9">
                  <c:v>528</c:v>
                </c:pt>
                <c:pt idx="10">
                  <c:v>463</c:v>
                </c:pt>
                <c:pt idx="11">
                  <c:v>428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257-4E50-BE3C-DC82481E4B75}"/>
            </c:ext>
          </c:extLst>
        </c:ser>
        <c:ser>
          <c:idx val="1"/>
          <c:order val="1"/>
          <c:tx>
            <c:strRef>
              <c:f>'[2]29.09 MATUGGA-BOMBO'!$AF$9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'[2]29.09 MATUGGA-BOMBO'!$R$10:$R$21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'[2]29.09 MATUGGA-BOMBO'!$AF$10:$AF$21</c:f>
              <c:numCache>
                <c:formatCode>General</c:formatCode>
                <c:ptCount val="12"/>
                <c:pt idx="0">
                  <c:v>396</c:v>
                </c:pt>
                <c:pt idx="1">
                  <c:v>583</c:v>
                </c:pt>
                <c:pt idx="2">
                  <c:v>709</c:v>
                </c:pt>
                <c:pt idx="3">
                  <c:v>748</c:v>
                </c:pt>
                <c:pt idx="4">
                  <c:v>829</c:v>
                </c:pt>
                <c:pt idx="5">
                  <c:v>743</c:v>
                </c:pt>
                <c:pt idx="6">
                  <c:v>576</c:v>
                </c:pt>
                <c:pt idx="7">
                  <c:v>571</c:v>
                </c:pt>
                <c:pt idx="8">
                  <c:v>570</c:v>
                </c:pt>
                <c:pt idx="9">
                  <c:v>694</c:v>
                </c:pt>
                <c:pt idx="10">
                  <c:v>658</c:v>
                </c:pt>
                <c:pt idx="11">
                  <c:v>656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257-4E50-BE3C-DC82481E4B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0636040"/>
        <c:axId val="223713072"/>
      </c:lineChart>
      <c:catAx>
        <c:axId val="2206360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713072"/>
        <c:crosses val="autoZero"/>
        <c:auto val="1"/>
        <c:lblAlgn val="ctr"/>
        <c:lblOffset val="100"/>
        <c:noMultiLvlLbl val="0"/>
      </c:catAx>
      <c:valAx>
        <c:axId val="22371307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0636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4E7-40CA-9267-0EB4F5D55B1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4E7-40CA-9267-0EB4F5D55B11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4E7-40CA-9267-0EB4F5D55B11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4E7-40CA-9267-0EB4F5D55B11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4E7-40CA-9267-0EB4F5D55B11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4E7-40CA-9267-0EB4F5D55B11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4E7-40CA-9267-0EB4F5D55B11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4E7-40CA-9267-0EB4F5D55B11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4E7-40CA-9267-0EB4F5D55B11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4E7-40CA-9267-0EB4F5D55B11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4E7-40CA-9267-0EB4F5D55B11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4E7-40CA-9267-0EB4F5D55B11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4E7-40CA-9267-0EB4F5D55B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'[2]29.09 MATUGGA-BOMBO'!$C$9:$N$9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'[2]29.09 MATUGGA-BOMBO'!$C$59:$N$59</c:f>
              <c:numCache>
                <c:formatCode>General</c:formatCode>
                <c:ptCount val="12"/>
                <c:pt idx="0">
                  <c:v>0.25720936247252035</c:v>
                </c:pt>
                <c:pt idx="1">
                  <c:v>6.9830596146385621E-2</c:v>
                </c:pt>
                <c:pt idx="2">
                  <c:v>4.138109401267296E-2</c:v>
                </c:pt>
                <c:pt idx="3">
                  <c:v>0.23069959912065174</c:v>
                </c:pt>
                <c:pt idx="4">
                  <c:v>3.491529807319281E-3</c:v>
                </c:pt>
                <c:pt idx="5">
                  <c:v>4.3967412388465016E-3</c:v>
                </c:pt>
                <c:pt idx="6">
                  <c:v>6.9959912065175225E-2</c:v>
                </c:pt>
                <c:pt idx="7">
                  <c:v>2.5863183757920599E-2</c:v>
                </c:pt>
                <c:pt idx="8">
                  <c:v>8.0175869649553866E-3</c:v>
                </c:pt>
                <c:pt idx="9">
                  <c:v>7.6296392085865774E-3</c:v>
                </c:pt>
                <c:pt idx="10">
                  <c:v>0.2813914392861761</c:v>
                </c:pt>
                <c:pt idx="11">
                  <c:v>1.2931591878960301E-4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4E7-40CA-9267-0EB4F5D55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5F8-422C-BEEB-DBCD626C380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5F8-422C-BEEB-DBCD626C380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5F8-422C-BEEB-DBCD626C380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5F8-422C-BEEB-DBCD626C380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5F8-422C-BEEB-DBCD626C380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5F8-422C-BEEB-DBCD626C380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5F8-422C-BEEB-DBCD626C380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5F8-422C-BEEB-DBCD626C380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5F8-422C-BEEB-DBCD626C380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5F8-422C-BEEB-DBCD626C380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5F8-422C-BEEB-DBCD626C380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5F8-422C-BEEB-DBCD626C3800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5F8-422C-BEEB-DBCD626C380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'[2]29.09 MATUGGA-BOMBO'!$C$9:$N$9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'[2]29.09 MATUGGA-BOMBO'!$C$60:$N$60</c:f>
              <c:numCache>
                <c:formatCode>General</c:formatCode>
                <c:ptCount val="12"/>
                <c:pt idx="0">
                  <c:v>0.35792693899586109</c:v>
                </c:pt>
                <c:pt idx="1">
                  <c:v>9.7174734569012058E-2</c:v>
                </c:pt>
                <c:pt idx="2">
                  <c:v>5.7585027892747886E-2</c:v>
                </c:pt>
                <c:pt idx="3">
                  <c:v>0.32103653050206948</c:v>
                </c:pt>
                <c:pt idx="4">
                  <c:v>4.8587367284506026E-3</c:v>
                </c:pt>
                <c:pt idx="5">
                  <c:v>6.1184092136044631E-3</c:v>
                </c:pt>
                <c:pt idx="6">
                  <c:v>9.7354687781176896E-2</c:v>
                </c:pt>
                <c:pt idx="7">
                  <c:v>3.5990642432967429E-2</c:v>
                </c:pt>
                <c:pt idx="8">
                  <c:v>1.1157099154219903E-2</c:v>
                </c:pt>
                <c:pt idx="9">
                  <c:v>1.0617239517725391E-2</c:v>
                </c:pt>
                <c:pt idx="11">
                  <c:v>1.7995321216483713E-4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5F8-422C-BEEB-DBCD626C38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6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Bombo-Matugga'!$AE$9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Bombo-Matugga'!$R$10:$R$33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Bombo-Matugga'!$AE$10:$AE$33</c:f>
              <c:numCache>
                <c:formatCode>0</c:formatCode>
                <c:ptCount val="24"/>
                <c:pt idx="0">
                  <c:v>328.28571428571428</c:v>
                </c:pt>
                <c:pt idx="1">
                  <c:v>337.71428571428567</c:v>
                </c:pt>
                <c:pt idx="2">
                  <c:v>338.71428571428567</c:v>
                </c:pt>
                <c:pt idx="3">
                  <c:v>351.57142857142856</c:v>
                </c:pt>
                <c:pt idx="4">
                  <c:v>345.85714285714283</c:v>
                </c:pt>
                <c:pt idx="5">
                  <c:v>373</c:v>
                </c:pt>
                <c:pt idx="6">
                  <c:v>372.42857142857144</c:v>
                </c:pt>
                <c:pt idx="7">
                  <c:v>389.42857142857139</c:v>
                </c:pt>
                <c:pt idx="8">
                  <c:v>441.14285714285717</c:v>
                </c:pt>
                <c:pt idx="9">
                  <c:v>477.14285714285711</c:v>
                </c:pt>
                <c:pt idx="10">
                  <c:v>573.28571428571422</c:v>
                </c:pt>
                <c:pt idx="11">
                  <c:v>603.57142857142856</c:v>
                </c:pt>
                <c:pt idx="12">
                  <c:v>393</c:v>
                </c:pt>
                <c:pt idx="13">
                  <c:v>333</c:v>
                </c:pt>
                <c:pt idx="14">
                  <c:v>287</c:v>
                </c:pt>
                <c:pt idx="15">
                  <c:v>227.5</c:v>
                </c:pt>
                <c:pt idx="16">
                  <c:v>140</c:v>
                </c:pt>
                <c:pt idx="17">
                  <c:v>98.5</c:v>
                </c:pt>
                <c:pt idx="18">
                  <c:v>46.5</c:v>
                </c:pt>
                <c:pt idx="19">
                  <c:v>53</c:v>
                </c:pt>
                <c:pt idx="20">
                  <c:v>51.5</c:v>
                </c:pt>
                <c:pt idx="21">
                  <c:v>87.5</c:v>
                </c:pt>
                <c:pt idx="22">
                  <c:v>138</c:v>
                </c:pt>
                <c:pt idx="23">
                  <c:v>344.5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Bombo-Matugga'!$AF$9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Bombo-Matugga'!$R$10:$R$33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Bombo-Matugga'!$AF$10:$AF$33</c:f>
              <c:numCache>
                <c:formatCode>0</c:formatCode>
                <c:ptCount val="24"/>
                <c:pt idx="0">
                  <c:v>658.14285714285711</c:v>
                </c:pt>
                <c:pt idx="1">
                  <c:v>650.14285714285711</c:v>
                </c:pt>
                <c:pt idx="2">
                  <c:v>619.28571428571422</c:v>
                </c:pt>
                <c:pt idx="3">
                  <c:v>609</c:v>
                </c:pt>
                <c:pt idx="4">
                  <c:v>602.14285714285711</c:v>
                </c:pt>
                <c:pt idx="5">
                  <c:v>575.42857142857133</c:v>
                </c:pt>
                <c:pt idx="6">
                  <c:v>561.85714285714289</c:v>
                </c:pt>
                <c:pt idx="7">
                  <c:v>569.85714285714289</c:v>
                </c:pt>
                <c:pt idx="8">
                  <c:v>615.71428571428567</c:v>
                </c:pt>
                <c:pt idx="9">
                  <c:v>687</c:v>
                </c:pt>
                <c:pt idx="10">
                  <c:v>835.14285714285711</c:v>
                </c:pt>
                <c:pt idx="11">
                  <c:v>850.85714285714289</c:v>
                </c:pt>
                <c:pt idx="12">
                  <c:v>547.5</c:v>
                </c:pt>
                <c:pt idx="13">
                  <c:v>478</c:v>
                </c:pt>
                <c:pt idx="14">
                  <c:v>372.5</c:v>
                </c:pt>
                <c:pt idx="15">
                  <c:v>299</c:v>
                </c:pt>
                <c:pt idx="16">
                  <c:v>188.5</c:v>
                </c:pt>
                <c:pt idx="17">
                  <c:v>126.5</c:v>
                </c:pt>
                <c:pt idx="18">
                  <c:v>64.5</c:v>
                </c:pt>
                <c:pt idx="19">
                  <c:v>66.5</c:v>
                </c:pt>
                <c:pt idx="20">
                  <c:v>68.5</c:v>
                </c:pt>
                <c:pt idx="21">
                  <c:v>104.5</c:v>
                </c:pt>
                <c:pt idx="22">
                  <c:v>174.5</c:v>
                </c:pt>
                <c:pt idx="23">
                  <c:v>609.5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718560"/>
        <c:axId val="223717776"/>
      </c:lineChart>
      <c:catAx>
        <c:axId val="22371856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717776"/>
        <c:crosses val="autoZero"/>
        <c:auto val="1"/>
        <c:lblAlgn val="ctr"/>
        <c:lblOffset val="100"/>
        <c:noMultiLvlLbl val="0"/>
      </c:catAx>
      <c:valAx>
        <c:axId val="2237177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718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Bombo-Matugga'!$C$9:$N$9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Bombo-Matugga'!$C$107:$N$107</c:f>
              <c:numCache>
                <c:formatCode>0.0%</c:formatCode>
                <c:ptCount val="12"/>
                <c:pt idx="0">
                  <c:v>0.19442920226803584</c:v>
                </c:pt>
                <c:pt idx="1">
                  <c:v>4.7588252201405772E-2</c:v>
                </c:pt>
                <c:pt idx="2">
                  <c:v>3.8044472315852743E-2</c:v>
                </c:pt>
                <c:pt idx="3">
                  <c:v>0.19928274672728694</c:v>
                </c:pt>
                <c:pt idx="4">
                  <c:v>6.5780878471950032E-3</c:v>
                </c:pt>
                <c:pt idx="5">
                  <c:v>8.2503723445951256E-3</c:v>
                </c:pt>
                <c:pt idx="6">
                  <c:v>0.11182749340231511</c:v>
                </c:pt>
                <c:pt idx="7">
                  <c:v>2.0609599958192892E-2</c:v>
                </c:pt>
                <c:pt idx="8">
                  <c:v>9.2824854328342615E-3</c:v>
                </c:pt>
                <c:pt idx="9">
                  <c:v>1.4645554074886989E-2</c:v>
                </c:pt>
                <c:pt idx="10">
                  <c:v>0.3477437224007735</c:v>
                </c:pt>
                <c:pt idx="11">
                  <c:v>1.7180110266259048E-3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Bombo-Matugga'!$C$9:$N$9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Bombo-Matugga'!$C$108:$N$108</c:f>
              <c:numCache>
                <c:formatCode>0.00%</c:formatCode>
                <c:ptCount val="12"/>
                <c:pt idx="0">
                  <c:v>0.29808713069604398</c:v>
                </c:pt>
                <c:pt idx="1">
                  <c:v>7.2959439158738107E-2</c:v>
                </c:pt>
                <c:pt idx="2">
                  <c:v>5.8327491236855288E-2</c:v>
                </c:pt>
                <c:pt idx="3">
                  <c:v>0.30552829243865787</c:v>
                </c:pt>
                <c:pt idx="4">
                  <c:v>1.0085127691537304E-2</c:v>
                </c:pt>
                <c:pt idx="5">
                  <c:v>1.2648973460190286E-2</c:v>
                </c:pt>
                <c:pt idx="6">
                  <c:v>0.17144717075613425</c:v>
                </c:pt>
                <c:pt idx="7">
                  <c:v>3.1597396094141215E-2</c:v>
                </c:pt>
                <c:pt idx="8">
                  <c:v>1.4231347020530794E-2</c:v>
                </c:pt>
                <c:pt idx="9">
                  <c:v>2.2453680520781165E-2</c:v>
                </c:pt>
                <c:pt idx="11">
                  <c:v>2.6339509263895839E-3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Matugga-Bombo'!$AE$9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Matugga-Bombo'!$R$10:$R$33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Matugga-Bombo'!$AE$10:$AE$33</c:f>
              <c:numCache>
                <c:formatCode>0</c:formatCode>
                <c:ptCount val="24"/>
                <c:pt idx="0">
                  <c:v>380.42857142857139</c:v>
                </c:pt>
                <c:pt idx="1">
                  <c:v>430</c:v>
                </c:pt>
                <c:pt idx="2">
                  <c:v>464.85714285714283</c:v>
                </c:pt>
                <c:pt idx="3">
                  <c:v>508.71428571428572</c:v>
                </c:pt>
                <c:pt idx="4">
                  <c:v>520.85714285714289</c:v>
                </c:pt>
                <c:pt idx="5">
                  <c:v>510.14285714285711</c:v>
                </c:pt>
                <c:pt idx="6">
                  <c:v>472.57142857142861</c:v>
                </c:pt>
                <c:pt idx="7">
                  <c:v>483.85714285714283</c:v>
                </c:pt>
                <c:pt idx="8">
                  <c:v>456.28571428571428</c:v>
                </c:pt>
                <c:pt idx="9">
                  <c:v>425</c:v>
                </c:pt>
                <c:pt idx="10">
                  <c:v>467.00000000000006</c:v>
                </c:pt>
                <c:pt idx="11">
                  <c:v>442.42857142857139</c:v>
                </c:pt>
                <c:pt idx="12">
                  <c:v>338.5</c:v>
                </c:pt>
                <c:pt idx="13">
                  <c:v>283</c:v>
                </c:pt>
                <c:pt idx="14">
                  <c:v>261</c:v>
                </c:pt>
                <c:pt idx="15">
                  <c:v>282.5</c:v>
                </c:pt>
                <c:pt idx="16">
                  <c:v>211</c:v>
                </c:pt>
                <c:pt idx="17">
                  <c:v>152.5</c:v>
                </c:pt>
                <c:pt idx="18">
                  <c:v>97.5</c:v>
                </c:pt>
                <c:pt idx="19">
                  <c:v>34.5</c:v>
                </c:pt>
                <c:pt idx="20">
                  <c:v>33</c:v>
                </c:pt>
                <c:pt idx="21">
                  <c:v>65</c:v>
                </c:pt>
                <c:pt idx="22">
                  <c:v>136.5</c:v>
                </c:pt>
                <c:pt idx="23">
                  <c:v>244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Matugga-Bombo'!$AF$9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Matugga-Bombo'!$R$10:$R$33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Matugga-Bombo'!$AF$10:$AF$33</c:f>
              <c:numCache>
                <c:formatCode>0</c:formatCode>
                <c:ptCount val="24"/>
                <c:pt idx="0">
                  <c:v>652.57142857142856</c:v>
                </c:pt>
                <c:pt idx="1">
                  <c:v>725.85714285714289</c:v>
                </c:pt>
                <c:pt idx="2">
                  <c:v>741.99999999999989</c:v>
                </c:pt>
                <c:pt idx="3">
                  <c:v>775.71428571428578</c:v>
                </c:pt>
                <c:pt idx="4">
                  <c:v>767.14285714285711</c:v>
                </c:pt>
                <c:pt idx="5">
                  <c:v>759</c:v>
                </c:pt>
                <c:pt idx="6">
                  <c:v>666</c:v>
                </c:pt>
                <c:pt idx="7">
                  <c:v>701.71428571428578</c:v>
                </c:pt>
                <c:pt idx="8">
                  <c:v>652</c:v>
                </c:pt>
                <c:pt idx="9">
                  <c:v>612.14285714285711</c:v>
                </c:pt>
                <c:pt idx="10">
                  <c:v>676.85714285714289</c:v>
                </c:pt>
                <c:pt idx="11">
                  <c:v>666.28571428571433</c:v>
                </c:pt>
                <c:pt idx="12">
                  <c:v>499.5</c:v>
                </c:pt>
                <c:pt idx="13">
                  <c:v>425.5</c:v>
                </c:pt>
                <c:pt idx="14">
                  <c:v>373</c:v>
                </c:pt>
                <c:pt idx="15">
                  <c:v>367.5</c:v>
                </c:pt>
                <c:pt idx="16">
                  <c:v>281.5</c:v>
                </c:pt>
                <c:pt idx="17">
                  <c:v>191</c:v>
                </c:pt>
                <c:pt idx="18">
                  <c:v>125</c:v>
                </c:pt>
                <c:pt idx="19">
                  <c:v>52.5</c:v>
                </c:pt>
                <c:pt idx="20">
                  <c:v>42.5</c:v>
                </c:pt>
                <c:pt idx="21">
                  <c:v>87</c:v>
                </c:pt>
                <c:pt idx="22">
                  <c:v>178</c:v>
                </c:pt>
                <c:pt idx="23">
                  <c:v>375.5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3716992"/>
        <c:axId val="223712288"/>
      </c:lineChart>
      <c:catAx>
        <c:axId val="2237169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712288"/>
        <c:crosses val="autoZero"/>
        <c:auto val="1"/>
        <c:lblAlgn val="ctr"/>
        <c:lblOffset val="100"/>
        <c:noMultiLvlLbl val="0"/>
      </c:catAx>
      <c:valAx>
        <c:axId val="2237122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23716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Matugga-Bombo'!$C$9:$N$9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Matugga-Bombo'!$C$107:$N$107</c:f>
              <c:numCache>
                <c:formatCode>0.0%</c:formatCode>
                <c:ptCount val="12"/>
                <c:pt idx="0">
                  <c:v>0.19547326392588735</c:v>
                </c:pt>
                <c:pt idx="1">
                  <c:v>5.4149090202518478E-2</c:v>
                </c:pt>
                <c:pt idx="2">
                  <c:v>3.938172632740173E-2</c:v>
                </c:pt>
                <c:pt idx="3">
                  <c:v>0.20874258027717013</c:v>
                </c:pt>
                <c:pt idx="4">
                  <c:v>7.5403814693401688E-3</c:v>
                </c:pt>
                <c:pt idx="5">
                  <c:v>8.0794278586695592E-3</c:v>
                </c:pt>
                <c:pt idx="6">
                  <c:v>9.2809998683723902E-2</c:v>
                </c:pt>
                <c:pt idx="7">
                  <c:v>3.9644981540795148E-2</c:v>
                </c:pt>
                <c:pt idx="8">
                  <c:v>1.6328091211663457E-2</c:v>
                </c:pt>
                <c:pt idx="9">
                  <c:v>1.3463623770692172E-2</c:v>
                </c:pt>
                <c:pt idx="10">
                  <c:v>0.32421133125654217</c:v>
                </c:pt>
                <c:pt idx="11">
                  <c:v>1.7550347559561487E-4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Matugga-Bombo'!$C$9:$N$9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Matugga-Bombo'!$C$108:$N$108</c:f>
              <c:numCache>
                <c:formatCode>0.00%</c:formatCode>
                <c:ptCount val="12"/>
                <c:pt idx="0">
                  <c:v>0.28925205906358975</c:v>
                </c:pt>
                <c:pt idx="1">
                  <c:v>8.0127253839875345E-2</c:v>
                </c:pt>
                <c:pt idx="2">
                  <c:v>5.8275209616383453E-2</c:v>
                </c:pt>
                <c:pt idx="3">
                  <c:v>0.30888736365660013</c:v>
                </c:pt>
                <c:pt idx="4">
                  <c:v>1.1157898642131035E-2</c:v>
                </c:pt>
                <c:pt idx="5">
                  <c:v>1.1955553906655782E-2</c:v>
                </c:pt>
                <c:pt idx="6">
                  <c:v>0.13733583141648728</c:v>
                </c:pt>
                <c:pt idx="7">
                  <c:v>5.8664762187430421E-2</c:v>
                </c:pt>
                <c:pt idx="8">
                  <c:v>2.4161534466127472E-2</c:v>
                </c:pt>
                <c:pt idx="9">
                  <c:v>1.9922831490687836E-2</c:v>
                </c:pt>
                <c:pt idx="11">
                  <c:v>2.5970171403131252E-4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Bombo-Matugga-2Dir'!$C$9:$N$9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Bombo-Matugga-2Dir'!$C$107:$N$107</c:f>
              <c:numCache>
                <c:formatCode>0.0%</c:formatCode>
                <c:ptCount val="12"/>
                <c:pt idx="0">
                  <c:v>0.19496201519392242</c:v>
                </c:pt>
                <c:pt idx="1">
                  <c:v>5.0936425429828069E-2</c:v>
                </c:pt>
                <c:pt idx="2">
                  <c:v>3.8726909236305479E-2</c:v>
                </c:pt>
                <c:pt idx="3">
                  <c:v>0.20411035585765699</c:v>
                </c:pt>
                <c:pt idx="4">
                  <c:v>7.0691723310675747E-3</c:v>
                </c:pt>
                <c:pt idx="5">
                  <c:v>8.1631347461015615E-3</c:v>
                </c:pt>
                <c:pt idx="6">
                  <c:v>0.10212235105957621</c:v>
                </c:pt>
                <c:pt idx="7">
                  <c:v>3.0323870451819279E-2</c:v>
                </c:pt>
                <c:pt idx="8">
                  <c:v>1.2878048780487808E-2</c:v>
                </c:pt>
                <c:pt idx="9">
                  <c:v>1.4042383046781287E-2</c:v>
                </c:pt>
                <c:pt idx="10">
                  <c:v>0.33573450619752104</c:v>
                </c:pt>
                <c:pt idx="11">
                  <c:v>9.308276689324272E-4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69E-2"/>
                  <c:y val="-3.2434080003295146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Bombo-Matugga-2Dir'!$C$9:$N$9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Bombo-Matugga-2Dir'!$C$108:$N$108</c:f>
              <c:numCache>
                <c:formatCode>0.00%</c:formatCode>
                <c:ptCount val="12"/>
                <c:pt idx="0">
                  <c:v>0.29350013964731819</c:v>
                </c:pt>
                <c:pt idx="1">
                  <c:v>7.6680824015486371E-2</c:v>
                </c:pt>
                <c:pt idx="2">
                  <c:v>5.8300347673668276E-2</c:v>
                </c:pt>
                <c:pt idx="3">
                  <c:v>0.30727225448556816</c:v>
                </c:pt>
                <c:pt idx="4">
                  <c:v>1.0642088738647635E-2</c:v>
                </c:pt>
                <c:pt idx="5">
                  <c:v>1.228896400951528E-2</c:v>
                </c:pt>
                <c:pt idx="6">
                  <c:v>0.15373725116292508</c:v>
                </c:pt>
                <c:pt idx="7">
                  <c:v>4.5650226806506593E-2</c:v>
                </c:pt>
                <c:pt idx="8">
                  <c:v>1.9386900118459446E-2</c:v>
                </c:pt>
                <c:pt idx="9">
                  <c:v>2.11397147342367E-2</c:v>
                </c:pt>
                <c:pt idx="11">
                  <c:v>1.4012886076680822E-3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7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03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Bombo-Matugga-2Dir'!$AE$9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Bombo-Matugga-2Dir'!$R$10:$R$33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Bombo-Matugga-2Dir'!$AE$10:$AE$33</c:f>
              <c:numCache>
                <c:formatCode>0</c:formatCode>
                <c:ptCount val="24"/>
                <c:pt idx="0">
                  <c:v>708.71428571428567</c:v>
                </c:pt>
                <c:pt idx="1">
                  <c:v>767.71428571428567</c:v>
                </c:pt>
                <c:pt idx="2">
                  <c:v>803.57142857142856</c:v>
                </c:pt>
                <c:pt idx="3">
                  <c:v>860.28571428571422</c:v>
                </c:pt>
                <c:pt idx="4">
                  <c:v>866.71428571428578</c:v>
                </c:pt>
                <c:pt idx="5">
                  <c:v>883.14285714285722</c:v>
                </c:pt>
                <c:pt idx="6">
                  <c:v>845.00000000000011</c:v>
                </c:pt>
                <c:pt idx="7">
                  <c:v>873.28571428571422</c:v>
                </c:pt>
                <c:pt idx="8">
                  <c:v>897.42857142857144</c:v>
                </c:pt>
                <c:pt idx="9">
                  <c:v>902.14285714285711</c:v>
                </c:pt>
                <c:pt idx="10">
                  <c:v>1040.2857142857142</c:v>
                </c:pt>
                <c:pt idx="11">
                  <c:v>1046</c:v>
                </c:pt>
                <c:pt idx="12">
                  <c:v>731.5</c:v>
                </c:pt>
                <c:pt idx="13">
                  <c:v>616</c:v>
                </c:pt>
                <c:pt idx="14">
                  <c:v>548</c:v>
                </c:pt>
                <c:pt idx="15">
                  <c:v>510</c:v>
                </c:pt>
                <c:pt idx="16">
                  <c:v>351</c:v>
                </c:pt>
                <c:pt idx="17">
                  <c:v>251</c:v>
                </c:pt>
                <c:pt idx="18">
                  <c:v>144</c:v>
                </c:pt>
                <c:pt idx="19">
                  <c:v>87.5</c:v>
                </c:pt>
                <c:pt idx="20">
                  <c:v>84.5</c:v>
                </c:pt>
                <c:pt idx="21">
                  <c:v>152.5</c:v>
                </c:pt>
                <c:pt idx="22">
                  <c:v>274.5</c:v>
                </c:pt>
                <c:pt idx="23">
                  <c:v>588.5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34C-4AA0-AB74-8826489FBAEB}"/>
            </c:ext>
          </c:extLst>
        </c:ser>
        <c:ser>
          <c:idx val="1"/>
          <c:order val="1"/>
          <c:tx>
            <c:strRef>
              <c:f>'Avg Week Bombo-Matugga-2Dir'!$AF$9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Bombo-Matugga-2Dir'!$R$10:$R$33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Bombo-Matugga-2Dir'!$AF$10:$AF$33</c:f>
              <c:numCache>
                <c:formatCode>0</c:formatCode>
                <c:ptCount val="24"/>
                <c:pt idx="0">
                  <c:v>1310.7142857142858</c:v>
                </c:pt>
                <c:pt idx="1">
                  <c:v>1376</c:v>
                </c:pt>
                <c:pt idx="2">
                  <c:v>1361.2857142857142</c:v>
                </c:pt>
                <c:pt idx="3">
                  <c:v>1384.7142857142858</c:v>
                </c:pt>
                <c:pt idx="4">
                  <c:v>1369.2857142857144</c:v>
                </c:pt>
                <c:pt idx="5">
                  <c:v>1334.4285714285716</c:v>
                </c:pt>
                <c:pt idx="6">
                  <c:v>1227.8571428571429</c:v>
                </c:pt>
                <c:pt idx="7">
                  <c:v>1271.5714285714287</c:v>
                </c:pt>
                <c:pt idx="8">
                  <c:v>1267.7142857142858</c:v>
                </c:pt>
                <c:pt idx="9">
                  <c:v>1299.1428571428571</c:v>
                </c:pt>
                <c:pt idx="10">
                  <c:v>1512.0000000000002</c:v>
                </c:pt>
                <c:pt idx="11">
                  <c:v>1517.1428571428573</c:v>
                </c:pt>
                <c:pt idx="12">
                  <c:v>1047</c:v>
                </c:pt>
                <c:pt idx="13">
                  <c:v>903.5</c:v>
                </c:pt>
                <c:pt idx="14">
                  <c:v>745.5</c:v>
                </c:pt>
                <c:pt idx="15">
                  <c:v>666.5</c:v>
                </c:pt>
                <c:pt idx="16">
                  <c:v>470</c:v>
                </c:pt>
                <c:pt idx="17">
                  <c:v>317.5</c:v>
                </c:pt>
                <c:pt idx="18">
                  <c:v>189.5</c:v>
                </c:pt>
                <c:pt idx="19">
                  <c:v>119</c:v>
                </c:pt>
                <c:pt idx="20">
                  <c:v>111</c:v>
                </c:pt>
                <c:pt idx="21">
                  <c:v>191.5</c:v>
                </c:pt>
                <c:pt idx="22">
                  <c:v>352.5</c:v>
                </c:pt>
                <c:pt idx="23">
                  <c:v>985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934C-4AA0-AB74-8826489FBAEB}"/>
            </c:ext>
          </c:extLst>
        </c:ser>
        <c:ser>
          <c:idx val="5"/>
          <c:order val="2"/>
          <c:tx>
            <c:strRef>
              <c:f>'Avg Week Bombo-Matugga-2Dir'!$AC$9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Bombo-Matugga-2Dir'!$R$10:$R$33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Bombo-Matugga-2Dir'!$AC$10:$AC$33</c:f>
              <c:numCache>
                <c:formatCode>0</c:formatCode>
                <c:ptCount val="24"/>
                <c:pt idx="0">
                  <c:v>602</c:v>
                </c:pt>
                <c:pt idx="1">
                  <c:v>608.28571428571433</c:v>
                </c:pt>
                <c:pt idx="2">
                  <c:v>557.71428571428567</c:v>
                </c:pt>
                <c:pt idx="3">
                  <c:v>524.42857142857144</c:v>
                </c:pt>
                <c:pt idx="4">
                  <c:v>502.57142857142856</c:v>
                </c:pt>
                <c:pt idx="5">
                  <c:v>451.28571428571433</c:v>
                </c:pt>
                <c:pt idx="6">
                  <c:v>382.85714285714289</c:v>
                </c:pt>
                <c:pt idx="7">
                  <c:v>398.28571428571428</c:v>
                </c:pt>
                <c:pt idx="8">
                  <c:v>370.28571428571428</c:v>
                </c:pt>
                <c:pt idx="9">
                  <c:v>397</c:v>
                </c:pt>
                <c:pt idx="10">
                  <c:v>471.71428571428567</c:v>
                </c:pt>
                <c:pt idx="11">
                  <c:v>471.14285714285711</c:v>
                </c:pt>
                <c:pt idx="12">
                  <c:v>315.5</c:v>
                </c:pt>
                <c:pt idx="13">
                  <c:v>287.5</c:v>
                </c:pt>
                <c:pt idx="14">
                  <c:v>197.5</c:v>
                </c:pt>
                <c:pt idx="15">
                  <c:v>156.5</c:v>
                </c:pt>
                <c:pt idx="16">
                  <c:v>119</c:v>
                </c:pt>
                <c:pt idx="17">
                  <c:v>66.5</c:v>
                </c:pt>
                <c:pt idx="18">
                  <c:v>45.5</c:v>
                </c:pt>
                <c:pt idx="19">
                  <c:v>31.5</c:v>
                </c:pt>
                <c:pt idx="20">
                  <c:v>26.5</c:v>
                </c:pt>
                <c:pt idx="21">
                  <c:v>39</c:v>
                </c:pt>
                <c:pt idx="22">
                  <c:v>78</c:v>
                </c:pt>
                <c:pt idx="23">
                  <c:v>396.5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34C-4AA0-AB74-8826489FBA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7505792"/>
        <c:axId val="157506944"/>
      </c:lineChart>
      <c:catAx>
        <c:axId val="1575057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506944"/>
        <c:crosses val="autoZero"/>
        <c:auto val="1"/>
        <c:lblAlgn val="ctr"/>
        <c:lblOffset val="100"/>
        <c:noMultiLvlLbl val="0"/>
      </c:catAx>
      <c:valAx>
        <c:axId val="15750694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505792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Bombo-Matugga-2Dir'!$S$9:$AF$9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Bombo-Matugga-2Dir'!$S$41:$AF$41</c:f>
              <c:numCache>
                <c:formatCode>_(* #,##0_);_(* \(#,##0\);_(* "-"_);_(@_)</c:formatCode>
                <c:ptCount val="14"/>
                <c:pt idx="0">
                  <c:v>4353.5714285714284</c:v>
                </c:pt>
                <c:pt idx="1">
                  <c:v>1137.4285714285716</c:v>
                </c:pt>
                <c:pt idx="2">
                  <c:v>864.78571428571422</c:v>
                </c:pt>
                <c:pt idx="3">
                  <c:v>4557.8571428571431</c:v>
                </c:pt>
                <c:pt idx="4">
                  <c:v>157.85714285714286</c:v>
                </c:pt>
                <c:pt idx="5">
                  <c:v>182.28571428571428</c:v>
                </c:pt>
                <c:pt idx="6">
                  <c:v>2280.4285714285711</c:v>
                </c:pt>
                <c:pt idx="7">
                  <c:v>677.14285714285711</c:v>
                </c:pt>
                <c:pt idx="8">
                  <c:v>287.57142857142856</c:v>
                </c:pt>
                <c:pt idx="9">
                  <c:v>313.57142857142856</c:v>
                </c:pt>
                <c:pt idx="10">
                  <c:v>7497.0714285714275</c:v>
                </c:pt>
                <c:pt idx="11">
                  <c:v>20.785714285714285</c:v>
                </c:pt>
                <c:pt idx="12">
                  <c:v>14833.285714285714</c:v>
                </c:pt>
                <c:pt idx="13">
                  <c:v>22330.357142857145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8D-4FA1-9B79-8473FF898C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7815168"/>
        <c:axId val="157816704"/>
      </c:barChart>
      <c:catAx>
        <c:axId val="157815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816704"/>
        <c:crosses val="autoZero"/>
        <c:auto val="1"/>
        <c:lblAlgn val="ctr"/>
        <c:lblOffset val="100"/>
        <c:noMultiLvlLbl val="0"/>
      </c:catAx>
      <c:valAx>
        <c:axId val="1578167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815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7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6"/>
          <c:y val="2.254314649517310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3"/>
          <c:w val="0.64701098217985931"/>
          <c:h val="0.78282496245212663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Bombo-Matugga-2Dir'!$S$9:$AF$9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Bombo-Matugga-2Dir'!$S$42:$AF$42</c:f>
              <c:numCache>
                <c:formatCode>0.000</c:formatCode>
                <c:ptCount val="14"/>
                <c:pt idx="0">
                  <c:v>1.3401495162708883</c:v>
                </c:pt>
                <c:pt idx="1">
                  <c:v>1.3173395102581074</c:v>
                </c:pt>
                <c:pt idx="2">
                  <c:v>1.3443260048856318</c:v>
                </c:pt>
                <c:pt idx="3">
                  <c:v>1.372494192549256</c:v>
                </c:pt>
                <c:pt idx="4">
                  <c:v>1.7765273311897105</c:v>
                </c:pt>
                <c:pt idx="5">
                  <c:v>2.3284671532846715</c:v>
                </c:pt>
                <c:pt idx="6">
                  <c:v>1.5028243268687631</c:v>
                </c:pt>
                <c:pt idx="7">
                  <c:v>1.7954545454545452</c:v>
                </c:pt>
                <c:pt idx="8">
                  <c:v>1.7473958333333335</c:v>
                </c:pt>
                <c:pt idx="9">
                  <c:v>1.6807044410413476</c:v>
                </c:pt>
                <c:pt idx="10">
                  <c:v>1.3066628488907701</c:v>
                </c:pt>
                <c:pt idx="11">
                  <c:v>3.9324324324324325</c:v>
                </c:pt>
                <c:pt idx="12">
                  <c:v>1.4134631091750613</c:v>
                </c:pt>
                <c:pt idx="13">
                  <c:v>1.3757117837057637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F8-410E-9944-1DD4BE01F50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7861376"/>
        <c:axId val="157862912"/>
      </c:barChart>
      <c:catAx>
        <c:axId val="157861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862912"/>
        <c:crosses val="autoZero"/>
        <c:auto val="1"/>
        <c:lblAlgn val="ctr"/>
        <c:lblOffset val="100"/>
        <c:noMultiLvlLbl val="0"/>
      </c:catAx>
      <c:valAx>
        <c:axId val="15786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786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image" Target="../media/image10.jpeg"/><Relationship Id="rId3" Type="http://schemas.openxmlformats.org/officeDocument/2006/relationships/image" Target="../media/image2.emf"/><Relationship Id="rId21" Type="http://schemas.openxmlformats.org/officeDocument/2006/relationships/chart" Target="../charts/chart13.xml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17" Type="http://schemas.openxmlformats.org/officeDocument/2006/relationships/chart" Target="../charts/chart12.xml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20" Type="http://schemas.openxmlformats.org/officeDocument/2006/relationships/image" Target="../media/image16.jpeg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19" Type="http://schemas.openxmlformats.org/officeDocument/2006/relationships/image" Target="../media/image15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Relationship Id="rId22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8.jpeg"/><Relationship Id="rId18" Type="http://schemas.openxmlformats.org/officeDocument/2006/relationships/image" Target="../media/image13.jpeg"/><Relationship Id="rId3" Type="http://schemas.openxmlformats.org/officeDocument/2006/relationships/image" Target="../media/image2.emf"/><Relationship Id="rId21" Type="http://schemas.openxmlformats.org/officeDocument/2006/relationships/image" Target="../media/image16.jpeg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17" Type="http://schemas.openxmlformats.org/officeDocument/2006/relationships/chart" Target="../charts/chart19.xml"/><Relationship Id="rId2" Type="http://schemas.openxmlformats.org/officeDocument/2006/relationships/image" Target="../media/image1.emf"/><Relationship Id="rId16" Type="http://schemas.openxmlformats.org/officeDocument/2006/relationships/chart" Target="../charts/chart18.xml"/><Relationship Id="rId20" Type="http://schemas.openxmlformats.org/officeDocument/2006/relationships/image" Target="../media/image15.jpeg"/><Relationship Id="rId1" Type="http://schemas.openxmlformats.org/officeDocument/2006/relationships/chart" Target="../charts/chart1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7.xml"/><Relationship Id="rId23" Type="http://schemas.openxmlformats.org/officeDocument/2006/relationships/chart" Target="../charts/chart21.xml"/><Relationship Id="rId10" Type="http://schemas.openxmlformats.org/officeDocument/2006/relationships/image" Target="../media/image9.jpeg"/><Relationship Id="rId19" Type="http://schemas.openxmlformats.org/officeDocument/2006/relationships/image" Target="../media/image10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6.xml"/><Relationship Id="rId22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2" Type="http://schemas.openxmlformats.org/officeDocument/2006/relationships/image" Target="../media/image1.emf"/><Relationship Id="rId16" Type="http://schemas.openxmlformats.org/officeDocument/2006/relationships/chart" Target="../charts/chart25.xml"/><Relationship Id="rId1" Type="http://schemas.openxmlformats.org/officeDocument/2006/relationships/chart" Target="../charts/chart22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2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3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20.pn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8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20.png"/><Relationship Id="rId2" Type="http://schemas.openxmlformats.org/officeDocument/2006/relationships/image" Target="../media/image1.emf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9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2" Type="http://schemas.openxmlformats.org/officeDocument/2006/relationships/image" Target="../media/image1.emf"/><Relationship Id="rId1" Type="http://schemas.openxmlformats.org/officeDocument/2006/relationships/chart" Target="../charts/chart32.xml"/><Relationship Id="rId6" Type="http://schemas.openxmlformats.org/officeDocument/2006/relationships/image" Target="../media/image5.emf"/><Relationship Id="rId11" Type="http://schemas.openxmlformats.org/officeDocument/2006/relationships/image" Target="../media/image21.jpeg"/><Relationship Id="rId5" Type="http://schemas.openxmlformats.org/officeDocument/2006/relationships/image" Target="../media/image4.emf"/><Relationship Id="rId15" Type="http://schemas.openxmlformats.org/officeDocument/2006/relationships/chart" Target="../charts/chart3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3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8.xml"/><Relationship Id="rId1" Type="http://schemas.openxmlformats.org/officeDocument/2006/relationships/chart" Target="../charts/chart35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7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20.png"/><Relationship Id="rId2" Type="http://schemas.openxmlformats.org/officeDocument/2006/relationships/image" Target="../media/image1.emf"/><Relationship Id="rId16" Type="http://schemas.openxmlformats.org/officeDocument/2006/relationships/chart" Target="../charts/chart42.xml"/><Relationship Id="rId1" Type="http://schemas.openxmlformats.org/officeDocument/2006/relationships/chart" Target="../charts/chart3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47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17" Type="http://schemas.openxmlformats.org/officeDocument/2006/relationships/image" Target="../media/image14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21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19" Type="http://schemas.openxmlformats.org/officeDocument/2006/relationships/chart" Target="../charts/chart48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53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17" Type="http://schemas.openxmlformats.org/officeDocument/2006/relationships/image" Target="../media/image21.jpeg"/><Relationship Id="rId2" Type="http://schemas.openxmlformats.org/officeDocument/2006/relationships/image" Target="../media/image1.emf"/><Relationship Id="rId16" Type="http://schemas.openxmlformats.org/officeDocument/2006/relationships/chart" Target="../charts/chart52.xml"/><Relationship Id="rId1" Type="http://schemas.openxmlformats.org/officeDocument/2006/relationships/chart" Target="../charts/chart4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1.xml"/><Relationship Id="rId10" Type="http://schemas.openxmlformats.org/officeDocument/2006/relationships/image" Target="../media/image9.jpeg"/><Relationship Id="rId19" Type="http://schemas.openxmlformats.org/officeDocument/2006/relationships/chart" Target="../charts/chart54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0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60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17" Type="http://schemas.openxmlformats.org/officeDocument/2006/relationships/chart" Target="../charts/chart59.xml"/><Relationship Id="rId2" Type="http://schemas.openxmlformats.org/officeDocument/2006/relationships/image" Target="../media/image1.emf"/><Relationship Id="rId16" Type="http://schemas.openxmlformats.org/officeDocument/2006/relationships/chart" Target="../charts/chart58.xml"/><Relationship Id="rId1" Type="http://schemas.openxmlformats.org/officeDocument/2006/relationships/chart" Target="../charts/chart55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7.xml"/><Relationship Id="rId10" Type="http://schemas.openxmlformats.org/officeDocument/2006/relationships/image" Target="../media/image9.jpeg"/><Relationship Id="rId19" Type="http://schemas.openxmlformats.org/officeDocument/2006/relationships/chart" Target="../charts/chart61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6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18" Type="http://schemas.openxmlformats.org/officeDocument/2006/relationships/chart" Target="../charts/chart67.xml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17" Type="http://schemas.openxmlformats.org/officeDocument/2006/relationships/chart" Target="../charts/chart66.xml"/><Relationship Id="rId2" Type="http://schemas.openxmlformats.org/officeDocument/2006/relationships/image" Target="../media/image1.emf"/><Relationship Id="rId16" Type="http://schemas.openxmlformats.org/officeDocument/2006/relationships/chart" Target="../charts/chart65.xml"/><Relationship Id="rId1" Type="http://schemas.openxmlformats.org/officeDocument/2006/relationships/chart" Target="../charts/chart6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64.xml"/><Relationship Id="rId10" Type="http://schemas.openxmlformats.org/officeDocument/2006/relationships/image" Target="../media/image9.jpeg"/><Relationship Id="rId19" Type="http://schemas.openxmlformats.org/officeDocument/2006/relationships/chart" Target="../charts/chart68.xml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63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2" Type="http://schemas.openxmlformats.org/officeDocument/2006/relationships/image" Target="../media/image1.emf"/><Relationship Id="rId1" Type="http://schemas.openxmlformats.org/officeDocument/2006/relationships/chart" Target="../charts/chart69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7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70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7.jpeg"/><Relationship Id="rId2" Type="http://schemas.openxmlformats.org/officeDocument/2006/relationships/image" Target="../media/image1.emf"/><Relationship Id="rId1" Type="http://schemas.openxmlformats.org/officeDocument/2006/relationships/chart" Target="../charts/chart7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7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73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75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22.jpeg"/><Relationship Id="rId17" Type="http://schemas.openxmlformats.org/officeDocument/2006/relationships/chart" Target="../charts/chart79.xml"/><Relationship Id="rId2" Type="http://schemas.openxmlformats.org/officeDocument/2006/relationships/image" Target="../media/image2.emf"/><Relationship Id="rId16" Type="http://schemas.openxmlformats.org/officeDocument/2006/relationships/chart" Target="../charts/chart78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20.png"/><Relationship Id="rId5" Type="http://schemas.openxmlformats.org/officeDocument/2006/relationships/image" Target="../media/image5.emf"/><Relationship Id="rId15" Type="http://schemas.openxmlformats.org/officeDocument/2006/relationships/chart" Target="../charts/chart77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7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0732F9-B874-4079-AB1E-4F536414E7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7942176-19DC-431A-8517-9323D30E3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2F54A56-D42A-4031-B111-B822824E6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40C31D2-B5C0-4FBD-B25C-9CEE7BE52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10DB6C4F-EEE6-49F9-8860-8A984D57E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A1AC446-F094-45F4-9F8A-22CDBE63B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795A0D-E903-40EE-AF95-DFFA8CB2E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F0F5111-8A71-4FC7-A433-C47D43242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D2BAA27-78F1-4CAB-BD37-3CEFA3F18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25AF3E3-D323-4548-97C9-2008A4DA4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AC24363-CC79-4A69-8ECC-860DA3717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25A90F6F-681F-4A87-A6B1-69E523A713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88EC17-33D3-44D6-AC84-B2587E76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595C70A-AD06-477D-A25E-DE298054C5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8F09A1DC-C022-45E7-BEB0-E24520948E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FDDCAD8-C273-40D9-9D62-8FDF1E4F7A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8C65F269-74C2-4C77-A694-926589B31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218825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745BBEBF-5050-4043-90BD-E13D877E5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218508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A6C4F1B-74E4-45E0-984F-8BE0588DC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220186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A9C2094-9867-4795-A3B8-546A40448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220628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E963203-7AFE-4B1A-9DD1-F9C341F75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25118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FAB8343-5880-4ED5-B089-2AD3ADDF6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221637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9F2D6A9-75E7-40E4-8475-2DF28C6EA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218916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5EBFDE9-8CAE-406F-A5AD-6C4FDC9608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216103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D2B3DA79-7F22-4825-80FA-E7C28C04A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220771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6BD1F44C-0DCF-4DAA-9458-39C0A7721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8978234" y="216104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E55C22B-F856-488C-8EE8-C4B60CF7E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3344523" y="218122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A4CFA13-2F85-4B35-B15F-C47907E9C6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0418423" y="212951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5A0E03D9-88FC-4392-8A21-6A2CF87A05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B6045884-48A9-4FF5-8FA5-E78DA10909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896BCB18-292B-4535-A507-F0622D8688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96F3EE6-112B-458A-BD4D-22E118968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211205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52E02D82-5059-477B-A48F-BB1102BD3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210888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DED06F6-05AB-4BBA-B9C3-F195AC6DD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212566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12B1928E-13C1-41E4-9BD8-E168A5F80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213008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4C509F1-FAF5-44BE-A606-AC87C0E16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17498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63D66D1-102F-4893-BA6D-5D6C1B7F7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214017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E30A803-30C2-402C-B7F9-BF5E3093F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211296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4452956-9FF8-41DD-AC79-9A205C716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208483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F583A4A-32B8-409C-A1A9-16C6563E52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5042454" y="213151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2EDD2227-48AA-4867-A836-54FB9FD12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/>
        <a:srcRect/>
        <a:stretch>
          <a:fillRect/>
        </a:stretch>
      </xdr:blipFill>
      <xdr:spPr bwMode="auto">
        <a:xfrm>
          <a:off x="8978234" y="208484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13A72FE-A5D4-453D-B552-94637905DF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3344523" y="210502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6D47E240-A75C-4D9E-890C-5E15E9433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0418423" y="205331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736D165B-1261-416C-9949-52F549BBD1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B6A393DE-5AA3-4706-94DB-DF584BEFA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4A48915D-EDD6-48FF-9B38-06F2EA4F92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313BACF-521A-4649-8F5F-82D0F2986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9D975DEC-C660-4EC1-B0BD-27055E81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B848EBA-EEB7-4F90-9AFC-14CFD702E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CC8FE3D-6161-4C7B-BBB4-FFC49D2CE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659F33D-DCE1-428F-8220-CE9C4545F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C34299E-ED48-4BBB-9F16-FB7C0E862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62A6F77A-31DD-494A-AC49-04C7F9C6F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77DC18F3-1CCA-4481-9EC3-4749A8546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27A97C4-6367-4DE7-9619-83F9E6C6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7" name="Picture 4">
          <a:extLst>
            <a:ext uri="{FF2B5EF4-FFF2-40B4-BE49-F238E27FC236}">
              <a16:creationId xmlns:a16="http://schemas.microsoft.com/office/drawing/2014/main" id="{4B90C27F-BFE5-4D7A-BD10-9B6E51439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2505FFB9-CDB9-4A4B-ABD1-71E7C0E265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DC7359D9-B0CB-4EAE-8D1F-36E3883804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9473269B-88E1-422F-BC0D-DC4FA67844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85799241-38EB-4817-AB60-62FEA864DD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44E774C-4101-4B88-97E0-FF2A5CA23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9E11C4F8-91EE-4521-A6E9-03EB6CBD1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25C7554-0F2E-4DEB-80F7-C115C969C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36833C5D-8EAC-4FAC-B770-C0C6E338E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9ACD8A5D-C543-4926-9C86-84C90621B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186A18E-C1D2-4670-A2C2-AE763702A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18CA6EC5-22BD-4F9A-8DE7-740367804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0AFC323-4A5C-4521-8008-349200566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E96B74D-7428-4CFF-BB52-E50F0DD0F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96523E40-30CE-4F34-9653-705D642E3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7" name="Picture 4">
          <a:extLst>
            <a:ext uri="{FF2B5EF4-FFF2-40B4-BE49-F238E27FC236}">
              <a16:creationId xmlns:a16="http://schemas.microsoft.com/office/drawing/2014/main" id="{7BA878E1-4AD7-4C1E-B3B9-101591B81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0F1FB81-1B34-4D19-A509-13A8D5D5D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6952887A-FDDF-4745-AA7B-380CAD1F62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512D4170-82D3-47F8-BE96-C8C1D1B8B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445D47D2-5311-46B0-977F-84EC9A0672B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3469004C-84C2-47D3-B6CC-E990CE24A7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106CB8B2-4CBF-4E2C-B980-FF76C591B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4966DA21-448B-4994-AA1A-5DC16C851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273E70B-86BF-4FDE-8318-ED9C98255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1DF60EE-DB74-4528-9911-B2C1A7582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F735C3E5-83D8-4E49-A3FF-978491947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C62B3FAC-08EA-4E8C-899F-DCFF6480D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F81ADEF2-C3BB-49C8-A2ED-34AF2F71F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5D6C7A39-0B35-414A-8EE3-1168585E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75FBFEDF-66B3-43BE-854F-E21D34FB0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EADCDF22-C9DE-4ABB-AC9E-86DC96A70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481A9B8A-2D1B-4559-9E9A-B1123D9E09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E9BB9A6-16E6-473E-B33A-456B64345D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6A29B834-61EF-49E6-B940-1DB5C01BA8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4F59FDA3-D02C-4AC0-913B-A89AD0C994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62DA0CCF-7FFD-41B5-9087-1E01FF90D2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3E46D240-B3DE-4891-B57A-075182431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E688F70-7685-4DF0-922E-3E5E966D0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282C05AE-167E-4C1A-8622-2D7565F84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6E63D0B1-2121-4BF1-B5BE-5BB72B1EF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F084D95-9E81-4304-B970-A22D9DEC8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2A498A83-86EC-4A24-B6BF-732F4D27D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FC2FE60-7497-4921-B303-358AF271F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27A315C0-92A2-42D5-A8F0-BCC7E5BB4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C07F06E0-9B10-401A-B19F-87BF8966B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28" name="Picture 4">
          <a:extLst>
            <a:ext uri="{FF2B5EF4-FFF2-40B4-BE49-F238E27FC236}">
              <a16:creationId xmlns:a16="http://schemas.microsoft.com/office/drawing/2014/main" id="{10F6A435-B16A-4F10-B3BC-911D2A2C4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BD730D33-9A67-4426-805B-1C84E19C74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70AD707B-68AD-4D4E-AB21-AB6D993118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EA698E4D-E579-41C4-AF35-64EA17CD803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E929425F-E440-4934-9672-9783D97AE7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22224</xdr:rowOff>
    </xdr:from>
    <xdr:to>
      <xdr:col>27</xdr:col>
      <xdr:colOff>698499</xdr:colOff>
      <xdr:row>57</xdr:row>
      <xdr:rowOff>15875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15875</xdr:colOff>
      <xdr:row>57</xdr:row>
      <xdr:rowOff>279399</xdr:rowOff>
    </xdr:from>
    <xdr:to>
      <xdr:col>23</xdr:col>
      <xdr:colOff>0</xdr:colOff>
      <xdr:row>72</xdr:row>
      <xdr:rowOff>269874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</xdr:colOff>
      <xdr:row>58</xdr:row>
      <xdr:rowOff>0</xdr:rowOff>
    </xdr:from>
    <xdr:to>
      <xdr:col>31</xdr:col>
      <xdr:colOff>15875</xdr:colOff>
      <xdr:row>73</xdr:row>
      <xdr:rowOff>15875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19960</xdr:colOff>
      <xdr:row>43</xdr:row>
      <xdr:rowOff>22224</xdr:rowOff>
    </xdr:from>
    <xdr:to>
      <xdr:col>27</xdr:col>
      <xdr:colOff>698499</xdr:colOff>
      <xdr:row>56</xdr:row>
      <xdr:rowOff>269875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58</xdr:row>
      <xdr:rowOff>9525</xdr:rowOff>
    </xdr:from>
    <xdr:to>
      <xdr:col>23</xdr:col>
      <xdr:colOff>15875</xdr:colOff>
      <xdr:row>72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1</xdr:colOff>
      <xdr:row>57</xdr:row>
      <xdr:rowOff>285749</xdr:rowOff>
    </xdr:from>
    <xdr:to>
      <xdr:col>30</xdr:col>
      <xdr:colOff>714374</xdr:colOff>
      <xdr:row>72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58</xdr:row>
      <xdr:rowOff>231775</xdr:rowOff>
    </xdr:from>
    <xdr:to>
      <xdr:col>23</xdr:col>
      <xdr:colOff>666750</xdr:colOff>
      <xdr:row>74</xdr:row>
      <xdr:rowOff>238125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15875</xdr:colOff>
      <xdr:row>74</xdr:row>
      <xdr:rowOff>253999</xdr:rowOff>
    </xdr:from>
    <xdr:to>
      <xdr:col>23</xdr:col>
      <xdr:colOff>666750</xdr:colOff>
      <xdr:row>90</xdr:row>
      <xdr:rowOff>254000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15875</xdr:rowOff>
    </xdr:from>
    <xdr:to>
      <xdr:col>28</xdr:col>
      <xdr:colOff>31750</xdr:colOff>
      <xdr:row>58</xdr:row>
      <xdr:rowOff>231778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682624</xdr:colOff>
      <xdr:row>58</xdr:row>
      <xdr:rowOff>238125</xdr:rowOff>
    </xdr:from>
    <xdr:to>
      <xdr:col>30</xdr:col>
      <xdr:colOff>682624</xdr:colOff>
      <xdr:row>74</xdr:row>
      <xdr:rowOff>236538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23</xdr:col>
      <xdr:colOff>682624</xdr:colOff>
      <xdr:row>74</xdr:row>
      <xdr:rowOff>254000</xdr:rowOff>
    </xdr:from>
    <xdr:to>
      <xdr:col>30</xdr:col>
      <xdr:colOff>682624</xdr:colOff>
      <xdr:row>90</xdr:row>
      <xdr:rowOff>268288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EMDP%20-%20Allan\MATUGGA%20GAZ\MCC-C2-STN67-MATUGGA%20GAZ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Steward%20Consultancy\Preliminary%20Data%20For%20Review\EDMP-DATA.1.10-RUTH\MCC-C2-STN-67-Bombo%20Road-%20Rut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4.09.2019 BOMBO-MATUGGA"/>
      <sheetName val="24.09.2019 MATUGGA-BOMBO"/>
      <sheetName val="23.07 Kibuye-Makindye"/>
      <sheetName val="23.07 Makindye-Kibuye"/>
      <sheetName val="24.07 Kibuye-Makindye"/>
      <sheetName val="24.07 Makindye-Kibuye"/>
      <sheetName val="25.07 Kibuye-Makindye"/>
      <sheetName val="25.07 Makindye-Kibuye"/>
      <sheetName val="26.07 Kibuye-Makindye-24h"/>
      <sheetName val="26.07 Makindye-Kibuye-24h"/>
      <sheetName val="27.07 Kibuye-Makindye-24h"/>
      <sheetName val="27.07 Makindye-Kibuye-24h"/>
      <sheetName val="28.07 Kibuye-Makindye"/>
      <sheetName val="28.07 Makindye-Kibuye"/>
      <sheetName val="Avg Week Kibuye-Makindye"/>
      <sheetName val="Avg Week Makindye-Kibuye"/>
      <sheetName val="Avg Week Makindye-Kibuye-2Dir"/>
    </sheetNames>
    <sheetDataSet>
      <sheetData sheetId="0">
        <row r="3">
          <cell r="C3" t="str">
            <v>MCC-C2-STN67-MATUGGA GAZ</v>
          </cell>
        </row>
        <row r="5">
          <cell r="D5" t="str">
            <v>24.09.19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311</v>
          </cell>
          <cell r="AF10">
            <v>720</v>
          </cell>
        </row>
        <row r="11">
          <cell r="R11" t="str">
            <v>0800-0900</v>
          </cell>
          <cell r="AE11">
            <v>316</v>
          </cell>
          <cell r="AF11">
            <v>674</v>
          </cell>
        </row>
        <row r="12">
          <cell r="R12" t="str">
            <v>0900-1000</v>
          </cell>
          <cell r="AE12">
            <v>327</v>
          </cell>
          <cell r="AF12">
            <v>683</v>
          </cell>
        </row>
        <row r="13">
          <cell r="R13" t="str">
            <v>1000-1100</v>
          </cell>
          <cell r="AE13">
            <v>357</v>
          </cell>
          <cell r="AF13">
            <v>689</v>
          </cell>
        </row>
        <row r="14">
          <cell r="R14" t="str">
            <v>1100-1200</v>
          </cell>
          <cell r="AE14">
            <v>304</v>
          </cell>
          <cell r="AF14">
            <v>559</v>
          </cell>
        </row>
        <row r="15">
          <cell r="R15" t="str">
            <v>1200-1300</v>
          </cell>
          <cell r="AE15">
            <v>359</v>
          </cell>
          <cell r="AF15">
            <v>647</v>
          </cell>
        </row>
        <row r="16">
          <cell r="R16" t="str">
            <v>1300-1400</v>
          </cell>
          <cell r="AE16">
            <v>413</v>
          </cell>
          <cell r="AF16">
            <v>700</v>
          </cell>
        </row>
        <row r="17">
          <cell r="R17" t="str">
            <v>1400-1500</v>
          </cell>
          <cell r="AE17">
            <v>440</v>
          </cell>
          <cell r="AF17">
            <v>660</v>
          </cell>
        </row>
        <row r="18">
          <cell r="R18" t="str">
            <v>1500-1600</v>
          </cell>
          <cell r="AE18">
            <v>478</v>
          </cell>
          <cell r="AF18">
            <v>671</v>
          </cell>
        </row>
        <row r="19">
          <cell r="R19" t="str">
            <v>1600-1700</v>
          </cell>
          <cell r="AE19">
            <v>501</v>
          </cell>
          <cell r="AF19">
            <v>708</v>
          </cell>
        </row>
        <row r="20">
          <cell r="R20" t="str">
            <v>1700-1800</v>
          </cell>
          <cell r="AE20">
            <v>522</v>
          </cell>
          <cell r="AF20">
            <v>795</v>
          </cell>
        </row>
        <row r="21">
          <cell r="R21" t="str">
            <v>1800-1900</v>
          </cell>
          <cell r="AE21">
            <v>558</v>
          </cell>
          <cell r="AF21">
            <v>830</v>
          </cell>
        </row>
        <row r="59">
          <cell r="C59">
            <v>0.1785028790786948</v>
          </cell>
          <cell r="D59">
            <v>3.9107485604606529E-2</v>
          </cell>
          <cell r="E59">
            <v>3.4428982725527829E-2</v>
          </cell>
          <cell r="F59">
            <v>0.18606046065259116</v>
          </cell>
          <cell r="G59">
            <v>3.1190019193857964E-3</v>
          </cell>
          <cell r="H59">
            <v>4.0786948176583489E-3</v>
          </cell>
          <cell r="I59">
            <v>0.11516314779270634</v>
          </cell>
          <cell r="J59">
            <v>1.1516314779270634E-2</v>
          </cell>
          <cell r="K59">
            <v>3.95873320537428E-3</v>
          </cell>
          <cell r="L59">
            <v>9.5969289827255271E-3</v>
          </cell>
          <cell r="M59">
            <v>0.41386756238003841</v>
          </cell>
          <cell r="N59">
            <v>5.9980806142034544E-4</v>
          </cell>
        </row>
        <row r="60">
          <cell r="C60">
            <v>0.30454359394187475</v>
          </cell>
          <cell r="D60">
            <v>6.6721244371674177E-2</v>
          </cell>
          <cell r="E60">
            <v>5.8739255014326648E-2</v>
          </cell>
          <cell r="F60">
            <v>0.31743757674989764</v>
          </cell>
          <cell r="G60">
            <v>5.3213262382316821E-3</v>
          </cell>
          <cell r="H60">
            <v>6.9586573884568154E-3</v>
          </cell>
          <cell r="I60">
            <v>0.19647973802701596</v>
          </cell>
          <cell r="J60">
            <v>1.9647973802701595E-2</v>
          </cell>
          <cell r="K60">
            <v>6.7539909946786741E-3</v>
          </cell>
          <cell r="L60">
            <v>1.6373311502251329E-2</v>
          </cell>
          <cell r="N60">
            <v>1.0233319688907081E-3</v>
          </cell>
        </row>
      </sheetData>
      <sheetData sheetId="1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382</v>
          </cell>
          <cell r="AF10">
            <v>790</v>
          </cell>
        </row>
        <row r="11">
          <cell r="R11" t="str">
            <v>0800-0900</v>
          </cell>
          <cell r="AE11">
            <v>450</v>
          </cell>
          <cell r="AF11">
            <v>841</v>
          </cell>
        </row>
        <row r="12">
          <cell r="R12" t="str">
            <v>0900-1000</v>
          </cell>
          <cell r="AE12">
            <v>530</v>
          </cell>
          <cell r="AF12">
            <v>875</v>
          </cell>
        </row>
        <row r="13">
          <cell r="R13" t="str">
            <v>1000-1100</v>
          </cell>
          <cell r="AE13">
            <v>465</v>
          </cell>
          <cell r="AF13">
            <v>796</v>
          </cell>
        </row>
        <row r="14">
          <cell r="R14" t="str">
            <v>1100-1200</v>
          </cell>
          <cell r="AE14">
            <v>335</v>
          </cell>
          <cell r="AF14">
            <v>603</v>
          </cell>
        </row>
        <row r="15">
          <cell r="R15" t="str">
            <v>1200-1300</v>
          </cell>
          <cell r="AE15">
            <v>502</v>
          </cell>
          <cell r="AF15">
            <v>773</v>
          </cell>
        </row>
        <row r="16">
          <cell r="R16" t="str">
            <v>1300-1400</v>
          </cell>
          <cell r="AE16">
            <v>501</v>
          </cell>
          <cell r="AF16">
            <v>787</v>
          </cell>
        </row>
        <row r="17">
          <cell r="R17" t="str">
            <v>1400-1500</v>
          </cell>
          <cell r="AE17">
            <v>473</v>
          </cell>
          <cell r="AF17">
            <v>744</v>
          </cell>
        </row>
        <row r="18">
          <cell r="R18" t="str">
            <v>1500-1600</v>
          </cell>
          <cell r="AE18">
            <v>453</v>
          </cell>
          <cell r="AF18">
            <v>680</v>
          </cell>
        </row>
        <row r="19">
          <cell r="R19" t="str">
            <v>1600-1700</v>
          </cell>
          <cell r="AE19">
            <v>456</v>
          </cell>
          <cell r="AF19">
            <v>704</v>
          </cell>
        </row>
        <row r="20">
          <cell r="R20" t="str">
            <v>1700-1800</v>
          </cell>
          <cell r="AE20">
            <v>460</v>
          </cell>
          <cell r="AF20">
            <v>764</v>
          </cell>
        </row>
        <row r="21">
          <cell r="R21" t="str">
            <v>1800-1900</v>
          </cell>
          <cell r="AE21">
            <v>459</v>
          </cell>
          <cell r="AF21">
            <v>702</v>
          </cell>
        </row>
        <row r="59">
          <cell r="C59">
            <v>0.15895794237774588</v>
          </cell>
          <cell r="D59">
            <v>5.1661331272767411E-2</v>
          </cell>
          <cell r="E59">
            <v>4.0843360194281933E-2</v>
          </cell>
          <cell r="F59">
            <v>0.18876255657357324</v>
          </cell>
          <cell r="G59">
            <v>1.7661993597527321E-3</v>
          </cell>
          <cell r="H59">
            <v>5.1882106192736501E-3</v>
          </cell>
          <cell r="I59">
            <v>9.2835853847002978E-2</v>
          </cell>
          <cell r="J59">
            <v>3.5434374655039187E-2</v>
          </cell>
          <cell r="K59">
            <v>1.5454244397836405E-2</v>
          </cell>
          <cell r="L59">
            <v>1.2032233138315487E-2</v>
          </cell>
          <cell r="M59">
            <v>0.39662214372447291</v>
          </cell>
          <cell r="N59">
            <v>4.4154983993818304E-4</v>
          </cell>
        </row>
        <row r="60">
          <cell r="C60">
            <v>0.26344676180021953</v>
          </cell>
          <cell r="D60">
            <v>8.5620197585071348E-2</v>
          </cell>
          <cell r="E60">
            <v>6.7691181851445292E-2</v>
          </cell>
          <cell r="F60">
            <v>0.31284302963776073</v>
          </cell>
          <cell r="G60">
            <v>2.9271862422246614E-3</v>
          </cell>
          <cell r="H60">
            <v>8.598609586534944E-3</v>
          </cell>
          <cell r="I60">
            <v>0.15386022685693376</v>
          </cell>
          <cell r="J60">
            <v>5.8726673984632272E-2</v>
          </cell>
          <cell r="K60">
            <v>2.5612879619465789E-2</v>
          </cell>
          <cell r="L60">
            <v>1.9941456275155506E-2</v>
          </cell>
          <cell r="N60">
            <v>7.3179656055616534E-4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3.09 Bombo-Matugga "/>
      <sheetName val="23.09 Matugga-Bombo"/>
      <sheetName val="24.09 Bombo-Matugga"/>
      <sheetName val="24.09 Matugga-Bombo"/>
      <sheetName val="25.09 Bombo-Matugga"/>
      <sheetName val="25.09 Matugga-Bombo"/>
      <sheetName val="25.07 Kibuye-Makindye"/>
      <sheetName val="25.07 Makindye-Kibuye"/>
      <sheetName val="26.07 Kibuye-Makindye-24h"/>
      <sheetName val="26.07 Makindye-Kibuye-24h"/>
      <sheetName val="28.09 MATUGGA-BOMBO-24h"/>
      <sheetName val="28.09 BOMBO-MATUGGA-24h"/>
      <sheetName val="29.09 BOMBO-MATUGGA"/>
      <sheetName val="29.09 MATUGGA-BOMBO"/>
      <sheetName val="Avg Week Kibuye-Makindye"/>
      <sheetName val="Avg Week Makindye-Kibuye"/>
      <sheetName val="Avg Week Makindye-Kibuye-2Dir"/>
    </sheetNames>
    <sheetDataSet>
      <sheetData sheetId="0"/>
      <sheetData sheetId="1">
        <row r="3">
          <cell r="C3" t="str">
            <v>MCC - C2 - STN067- BOMBO ROAD</v>
          </cell>
        </row>
        <row r="6">
          <cell r="D6" t="str">
            <v xml:space="preserve">Matugga </v>
          </cell>
          <cell r="G6" t="str">
            <v>Bombo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G5" t="str">
            <v>MATUGGA GAZ</v>
          </cell>
          <cell r="K5" t="str">
            <v>OMEJJE</v>
          </cell>
        </row>
        <row r="6">
          <cell r="K6" t="str">
            <v>NUSURAH</v>
          </cell>
        </row>
      </sheetData>
      <sheetData sheetId="10">
        <row r="5">
          <cell r="G5" t="str">
            <v>MATUGGA GAZ</v>
          </cell>
          <cell r="K5" t="str">
            <v>OMEJJE</v>
          </cell>
        </row>
        <row r="6">
          <cell r="K6" t="str">
            <v>NUSURAH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476</v>
          </cell>
          <cell r="AF10">
            <v>695</v>
          </cell>
        </row>
        <row r="11">
          <cell r="R11" t="str">
            <v>0800-0900</v>
          </cell>
          <cell r="AE11">
            <v>508</v>
          </cell>
          <cell r="AF11">
            <v>734</v>
          </cell>
        </row>
        <row r="12">
          <cell r="R12" t="str">
            <v>0900-1000</v>
          </cell>
          <cell r="AE12">
            <v>541</v>
          </cell>
          <cell r="AF12">
            <v>778</v>
          </cell>
        </row>
        <row r="13">
          <cell r="R13" t="str">
            <v>1000-1100</v>
          </cell>
          <cell r="AE13">
            <v>588</v>
          </cell>
          <cell r="AF13">
            <v>818</v>
          </cell>
        </row>
        <row r="14">
          <cell r="R14" t="str">
            <v>1100-1200</v>
          </cell>
          <cell r="AE14">
            <v>684</v>
          </cell>
          <cell r="AF14">
            <v>925</v>
          </cell>
        </row>
        <row r="15">
          <cell r="R15" t="str">
            <v>1200-1300</v>
          </cell>
          <cell r="AE15">
            <v>737</v>
          </cell>
          <cell r="AF15">
            <v>993</v>
          </cell>
        </row>
        <row r="16">
          <cell r="R16" t="str">
            <v>1300-1400</v>
          </cell>
          <cell r="AE16">
            <v>680</v>
          </cell>
          <cell r="AF16">
            <v>836</v>
          </cell>
        </row>
        <row r="17">
          <cell r="R17" t="str">
            <v>1400-1500</v>
          </cell>
          <cell r="AE17">
            <v>626</v>
          </cell>
          <cell r="AF17">
            <v>822</v>
          </cell>
        </row>
        <row r="18">
          <cell r="R18" t="str">
            <v>1500-1600</v>
          </cell>
          <cell r="AE18">
            <v>555</v>
          </cell>
          <cell r="AF18">
            <v>792</v>
          </cell>
        </row>
        <row r="19">
          <cell r="R19" t="str">
            <v>1600-1700</v>
          </cell>
          <cell r="AE19">
            <v>424</v>
          </cell>
          <cell r="AF19">
            <v>585</v>
          </cell>
        </row>
        <row r="20">
          <cell r="R20" t="str">
            <v>1700-1800</v>
          </cell>
          <cell r="AE20">
            <v>532</v>
          </cell>
          <cell r="AF20">
            <v>702</v>
          </cell>
        </row>
        <row r="21">
          <cell r="R21" t="str">
            <v>1800-1900</v>
          </cell>
          <cell r="AE21">
            <v>411</v>
          </cell>
          <cell r="AF21">
            <v>635</v>
          </cell>
        </row>
        <row r="22">
          <cell r="R22" t="str">
            <v>1900-2000</v>
          </cell>
          <cell r="AE22">
            <v>325</v>
          </cell>
          <cell r="AF22">
            <v>495</v>
          </cell>
        </row>
        <row r="23">
          <cell r="R23" t="str">
            <v>2000-2100</v>
          </cell>
          <cell r="AE23">
            <v>241</v>
          </cell>
          <cell r="AF23">
            <v>401</v>
          </cell>
        </row>
        <row r="24">
          <cell r="R24" t="str">
            <v>2100-2200</v>
          </cell>
          <cell r="AE24">
            <v>258</v>
          </cell>
          <cell r="AF24">
            <v>381</v>
          </cell>
        </row>
        <row r="25">
          <cell r="R25" t="str">
            <v>2200-2300</v>
          </cell>
          <cell r="AE25">
            <v>348</v>
          </cell>
          <cell r="AF25">
            <v>443</v>
          </cell>
        </row>
        <row r="26">
          <cell r="R26" t="str">
            <v>2300-0000</v>
          </cell>
          <cell r="AE26">
            <v>290</v>
          </cell>
          <cell r="AF26">
            <v>359</v>
          </cell>
        </row>
        <row r="27">
          <cell r="R27" t="str">
            <v>0000-0100</v>
          </cell>
          <cell r="AE27">
            <v>214</v>
          </cell>
          <cell r="AF27">
            <v>243</v>
          </cell>
        </row>
        <row r="28">
          <cell r="R28" t="str">
            <v>0100-0200</v>
          </cell>
          <cell r="AE28">
            <v>141</v>
          </cell>
          <cell r="AF28">
            <v>179</v>
          </cell>
        </row>
        <row r="29">
          <cell r="R29" t="str">
            <v>0200-0300</v>
          </cell>
          <cell r="AE29">
            <v>44</v>
          </cell>
          <cell r="AF29">
            <v>65</v>
          </cell>
        </row>
        <row r="30">
          <cell r="R30" t="str">
            <v>0300-0400</v>
          </cell>
          <cell r="AE30">
            <v>33</v>
          </cell>
          <cell r="AF30">
            <v>43</v>
          </cell>
        </row>
        <row r="31">
          <cell r="R31" t="str">
            <v>0400-0500</v>
          </cell>
          <cell r="AE31">
            <v>47</v>
          </cell>
          <cell r="AF31">
            <v>54</v>
          </cell>
        </row>
        <row r="32">
          <cell r="R32" t="str">
            <v>0500-0600</v>
          </cell>
          <cell r="AE32">
            <v>103</v>
          </cell>
          <cell r="AF32">
            <v>138</v>
          </cell>
        </row>
        <row r="33">
          <cell r="R33" t="str">
            <v>0600-0700</v>
          </cell>
          <cell r="AE33">
            <v>243</v>
          </cell>
          <cell r="AF33">
            <v>377</v>
          </cell>
        </row>
        <row r="107">
          <cell r="C107">
            <v>0.23533178580004802</v>
          </cell>
          <cell r="D107">
            <v>6.0193708476746981E-2</v>
          </cell>
          <cell r="E107">
            <v>4.0422636676538864E-2</v>
          </cell>
          <cell r="F107">
            <v>0.21379972784759466</v>
          </cell>
          <cell r="G107">
            <v>8.0845273353077722E-3</v>
          </cell>
          <cell r="H107">
            <v>7.6843032097974866E-3</v>
          </cell>
          <cell r="I107">
            <v>8.6768590410629953E-2</v>
          </cell>
          <cell r="J107">
            <v>3.898182982470183E-2</v>
          </cell>
          <cell r="K107">
            <v>1.7369727047146403E-2</v>
          </cell>
          <cell r="L107">
            <v>1.5528696069799088E-2</v>
          </cell>
          <cell r="M107">
            <v>0.27567437765148484</v>
          </cell>
          <cell r="N107">
            <v>1.600896502041143E-4</v>
          </cell>
        </row>
        <row r="108">
          <cell r="C108">
            <v>0.32489777876008397</v>
          </cell>
          <cell r="D108">
            <v>8.310310531550448E-2</v>
          </cell>
          <cell r="E108">
            <v>5.5807271521715107E-2</v>
          </cell>
          <cell r="F108">
            <v>0.29517073709802188</v>
          </cell>
          <cell r="G108">
            <v>1.1161454304343021E-2</v>
          </cell>
          <cell r="H108">
            <v>1.0608907061553763E-2</v>
          </cell>
          <cell r="I108">
            <v>0.11979224223671124</v>
          </cell>
          <cell r="J108">
            <v>5.3818101447673773E-2</v>
          </cell>
          <cell r="K108">
            <v>2.3980550337053819E-2</v>
          </cell>
          <cell r="L108">
            <v>2.143883302022323E-2</v>
          </cell>
          <cell r="N108">
            <v>2.2101889711570338E-4</v>
          </cell>
        </row>
      </sheetData>
      <sheetData sheetId="11">
        <row r="5">
          <cell r="G5" t="str">
            <v>MATUGGA GAZ</v>
          </cell>
          <cell r="K5" t="str">
            <v>OMEJJE</v>
          </cell>
        </row>
        <row r="6">
          <cell r="K6" t="str">
            <v>NUSURAH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389</v>
          </cell>
          <cell r="AF10">
            <v>627</v>
          </cell>
        </row>
        <row r="11">
          <cell r="R11" t="str">
            <v>0800-0900</v>
          </cell>
          <cell r="AE11">
            <v>368</v>
          </cell>
          <cell r="AF11">
            <v>618</v>
          </cell>
        </row>
        <row r="12">
          <cell r="R12" t="str">
            <v>0900-1000</v>
          </cell>
          <cell r="AE12">
            <v>445</v>
          </cell>
          <cell r="AF12">
            <v>655</v>
          </cell>
        </row>
        <row r="13">
          <cell r="R13" t="str">
            <v>1000-1100</v>
          </cell>
          <cell r="AE13">
            <v>366</v>
          </cell>
          <cell r="AF13">
            <v>546</v>
          </cell>
        </row>
        <row r="14">
          <cell r="R14" t="str">
            <v>1100-1200</v>
          </cell>
          <cell r="AE14">
            <v>415</v>
          </cell>
          <cell r="AF14">
            <v>690</v>
          </cell>
        </row>
        <row r="15">
          <cell r="R15" t="str">
            <v>1200-1300</v>
          </cell>
          <cell r="AE15">
            <v>426</v>
          </cell>
          <cell r="AF15">
            <v>659</v>
          </cell>
        </row>
        <row r="16">
          <cell r="R16" t="str">
            <v>1300-1400</v>
          </cell>
          <cell r="AE16">
            <v>373</v>
          </cell>
          <cell r="AF16">
            <v>522</v>
          </cell>
        </row>
        <row r="17">
          <cell r="R17" t="str">
            <v>1400-1500</v>
          </cell>
          <cell r="AE17">
            <v>364</v>
          </cell>
          <cell r="AF17">
            <v>509</v>
          </cell>
        </row>
        <row r="18">
          <cell r="R18" t="str">
            <v>1500-1600</v>
          </cell>
          <cell r="AE18">
            <v>470</v>
          </cell>
          <cell r="AF18">
            <v>638</v>
          </cell>
        </row>
        <row r="19">
          <cell r="R19" t="str">
            <v>1600-1700</v>
          </cell>
          <cell r="AE19">
            <v>558</v>
          </cell>
          <cell r="AF19">
            <v>773</v>
          </cell>
        </row>
        <row r="20">
          <cell r="R20" t="str">
            <v>1700-1800</v>
          </cell>
          <cell r="AE20">
            <v>789</v>
          </cell>
          <cell r="AF20">
            <v>1005</v>
          </cell>
        </row>
        <row r="21">
          <cell r="R21" t="str">
            <v>1800-1900</v>
          </cell>
          <cell r="AE21">
            <v>632</v>
          </cell>
          <cell r="AF21">
            <v>855</v>
          </cell>
        </row>
        <row r="22">
          <cell r="R22" t="str">
            <v>1900-2000</v>
          </cell>
          <cell r="AE22">
            <v>307</v>
          </cell>
          <cell r="AF22">
            <v>437</v>
          </cell>
        </row>
        <row r="23">
          <cell r="R23" t="str">
            <v>2000-2100</v>
          </cell>
          <cell r="AE23">
            <v>207</v>
          </cell>
          <cell r="AF23">
            <v>310</v>
          </cell>
        </row>
        <row r="24">
          <cell r="R24" t="str">
            <v>2100-2200</v>
          </cell>
          <cell r="AE24">
            <v>229</v>
          </cell>
          <cell r="AF24">
            <v>295</v>
          </cell>
        </row>
        <row r="25">
          <cell r="R25" t="str">
            <v>2200-2300</v>
          </cell>
          <cell r="AE25">
            <v>228</v>
          </cell>
          <cell r="AF25">
            <v>281</v>
          </cell>
        </row>
        <row r="26">
          <cell r="R26" t="str">
            <v>2300-0000</v>
          </cell>
          <cell r="AE26">
            <v>126</v>
          </cell>
          <cell r="AF26">
            <v>163</v>
          </cell>
        </row>
        <row r="27">
          <cell r="R27" t="str">
            <v>0000-0100</v>
          </cell>
          <cell r="AE27">
            <v>87</v>
          </cell>
          <cell r="AF27">
            <v>106</v>
          </cell>
        </row>
        <row r="28">
          <cell r="R28" t="str">
            <v>0100-0200</v>
          </cell>
          <cell r="AE28">
            <v>45</v>
          </cell>
          <cell r="AF28">
            <v>64</v>
          </cell>
        </row>
        <row r="29">
          <cell r="R29" t="str">
            <v>0200-0300</v>
          </cell>
          <cell r="AE29">
            <v>62</v>
          </cell>
          <cell r="AF29">
            <v>84</v>
          </cell>
        </row>
        <row r="30">
          <cell r="R30" t="str">
            <v>0300-0400</v>
          </cell>
          <cell r="AE30">
            <v>46</v>
          </cell>
          <cell r="AF30">
            <v>69</v>
          </cell>
        </row>
        <row r="31">
          <cell r="R31" t="str">
            <v>0400-0500</v>
          </cell>
          <cell r="AE31">
            <v>62</v>
          </cell>
          <cell r="AF31">
            <v>74</v>
          </cell>
        </row>
        <row r="32">
          <cell r="R32" t="str">
            <v>0500-0600</v>
          </cell>
          <cell r="AE32">
            <v>114</v>
          </cell>
          <cell r="AF32">
            <v>137</v>
          </cell>
        </row>
        <row r="33">
          <cell r="R33" t="str">
            <v>0600-0700</v>
          </cell>
          <cell r="AE33">
            <v>237</v>
          </cell>
          <cell r="AF33">
            <v>289</v>
          </cell>
        </row>
        <row r="107">
          <cell r="C107">
            <v>0.22871420334422449</v>
          </cell>
          <cell r="D107">
            <v>5.3622909859696331E-2</v>
          </cell>
          <cell r="E107">
            <v>4.3820872573515281E-2</v>
          </cell>
          <cell r="F107">
            <v>0.20478570055737075</v>
          </cell>
          <cell r="G107">
            <v>9.7059388814145688E-3</v>
          </cell>
          <cell r="H107">
            <v>8.9371516432827213E-3</v>
          </cell>
          <cell r="I107">
            <v>0.10157601383817029</v>
          </cell>
          <cell r="J107">
            <v>2.5369978858350951E-2</v>
          </cell>
          <cell r="K107">
            <v>1.1724005381510668E-2</v>
          </cell>
          <cell r="L107">
            <v>1.431866231020565E-2</v>
          </cell>
          <cell r="M107">
            <v>0.29415721699019798</v>
          </cell>
          <cell r="N107">
            <v>3.2673457620603498E-3</v>
          </cell>
        </row>
        <row r="108">
          <cell r="C108">
            <v>0.32402995234853643</v>
          </cell>
          <cell r="D108">
            <v>7.5970047651463576E-2</v>
          </cell>
          <cell r="E108">
            <v>6.2083049693669165E-2</v>
          </cell>
          <cell r="F108">
            <v>0.29012933968686183</v>
          </cell>
          <cell r="G108">
            <v>1.3750850918992513E-2</v>
          </cell>
          <cell r="H108">
            <v>1.2661674608577263E-2</v>
          </cell>
          <cell r="I108">
            <v>0.1439074200136147</v>
          </cell>
          <cell r="J108">
            <v>3.5942818243703198E-2</v>
          </cell>
          <cell r="K108">
            <v>1.6609938733832538E-2</v>
          </cell>
          <cell r="L108">
            <v>2.0285908781484004E-2</v>
          </cell>
          <cell r="N108">
            <v>4.6289993192648064E-3</v>
          </cell>
        </row>
      </sheetData>
      <sheetData sheetId="12">
        <row r="5">
          <cell r="D5" t="str">
            <v>29.9.19</v>
          </cell>
          <cell r="G5" t="str">
            <v>MATUGGA GAZ</v>
          </cell>
          <cell r="K5" t="str">
            <v>OMEJJE</v>
          </cell>
        </row>
        <row r="6">
          <cell r="K6" t="str">
            <v>NUSURAH</v>
          </cell>
        </row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277</v>
          </cell>
          <cell r="AF10">
            <v>562</v>
          </cell>
        </row>
        <row r="11">
          <cell r="R11" t="str">
            <v>0800-0900</v>
          </cell>
          <cell r="AE11">
            <v>303</v>
          </cell>
          <cell r="AF11">
            <v>575</v>
          </cell>
        </row>
        <row r="12">
          <cell r="R12" t="str">
            <v>0900-1000</v>
          </cell>
          <cell r="AE12">
            <v>340</v>
          </cell>
          <cell r="AF12">
            <v>592</v>
          </cell>
        </row>
        <row r="13">
          <cell r="R13" t="str">
            <v>1000-1100</v>
          </cell>
          <cell r="AE13">
            <v>350</v>
          </cell>
          <cell r="AF13">
            <v>575</v>
          </cell>
        </row>
        <row r="14">
          <cell r="R14" t="str">
            <v>1100-1200</v>
          </cell>
          <cell r="AE14">
            <v>300</v>
          </cell>
          <cell r="AF14">
            <v>560</v>
          </cell>
        </row>
        <row r="15">
          <cell r="R15" t="str">
            <v>1200-1300</v>
          </cell>
          <cell r="AE15">
            <v>370</v>
          </cell>
          <cell r="AF15">
            <v>469</v>
          </cell>
        </row>
        <row r="16">
          <cell r="R16" t="str">
            <v>1300-1400</v>
          </cell>
          <cell r="AE16">
            <v>392</v>
          </cell>
          <cell r="AF16">
            <v>528</v>
          </cell>
        </row>
        <row r="17">
          <cell r="R17" t="str">
            <v>1400-1500</v>
          </cell>
          <cell r="AE17">
            <v>386</v>
          </cell>
          <cell r="AF17">
            <v>640</v>
          </cell>
        </row>
        <row r="18">
          <cell r="R18" t="str">
            <v>1500-1600</v>
          </cell>
          <cell r="AE18">
            <v>503</v>
          </cell>
          <cell r="AF18">
            <v>749</v>
          </cell>
        </row>
        <row r="19">
          <cell r="R19" t="str">
            <v>1600-1700</v>
          </cell>
          <cell r="AE19">
            <v>518</v>
          </cell>
          <cell r="AF19">
            <v>771</v>
          </cell>
        </row>
        <row r="20">
          <cell r="R20" t="str">
            <v>1700-1800</v>
          </cell>
          <cell r="AE20">
            <v>578</v>
          </cell>
          <cell r="AF20">
            <v>881</v>
          </cell>
        </row>
        <row r="21">
          <cell r="R21" t="str">
            <v>1800-1900</v>
          </cell>
          <cell r="AE21">
            <v>746</v>
          </cell>
          <cell r="AF21">
            <v>1019</v>
          </cell>
        </row>
        <row r="59">
          <cell r="C59">
            <v>0.23847998990026512</v>
          </cell>
          <cell r="D59">
            <v>4.557505365484156E-2</v>
          </cell>
          <cell r="E59">
            <v>3.2824138366367883E-2</v>
          </cell>
          <cell r="F59">
            <v>0.2138618861254892</v>
          </cell>
          <cell r="G59">
            <v>3.5349072086857721E-3</v>
          </cell>
          <cell r="H59">
            <v>3.7874005807347557E-3</v>
          </cell>
          <cell r="I59">
            <v>8.5469006438580991E-2</v>
          </cell>
          <cell r="J59">
            <v>4.1661406388082316E-3</v>
          </cell>
          <cell r="K59">
            <v>2.6511804065143291E-3</v>
          </cell>
          <cell r="L59">
            <v>8.2060345915919708E-3</v>
          </cell>
          <cell r="M59">
            <v>0.36081302865799775</v>
          </cell>
          <cell r="N59">
            <v>6.3123343012245928E-4</v>
          </cell>
        </row>
        <row r="60">
          <cell r="C60">
            <v>0.3730989531898084</v>
          </cell>
          <cell r="D60">
            <v>7.1301599841990915E-2</v>
          </cell>
          <cell r="E60">
            <v>5.1352952794785703E-2</v>
          </cell>
          <cell r="F60">
            <v>0.33458423859371916</v>
          </cell>
          <cell r="G60">
            <v>5.5303179932846142E-3</v>
          </cell>
          <cell r="H60">
            <v>5.925340707090658E-3</v>
          </cell>
          <cell r="I60">
            <v>0.13371518862334583</v>
          </cell>
          <cell r="J60">
            <v>6.5178747777997238E-3</v>
          </cell>
          <cell r="K60">
            <v>4.1477384949634606E-3</v>
          </cell>
          <cell r="L60">
            <v>1.2838238198696426E-2</v>
          </cell>
          <cell r="N60">
            <v>9.8755678451510967E-4</v>
          </cell>
        </row>
      </sheetData>
      <sheetData sheetId="13">
        <row r="9">
          <cell r="C9" t="str">
            <v>1. Car</v>
          </cell>
          <cell r="D9" t="str">
            <v>2. Station Wagon</v>
          </cell>
          <cell r="E9" t="str">
            <v>3. Pickups</v>
          </cell>
          <cell r="F9" t="str">
            <v>4. Minibus, matatu</v>
          </cell>
          <cell r="G9" t="str">
            <v xml:space="preserve">5. Medium bus </v>
          </cell>
          <cell r="H9" t="str">
            <v>6. Large Bus</v>
          </cell>
          <cell r="I9" t="str">
            <v xml:space="preserve">7. Light Truck </v>
          </cell>
          <cell r="J9" t="str">
            <v xml:space="preserve">8. Medium Truck </v>
          </cell>
          <cell r="K9" t="str">
            <v xml:space="preserve">9. Heavy truck </v>
          </cell>
          <cell r="L9" t="str">
            <v xml:space="preserve">10. Truck Trailer </v>
          </cell>
          <cell r="M9" t="str">
            <v>11. Motor cycles</v>
          </cell>
          <cell r="N9" t="str">
            <v>12. Tractors</v>
          </cell>
          <cell r="AE9" t="str">
            <v>Total Excl M/ Cycles</v>
          </cell>
          <cell r="AF9" t="str">
            <v>Total All</v>
          </cell>
        </row>
        <row r="10">
          <cell r="R10" t="str">
            <v>0700-0800</v>
          </cell>
          <cell r="AE10">
            <v>250</v>
          </cell>
          <cell r="AF10">
            <v>396</v>
          </cell>
        </row>
        <row r="11">
          <cell r="R11" t="str">
            <v>0800-0900</v>
          </cell>
          <cell r="AE11">
            <v>363</v>
          </cell>
          <cell r="AF11">
            <v>583</v>
          </cell>
        </row>
        <row r="12">
          <cell r="R12" t="str">
            <v>0900-1000</v>
          </cell>
          <cell r="AE12">
            <v>480</v>
          </cell>
          <cell r="AF12">
            <v>709</v>
          </cell>
        </row>
        <row r="13">
          <cell r="R13" t="str">
            <v>1000-1100</v>
          </cell>
          <cell r="AE13">
            <v>533</v>
          </cell>
          <cell r="AF13">
            <v>748</v>
          </cell>
        </row>
        <row r="14">
          <cell r="R14" t="str">
            <v>1100-1200</v>
          </cell>
          <cell r="AE14">
            <v>605</v>
          </cell>
          <cell r="AF14">
            <v>829</v>
          </cell>
        </row>
        <row r="15">
          <cell r="R15" t="str">
            <v>1200-1300</v>
          </cell>
          <cell r="AE15">
            <v>572</v>
          </cell>
          <cell r="AF15">
            <v>743</v>
          </cell>
        </row>
        <row r="16">
          <cell r="R16" t="str">
            <v>1300-1400</v>
          </cell>
          <cell r="AE16">
            <v>465</v>
          </cell>
          <cell r="AF16">
            <v>576</v>
          </cell>
        </row>
        <row r="17">
          <cell r="R17" t="str">
            <v>1400-1500</v>
          </cell>
          <cell r="AE17">
            <v>402</v>
          </cell>
          <cell r="AF17">
            <v>571</v>
          </cell>
        </row>
        <row r="18">
          <cell r="R18" t="str">
            <v>1500-1600</v>
          </cell>
          <cell r="AE18">
            <v>468</v>
          </cell>
          <cell r="AF18">
            <v>570</v>
          </cell>
        </row>
        <row r="19">
          <cell r="R19" t="str">
            <v>1600-1700</v>
          </cell>
          <cell r="AE19">
            <v>528</v>
          </cell>
          <cell r="AF19">
            <v>694</v>
          </cell>
        </row>
        <row r="20">
          <cell r="R20" t="str">
            <v>1700-1800</v>
          </cell>
          <cell r="AE20">
            <v>463</v>
          </cell>
          <cell r="AF20">
            <v>658</v>
          </cell>
        </row>
        <row r="21">
          <cell r="R21" t="str">
            <v>1800-1900</v>
          </cell>
          <cell r="AE21">
            <v>428</v>
          </cell>
          <cell r="AF21">
            <v>656</v>
          </cell>
        </row>
        <row r="59">
          <cell r="C59">
            <v>0.25720936247252035</v>
          </cell>
          <cell r="D59">
            <v>6.9830596146385621E-2</v>
          </cell>
          <cell r="E59">
            <v>4.138109401267296E-2</v>
          </cell>
          <cell r="F59">
            <v>0.23069959912065174</v>
          </cell>
          <cell r="G59">
            <v>3.491529807319281E-3</v>
          </cell>
          <cell r="H59">
            <v>4.3967412388465016E-3</v>
          </cell>
          <cell r="I59">
            <v>6.9959912065175225E-2</v>
          </cell>
          <cell r="J59">
            <v>2.5863183757920599E-2</v>
          </cell>
          <cell r="K59">
            <v>8.0175869649553866E-3</v>
          </cell>
          <cell r="L59">
            <v>7.6296392085865774E-3</v>
          </cell>
          <cell r="M59">
            <v>0.2813914392861761</v>
          </cell>
          <cell r="N59">
            <v>1.2931591878960301E-4</v>
          </cell>
        </row>
        <row r="60">
          <cell r="C60">
            <v>0.35792693899586109</v>
          </cell>
          <cell r="D60">
            <v>9.7174734569012058E-2</v>
          </cell>
          <cell r="E60">
            <v>5.7585027892747886E-2</v>
          </cell>
          <cell r="F60">
            <v>0.32103653050206948</v>
          </cell>
          <cell r="G60">
            <v>4.8587367284506026E-3</v>
          </cell>
          <cell r="H60">
            <v>6.1184092136044631E-3</v>
          </cell>
          <cell r="I60">
            <v>9.7354687781176896E-2</v>
          </cell>
          <cell r="J60">
            <v>3.5990642432967429E-2</v>
          </cell>
          <cell r="K60">
            <v>1.1157099154219903E-2</v>
          </cell>
          <cell r="L60">
            <v>1.0617239517725391E-2</v>
          </cell>
          <cell r="N60">
            <v>1.7995321216483713E-4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F126"/>
  <sheetViews>
    <sheetView view="pageBreakPreview" zoomScale="60" workbookViewId="0">
      <selection activeCell="L12" sqref="L1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style="62" customWidth="1"/>
    <col min="9" max="9" width="11" style="50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82" t="s">
        <v>23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 spans="2:32" ht="20.100000000000001" customHeight="1" x14ac:dyDescent="0.25">
      <c r="B2" s="83" t="s">
        <v>95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 spans="2:32" ht="20.100000000000001" customHeight="1" x14ac:dyDescent="0.25">
      <c r="B3" s="21" t="s">
        <v>96</v>
      </c>
      <c r="C3" s="84" t="s">
        <v>163</v>
      </c>
      <c r="D3" s="84"/>
      <c r="E3" s="84"/>
      <c r="F3" s="84"/>
      <c r="G3" s="84"/>
      <c r="H3" s="6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6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35" t="s">
        <v>164</v>
      </c>
      <c r="E5" s="3"/>
      <c r="F5" s="40" t="s">
        <v>1</v>
      </c>
      <c r="G5" s="85" t="s">
        <v>167</v>
      </c>
      <c r="H5" s="86"/>
      <c r="I5" s="58"/>
      <c r="J5" s="2" t="s">
        <v>5</v>
      </c>
      <c r="K5" s="85" t="s">
        <v>169</v>
      </c>
      <c r="L5" s="86"/>
      <c r="M5" s="10"/>
      <c r="N5" s="10"/>
      <c r="O5" s="3"/>
      <c r="P5" s="3"/>
    </row>
    <row r="6" spans="2:32" ht="23.25" customHeight="1" x14ac:dyDescent="0.25">
      <c r="C6" s="2" t="s">
        <v>4</v>
      </c>
      <c r="D6" s="85" t="s">
        <v>165</v>
      </c>
      <c r="E6" s="86"/>
      <c r="F6" s="2" t="s">
        <v>2</v>
      </c>
      <c r="G6" s="85" t="s">
        <v>166</v>
      </c>
      <c r="H6" s="86"/>
      <c r="J6" s="2" t="s">
        <v>21</v>
      </c>
      <c r="K6" s="85" t="s">
        <v>168</v>
      </c>
      <c r="L6" s="8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59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63"/>
      <c r="I8" s="51"/>
      <c r="J8" s="1"/>
      <c r="K8" s="1"/>
      <c r="L8" s="1"/>
      <c r="M8" s="1"/>
      <c r="N8" s="1"/>
      <c r="R8" s="81" t="s">
        <v>88</v>
      </c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52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17</v>
      </c>
      <c r="D10" s="49">
        <v>0</v>
      </c>
      <c r="E10" s="49">
        <v>2</v>
      </c>
      <c r="F10" s="49">
        <v>5</v>
      </c>
      <c r="G10" s="49">
        <v>1</v>
      </c>
      <c r="H10" s="60">
        <v>0</v>
      </c>
      <c r="I10" s="53">
        <v>7</v>
      </c>
      <c r="J10" s="49">
        <v>0</v>
      </c>
      <c r="K10" s="49">
        <v>1</v>
      </c>
      <c r="L10" s="49">
        <v>0</v>
      </c>
      <c r="M10" s="49">
        <v>105</v>
      </c>
      <c r="N10" s="49">
        <v>0</v>
      </c>
      <c r="O10" s="15">
        <f t="shared" ref="O10:O57" si="0">SUM(C10:L10,N10)</f>
        <v>33</v>
      </c>
      <c r="P10" s="15">
        <f t="shared" ref="P10:P57" si="1">SUM(C10:N10)</f>
        <v>138</v>
      </c>
      <c r="R10" s="1" t="s">
        <v>6</v>
      </c>
      <c r="S10" s="17">
        <f t="shared" ref="S10:AF10" si="2">SUM(C10:C13)</f>
        <v>105</v>
      </c>
      <c r="T10" s="17">
        <f t="shared" si="2"/>
        <v>19</v>
      </c>
      <c r="U10" s="17">
        <f t="shared" si="2"/>
        <v>16</v>
      </c>
      <c r="V10" s="17">
        <f t="shared" si="2"/>
        <v>123</v>
      </c>
      <c r="W10" s="17">
        <f t="shared" si="2"/>
        <v>2</v>
      </c>
      <c r="X10" s="17">
        <f t="shared" si="2"/>
        <v>3</v>
      </c>
      <c r="Y10" s="17">
        <f t="shared" si="2"/>
        <v>25</v>
      </c>
      <c r="Z10" s="17">
        <f t="shared" si="2"/>
        <v>4</v>
      </c>
      <c r="AA10" s="17">
        <f t="shared" si="2"/>
        <v>1</v>
      </c>
      <c r="AB10" s="17">
        <f t="shared" si="2"/>
        <v>1</v>
      </c>
      <c r="AC10" s="17">
        <f t="shared" si="2"/>
        <v>370</v>
      </c>
      <c r="AD10" s="17">
        <f t="shared" si="2"/>
        <v>0</v>
      </c>
      <c r="AE10" s="30">
        <f t="shared" si="2"/>
        <v>299</v>
      </c>
      <c r="AF10" s="30">
        <f t="shared" si="2"/>
        <v>669</v>
      </c>
    </row>
    <row r="11" spans="2:32" s="6" customFormat="1" ht="23.1" customHeight="1" x14ac:dyDescent="0.25">
      <c r="B11" s="22" t="s">
        <v>38</v>
      </c>
      <c r="C11" s="49">
        <v>38</v>
      </c>
      <c r="D11" s="49">
        <v>11</v>
      </c>
      <c r="E11" s="49">
        <v>5</v>
      </c>
      <c r="F11" s="49">
        <v>33</v>
      </c>
      <c r="G11" s="49">
        <v>1</v>
      </c>
      <c r="H11" s="60">
        <v>0</v>
      </c>
      <c r="I11" s="53">
        <v>5</v>
      </c>
      <c r="J11" s="49">
        <v>0</v>
      </c>
      <c r="K11" s="49">
        <v>0</v>
      </c>
      <c r="L11" s="49">
        <v>0</v>
      </c>
      <c r="M11" s="49">
        <v>90</v>
      </c>
      <c r="N11" s="49">
        <v>0</v>
      </c>
      <c r="O11" s="15">
        <f t="shared" si="0"/>
        <v>93</v>
      </c>
      <c r="P11" s="15">
        <f t="shared" si="1"/>
        <v>183</v>
      </c>
      <c r="R11" s="1" t="s">
        <v>7</v>
      </c>
      <c r="S11" s="17">
        <f t="shared" ref="S11:AF11" si="3">SUM(C14:C17)</f>
        <v>109</v>
      </c>
      <c r="T11" s="17">
        <f t="shared" si="3"/>
        <v>28</v>
      </c>
      <c r="U11" s="17">
        <f t="shared" si="3"/>
        <v>29</v>
      </c>
      <c r="V11" s="17">
        <f t="shared" si="3"/>
        <v>152</v>
      </c>
      <c r="W11" s="17">
        <f t="shared" si="3"/>
        <v>6</v>
      </c>
      <c r="X11" s="17">
        <f t="shared" si="3"/>
        <v>2</v>
      </c>
      <c r="Y11" s="17">
        <f t="shared" si="3"/>
        <v>35</v>
      </c>
      <c r="Z11" s="17">
        <f t="shared" si="3"/>
        <v>7</v>
      </c>
      <c r="AA11" s="17">
        <f t="shared" si="3"/>
        <v>12</v>
      </c>
      <c r="AB11" s="17">
        <f t="shared" si="3"/>
        <v>9</v>
      </c>
      <c r="AC11" s="17">
        <f t="shared" si="3"/>
        <v>398</v>
      </c>
      <c r="AD11" s="17">
        <f t="shared" si="3"/>
        <v>0</v>
      </c>
      <c r="AE11" s="30">
        <f t="shared" si="3"/>
        <v>389</v>
      </c>
      <c r="AF11" s="30">
        <f t="shared" si="3"/>
        <v>787</v>
      </c>
    </row>
    <row r="12" spans="2:32" ht="23.1" customHeight="1" x14ac:dyDescent="0.25">
      <c r="B12" s="22" t="s">
        <v>39</v>
      </c>
      <c r="C12" s="49">
        <v>31</v>
      </c>
      <c r="D12" s="49">
        <v>6</v>
      </c>
      <c r="E12" s="49">
        <v>6</v>
      </c>
      <c r="F12" s="49">
        <v>50</v>
      </c>
      <c r="G12" s="49">
        <v>0</v>
      </c>
      <c r="H12" s="60">
        <v>1</v>
      </c>
      <c r="I12" s="53">
        <v>3</v>
      </c>
      <c r="J12" s="49">
        <v>2</v>
      </c>
      <c r="K12" s="49">
        <v>0</v>
      </c>
      <c r="L12" s="49">
        <v>0</v>
      </c>
      <c r="M12" s="49">
        <v>93</v>
      </c>
      <c r="N12" s="49">
        <v>0</v>
      </c>
      <c r="O12" s="15">
        <f t="shared" si="0"/>
        <v>99</v>
      </c>
      <c r="P12" s="15">
        <f t="shared" si="1"/>
        <v>192</v>
      </c>
      <c r="R12" s="1" t="s">
        <v>8</v>
      </c>
      <c r="S12" s="17">
        <f t="shared" ref="S12:AF12" si="4">SUM(C18:C21)</f>
        <v>102</v>
      </c>
      <c r="T12" s="17">
        <f t="shared" si="4"/>
        <v>16</v>
      </c>
      <c r="U12" s="17">
        <f t="shared" si="4"/>
        <v>18</v>
      </c>
      <c r="V12" s="17">
        <f t="shared" si="4"/>
        <v>179</v>
      </c>
      <c r="W12" s="17">
        <f t="shared" si="4"/>
        <v>0</v>
      </c>
      <c r="X12" s="17">
        <f t="shared" si="4"/>
        <v>1</v>
      </c>
      <c r="Y12" s="17">
        <f t="shared" si="4"/>
        <v>40</v>
      </c>
      <c r="Z12" s="17">
        <f t="shared" si="4"/>
        <v>9</v>
      </c>
      <c r="AA12" s="17">
        <f t="shared" si="4"/>
        <v>3</v>
      </c>
      <c r="AB12" s="17">
        <f t="shared" si="4"/>
        <v>7</v>
      </c>
      <c r="AC12" s="17">
        <f t="shared" si="4"/>
        <v>332</v>
      </c>
      <c r="AD12" s="17">
        <f t="shared" si="4"/>
        <v>0</v>
      </c>
      <c r="AE12" s="30">
        <f t="shared" si="4"/>
        <v>375</v>
      </c>
      <c r="AF12" s="30">
        <f t="shared" si="4"/>
        <v>707</v>
      </c>
    </row>
    <row r="13" spans="2:32" ht="23.1" customHeight="1" x14ac:dyDescent="0.25">
      <c r="B13" s="22" t="s">
        <v>40</v>
      </c>
      <c r="C13" s="49">
        <v>19</v>
      </c>
      <c r="D13" s="49">
        <v>2</v>
      </c>
      <c r="E13" s="49">
        <v>3</v>
      </c>
      <c r="F13" s="49">
        <v>35</v>
      </c>
      <c r="G13" s="49">
        <v>0</v>
      </c>
      <c r="H13" s="60">
        <v>2</v>
      </c>
      <c r="I13" s="53">
        <v>10</v>
      </c>
      <c r="J13" s="49">
        <v>2</v>
      </c>
      <c r="K13" s="49">
        <v>0</v>
      </c>
      <c r="L13" s="49">
        <v>1</v>
      </c>
      <c r="M13" s="49">
        <v>82</v>
      </c>
      <c r="N13" s="49">
        <v>0</v>
      </c>
      <c r="O13" s="15">
        <f t="shared" si="0"/>
        <v>74</v>
      </c>
      <c r="P13" s="15">
        <f t="shared" si="1"/>
        <v>156</v>
      </c>
      <c r="R13" s="1" t="s">
        <v>9</v>
      </c>
      <c r="S13" s="17">
        <f t="shared" ref="S13:AF13" si="5">SUM(C22:C25)</f>
        <v>112</v>
      </c>
      <c r="T13" s="17">
        <f t="shared" si="5"/>
        <v>17</v>
      </c>
      <c r="U13" s="17">
        <f t="shared" si="5"/>
        <v>16</v>
      </c>
      <c r="V13" s="17">
        <f t="shared" si="5"/>
        <v>149</v>
      </c>
      <c r="W13" s="17">
        <f t="shared" si="5"/>
        <v>0</v>
      </c>
      <c r="X13" s="17">
        <f t="shared" si="5"/>
        <v>1</v>
      </c>
      <c r="Y13" s="17">
        <f t="shared" si="5"/>
        <v>52</v>
      </c>
      <c r="Z13" s="17">
        <f t="shared" si="5"/>
        <v>8</v>
      </c>
      <c r="AA13" s="17">
        <f t="shared" si="5"/>
        <v>5</v>
      </c>
      <c r="AB13" s="17">
        <f t="shared" si="5"/>
        <v>8</v>
      </c>
      <c r="AC13" s="17">
        <f t="shared" si="5"/>
        <v>276</v>
      </c>
      <c r="AD13" s="17">
        <f t="shared" si="5"/>
        <v>0</v>
      </c>
      <c r="AE13" s="30">
        <f t="shared" si="5"/>
        <v>368</v>
      </c>
      <c r="AF13" s="30">
        <f t="shared" si="5"/>
        <v>644</v>
      </c>
    </row>
    <row r="14" spans="2:32" ht="23.1" customHeight="1" x14ac:dyDescent="0.25">
      <c r="B14" s="22" t="s">
        <v>41</v>
      </c>
      <c r="C14" s="49">
        <v>30</v>
      </c>
      <c r="D14" s="49">
        <v>9</v>
      </c>
      <c r="E14" s="49">
        <v>10</v>
      </c>
      <c r="F14" s="49">
        <v>65</v>
      </c>
      <c r="G14" s="49">
        <v>1</v>
      </c>
      <c r="H14" s="60">
        <v>2</v>
      </c>
      <c r="I14" s="53">
        <v>13</v>
      </c>
      <c r="J14" s="49">
        <v>3</v>
      </c>
      <c r="K14" s="49">
        <v>0</v>
      </c>
      <c r="L14" s="49">
        <v>2</v>
      </c>
      <c r="M14" s="49">
        <v>91</v>
      </c>
      <c r="N14" s="49">
        <v>0</v>
      </c>
      <c r="O14" s="15">
        <f t="shared" si="0"/>
        <v>135</v>
      </c>
      <c r="P14" s="15">
        <f t="shared" si="1"/>
        <v>226</v>
      </c>
      <c r="R14" s="1" t="s">
        <v>10</v>
      </c>
      <c r="S14" s="17">
        <f t="shared" ref="S14:AF14" si="6">SUM(C26:C29)</f>
        <v>96</v>
      </c>
      <c r="T14" s="17">
        <f t="shared" si="6"/>
        <v>30</v>
      </c>
      <c r="U14" s="17">
        <f t="shared" si="6"/>
        <v>12</v>
      </c>
      <c r="V14" s="17">
        <f t="shared" si="6"/>
        <v>146</v>
      </c>
      <c r="W14" s="17">
        <f t="shared" si="6"/>
        <v>3</v>
      </c>
      <c r="X14" s="17">
        <f t="shared" si="6"/>
        <v>0</v>
      </c>
      <c r="Y14" s="17">
        <f t="shared" si="6"/>
        <v>70</v>
      </c>
      <c r="Z14" s="17">
        <f t="shared" si="6"/>
        <v>4</v>
      </c>
      <c r="AA14" s="17">
        <f t="shared" si="6"/>
        <v>5</v>
      </c>
      <c r="AB14" s="17">
        <f t="shared" si="6"/>
        <v>6</v>
      </c>
      <c r="AC14" s="17">
        <f t="shared" si="6"/>
        <v>240</v>
      </c>
      <c r="AD14" s="17">
        <f t="shared" si="6"/>
        <v>0</v>
      </c>
      <c r="AE14" s="30">
        <f t="shared" si="6"/>
        <v>372</v>
      </c>
      <c r="AF14" s="30">
        <f t="shared" si="6"/>
        <v>612</v>
      </c>
    </row>
    <row r="15" spans="2:32" ht="23.1" customHeight="1" x14ac:dyDescent="0.25">
      <c r="B15" s="22" t="s">
        <v>42</v>
      </c>
      <c r="C15" s="49">
        <v>21</v>
      </c>
      <c r="D15" s="49">
        <v>9</v>
      </c>
      <c r="E15" s="49">
        <v>5</v>
      </c>
      <c r="F15" s="49">
        <v>26</v>
      </c>
      <c r="G15" s="49">
        <v>1</v>
      </c>
      <c r="H15" s="60">
        <v>0</v>
      </c>
      <c r="I15" s="53">
        <v>3</v>
      </c>
      <c r="J15" s="49">
        <v>3</v>
      </c>
      <c r="K15" s="49">
        <v>1</v>
      </c>
      <c r="L15" s="49">
        <v>2</v>
      </c>
      <c r="M15" s="49">
        <v>92</v>
      </c>
      <c r="N15" s="49">
        <v>0</v>
      </c>
      <c r="O15" s="15">
        <f t="shared" si="0"/>
        <v>71</v>
      </c>
      <c r="P15" s="15">
        <f t="shared" si="1"/>
        <v>163</v>
      </c>
      <c r="R15" s="1" t="s">
        <v>11</v>
      </c>
      <c r="S15" s="17">
        <f t="shared" ref="S15:AF15" si="7">SUM(C30:C33)</f>
        <v>95</v>
      </c>
      <c r="T15" s="17">
        <f t="shared" si="7"/>
        <v>16</v>
      </c>
      <c r="U15" s="17">
        <f t="shared" si="7"/>
        <v>19</v>
      </c>
      <c r="V15" s="17">
        <f t="shared" si="7"/>
        <v>112</v>
      </c>
      <c r="W15" s="17">
        <f t="shared" si="7"/>
        <v>3</v>
      </c>
      <c r="X15" s="17">
        <f t="shared" si="7"/>
        <v>3</v>
      </c>
      <c r="Y15" s="17">
        <f t="shared" si="7"/>
        <v>34</v>
      </c>
      <c r="Z15" s="17">
        <f t="shared" si="7"/>
        <v>4</v>
      </c>
      <c r="AA15" s="17">
        <f t="shared" si="7"/>
        <v>3</v>
      </c>
      <c r="AB15" s="17">
        <f t="shared" si="7"/>
        <v>10</v>
      </c>
      <c r="AC15" s="17">
        <f t="shared" si="7"/>
        <v>248</v>
      </c>
      <c r="AD15" s="17">
        <f t="shared" si="7"/>
        <v>0</v>
      </c>
      <c r="AE15" s="30">
        <f t="shared" si="7"/>
        <v>299</v>
      </c>
      <c r="AF15" s="30">
        <f t="shared" si="7"/>
        <v>547</v>
      </c>
    </row>
    <row r="16" spans="2:32" ht="23.1" customHeight="1" x14ac:dyDescent="0.25">
      <c r="B16" s="22" t="s">
        <v>43</v>
      </c>
      <c r="C16" s="49">
        <v>27</v>
      </c>
      <c r="D16" s="49">
        <v>3</v>
      </c>
      <c r="E16" s="49">
        <v>6</v>
      </c>
      <c r="F16" s="49">
        <v>36</v>
      </c>
      <c r="G16" s="49">
        <v>2</v>
      </c>
      <c r="H16" s="60">
        <v>0</v>
      </c>
      <c r="I16" s="53">
        <v>9</v>
      </c>
      <c r="J16" s="49">
        <v>0</v>
      </c>
      <c r="K16" s="49">
        <v>3</v>
      </c>
      <c r="L16" s="49">
        <v>2</v>
      </c>
      <c r="M16" s="49">
        <v>125</v>
      </c>
      <c r="N16" s="49">
        <v>0</v>
      </c>
      <c r="O16" s="15">
        <f t="shared" si="0"/>
        <v>88</v>
      </c>
      <c r="P16" s="15">
        <f t="shared" si="1"/>
        <v>213</v>
      </c>
      <c r="R16" s="1" t="s">
        <v>12</v>
      </c>
      <c r="S16" s="17">
        <f t="shared" ref="S16:AF16" si="8">SUM(C34:C37)</f>
        <v>101</v>
      </c>
      <c r="T16" s="17">
        <f t="shared" si="8"/>
        <v>49</v>
      </c>
      <c r="U16" s="17">
        <f t="shared" si="8"/>
        <v>9</v>
      </c>
      <c r="V16" s="17">
        <f t="shared" si="8"/>
        <v>141</v>
      </c>
      <c r="W16" s="17">
        <f t="shared" si="8"/>
        <v>0</v>
      </c>
      <c r="X16" s="17">
        <f t="shared" si="8"/>
        <v>1</v>
      </c>
      <c r="Y16" s="17">
        <f t="shared" si="8"/>
        <v>41</v>
      </c>
      <c r="Z16" s="17">
        <f t="shared" si="8"/>
        <v>1</v>
      </c>
      <c r="AA16" s="17">
        <f t="shared" si="8"/>
        <v>1</v>
      </c>
      <c r="AB16" s="17">
        <f t="shared" si="8"/>
        <v>8</v>
      </c>
      <c r="AC16" s="17">
        <f t="shared" si="8"/>
        <v>149</v>
      </c>
      <c r="AD16" s="17">
        <f t="shared" si="8"/>
        <v>1</v>
      </c>
      <c r="AE16" s="30">
        <f t="shared" si="8"/>
        <v>353</v>
      </c>
      <c r="AF16" s="30">
        <f t="shared" si="8"/>
        <v>502</v>
      </c>
    </row>
    <row r="17" spans="2:32" ht="23.1" customHeight="1" x14ac:dyDescent="0.25">
      <c r="B17" s="22" t="s">
        <v>44</v>
      </c>
      <c r="C17" s="49">
        <v>31</v>
      </c>
      <c r="D17" s="49">
        <v>7</v>
      </c>
      <c r="E17" s="49">
        <v>8</v>
      </c>
      <c r="F17" s="49">
        <v>25</v>
      </c>
      <c r="G17" s="49">
        <v>2</v>
      </c>
      <c r="H17" s="60">
        <v>0</v>
      </c>
      <c r="I17" s="53">
        <v>10</v>
      </c>
      <c r="J17" s="49">
        <v>1</v>
      </c>
      <c r="K17" s="49">
        <v>8</v>
      </c>
      <c r="L17" s="49">
        <v>3</v>
      </c>
      <c r="M17" s="49">
        <v>90</v>
      </c>
      <c r="N17" s="49">
        <v>0</v>
      </c>
      <c r="O17" s="15">
        <f t="shared" si="0"/>
        <v>95</v>
      </c>
      <c r="P17" s="15">
        <f t="shared" si="1"/>
        <v>185</v>
      </c>
      <c r="R17" s="1" t="s">
        <v>13</v>
      </c>
      <c r="S17" s="17">
        <f t="shared" ref="S17:AF17" si="9">SUM(C38:C41)</f>
        <v>89</v>
      </c>
      <c r="T17" s="17">
        <f t="shared" si="9"/>
        <v>30</v>
      </c>
      <c r="U17" s="17">
        <f t="shared" si="9"/>
        <v>13</v>
      </c>
      <c r="V17" s="17">
        <f t="shared" si="9"/>
        <v>110</v>
      </c>
      <c r="W17" s="17">
        <f t="shared" si="9"/>
        <v>0</v>
      </c>
      <c r="X17" s="17">
        <f t="shared" si="9"/>
        <v>0</v>
      </c>
      <c r="Y17" s="17">
        <f t="shared" si="9"/>
        <v>31</v>
      </c>
      <c r="Z17" s="17">
        <f t="shared" si="9"/>
        <v>8</v>
      </c>
      <c r="AA17" s="17">
        <f t="shared" si="9"/>
        <v>0</v>
      </c>
      <c r="AB17" s="17">
        <f t="shared" si="9"/>
        <v>9</v>
      </c>
      <c r="AC17" s="17">
        <f t="shared" si="9"/>
        <v>198</v>
      </c>
      <c r="AD17" s="17">
        <f t="shared" si="9"/>
        <v>0</v>
      </c>
      <c r="AE17" s="30">
        <f t="shared" si="9"/>
        <v>290</v>
      </c>
      <c r="AF17" s="30">
        <f t="shared" si="9"/>
        <v>488</v>
      </c>
    </row>
    <row r="18" spans="2:32" ht="23.1" customHeight="1" x14ac:dyDescent="0.25">
      <c r="B18" s="22" t="s">
        <v>45</v>
      </c>
      <c r="C18" s="49">
        <v>29</v>
      </c>
      <c r="D18" s="49">
        <v>10</v>
      </c>
      <c r="E18" s="49">
        <v>7</v>
      </c>
      <c r="F18" s="49">
        <v>54</v>
      </c>
      <c r="G18" s="49">
        <v>0</v>
      </c>
      <c r="H18" s="60">
        <v>0</v>
      </c>
      <c r="I18" s="53">
        <v>19</v>
      </c>
      <c r="J18" s="49">
        <v>2</v>
      </c>
      <c r="K18" s="49">
        <v>1</v>
      </c>
      <c r="L18" s="49">
        <v>3</v>
      </c>
      <c r="M18" s="49">
        <v>95</v>
      </c>
      <c r="N18" s="49">
        <v>0</v>
      </c>
      <c r="O18" s="15">
        <f t="shared" si="0"/>
        <v>125</v>
      </c>
      <c r="P18" s="15">
        <f t="shared" si="1"/>
        <v>220</v>
      </c>
      <c r="R18" s="1" t="s">
        <v>14</v>
      </c>
      <c r="S18" s="17">
        <f t="shared" ref="S18:AF18" si="10">SUM(C42:C45)</f>
        <v>129</v>
      </c>
      <c r="T18" s="17">
        <f t="shared" si="10"/>
        <v>26</v>
      </c>
      <c r="U18" s="17">
        <f t="shared" si="10"/>
        <v>32</v>
      </c>
      <c r="V18" s="17">
        <f t="shared" si="10"/>
        <v>127</v>
      </c>
      <c r="W18" s="17">
        <f t="shared" si="10"/>
        <v>1</v>
      </c>
      <c r="X18" s="17">
        <f t="shared" si="10"/>
        <v>7</v>
      </c>
      <c r="Y18" s="17">
        <f t="shared" si="10"/>
        <v>43</v>
      </c>
      <c r="Z18" s="17">
        <f t="shared" si="10"/>
        <v>4</v>
      </c>
      <c r="AA18" s="17">
        <f t="shared" si="10"/>
        <v>0</v>
      </c>
      <c r="AB18" s="17">
        <f t="shared" si="10"/>
        <v>7</v>
      </c>
      <c r="AC18" s="17">
        <f t="shared" si="10"/>
        <v>172</v>
      </c>
      <c r="AD18" s="17">
        <f t="shared" si="10"/>
        <v>0</v>
      </c>
      <c r="AE18" s="30">
        <f t="shared" si="10"/>
        <v>376</v>
      </c>
      <c r="AF18" s="30">
        <f t="shared" si="10"/>
        <v>548</v>
      </c>
    </row>
    <row r="19" spans="2:32" ht="23.1" customHeight="1" x14ac:dyDescent="0.25">
      <c r="B19" s="22" t="s">
        <v>46</v>
      </c>
      <c r="C19" s="49">
        <v>20</v>
      </c>
      <c r="D19" s="49">
        <v>2</v>
      </c>
      <c r="E19" s="49">
        <v>5</v>
      </c>
      <c r="F19" s="49">
        <v>45</v>
      </c>
      <c r="G19" s="49">
        <v>0</v>
      </c>
      <c r="H19" s="60">
        <v>1</v>
      </c>
      <c r="I19" s="53">
        <v>9</v>
      </c>
      <c r="J19" s="49">
        <v>1</v>
      </c>
      <c r="K19" s="49">
        <v>2</v>
      </c>
      <c r="L19" s="49">
        <v>2</v>
      </c>
      <c r="M19" s="49">
        <v>73</v>
      </c>
      <c r="N19" s="49">
        <v>0</v>
      </c>
      <c r="O19" s="15">
        <f t="shared" si="0"/>
        <v>87</v>
      </c>
      <c r="P19" s="15">
        <f t="shared" si="1"/>
        <v>160</v>
      </c>
      <c r="R19" s="1" t="s">
        <v>15</v>
      </c>
      <c r="S19" s="17">
        <f t="shared" ref="S19:AF19" si="11">SUM(C46:C49)</f>
        <v>149</v>
      </c>
      <c r="T19" s="17">
        <f t="shared" si="11"/>
        <v>27</v>
      </c>
      <c r="U19" s="17">
        <f t="shared" si="11"/>
        <v>31</v>
      </c>
      <c r="V19" s="17">
        <f t="shared" si="11"/>
        <v>109</v>
      </c>
      <c r="W19" s="17">
        <f t="shared" si="11"/>
        <v>3</v>
      </c>
      <c r="X19" s="17">
        <f t="shared" si="11"/>
        <v>4</v>
      </c>
      <c r="Y19" s="17">
        <f t="shared" si="11"/>
        <v>27</v>
      </c>
      <c r="Z19" s="17">
        <f t="shared" si="11"/>
        <v>7</v>
      </c>
      <c r="AA19" s="17">
        <f t="shared" si="11"/>
        <v>2</v>
      </c>
      <c r="AB19" s="17">
        <f t="shared" si="11"/>
        <v>8</v>
      </c>
      <c r="AC19" s="17">
        <f t="shared" si="11"/>
        <v>132</v>
      </c>
      <c r="AD19" s="17">
        <f t="shared" si="11"/>
        <v>1</v>
      </c>
      <c r="AE19" s="30">
        <f t="shared" si="11"/>
        <v>368</v>
      </c>
      <c r="AF19" s="30">
        <f t="shared" si="11"/>
        <v>500</v>
      </c>
    </row>
    <row r="20" spans="2:32" ht="23.1" customHeight="1" x14ac:dyDescent="0.25">
      <c r="B20" s="22" t="s">
        <v>47</v>
      </c>
      <c r="C20" s="49">
        <v>26</v>
      </c>
      <c r="D20" s="49">
        <v>3</v>
      </c>
      <c r="E20" s="49">
        <v>4</v>
      </c>
      <c r="F20" s="49">
        <v>47</v>
      </c>
      <c r="G20" s="49">
        <v>0</v>
      </c>
      <c r="H20" s="60">
        <v>0</v>
      </c>
      <c r="I20" s="53">
        <v>7</v>
      </c>
      <c r="J20" s="49">
        <v>3</v>
      </c>
      <c r="K20" s="49">
        <v>0</v>
      </c>
      <c r="L20" s="49">
        <v>1</v>
      </c>
      <c r="M20" s="49">
        <v>77</v>
      </c>
      <c r="N20" s="49">
        <v>0</v>
      </c>
      <c r="O20" s="15">
        <f t="shared" si="0"/>
        <v>91</v>
      </c>
      <c r="P20" s="15">
        <f t="shared" si="1"/>
        <v>168</v>
      </c>
      <c r="R20" s="1" t="s">
        <v>16</v>
      </c>
      <c r="S20" s="17">
        <f t="shared" ref="S20:AF20" si="12">SUM(C50:C53)</f>
        <v>189</v>
      </c>
      <c r="T20" s="17">
        <f t="shared" si="12"/>
        <v>45</v>
      </c>
      <c r="U20" s="17">
        <f t="shared" si="12"/>
        <v>30</v>
      </c>
      <c r="V20" s="17">
        <f t="shared" si="12"/>
        <v>159</v>
      </c>
      <c r="W20" s="17">
        <f t="shared" si="12"/>
        <v>17</v>
      </c>
      <c r="X20" s="17">
        <f t="shared" si="12"/>
        <v>1</v>
      </c>
      <c r="Y20" s="17">
        <f t="shared" si="12"/>
        <v>33</v>
      </c>
      <c r="Z20" s="17">
        <f t="shared" si="12"/>
        <v>24</v>
      </c>
      <c r="AA20" s="17">
        <f t="shared" si="12"/>
        <v>15</v>
      </c>
      <c r="AB20" s="17">
        <f t="shared" si="12"/>
        <v>10</v>
      </c>
      <c r="AC20" s="17">
        <f t="shared" si="12"/>
        <v>185</v>
      </c>
      <c r="AD20" s="17">
        <f t="shared" si="12"/>
        <v>0</v>
      </c>
      <c r="AE20" s="30">
        <f t="shared" si="12"/>
        <v>523</v>
      </c>
      <c r="AF20" s="30">
        <f t="shared" si="12"/>
        <v>708</v>
      </c>
    </row>
    <row r="21" spans="2:32" ht="23.1" customHeight="1" x14ac:dyDescent="0.25">
      <c r="B21" s="22" t="s">
        <v>48</v>
      </c>
      <c r="C21" s="49">
        <v>27</v>
      </c>
      <c r="D21" s="49">
        <v>1</v>
      </c>
      <c r="E21" s="49">
        <v>2</v>
      </c>
      <c r="F21" s="49">
        <v>33</v>
      </c>
      <c r="G21" s="49">
        <v>0</v>
      </c>
      <c r="H21" s="60">
        <v>0</v>
      </c>
      <c r="I21" s="53">
        <v>5</v>
      </c>
      <c r="J21" s="49">
        <v>3</v>
      </c>
      <c r="K21" s="49">
        <v>0</v>
      </c>
      <c r="L21" s="49">
        <v>1</v>
      </c>
      <c r="M21" s="49">
        <v>87</v>
      </c>
      <c r="N21" s="49">
        <v>0</v>
      </c>
      <c r="O21" s="15">
        <f t="shared" si="0"/>
        <v>72</v>
      </c>
      <c r="P21" s="15">
        <f t="shared" si="1"/>
        <v>159</v>
      </c>
      <c r="R21" s="35" t="s">
        <v>20</v>
      </c>
      <c r="S21" s="33">
        <f t="shared" ref="S21:AF21" si="13">SUM(C54:C57)</f>
        <v>194</v>
      </c>
      <c r="T21" s="17">
        <f t="shared" si="13"/>
        <v>45</v>
      </c>
      <c r="U21" s="17">
        <f t="shared" si="13"/>
        <v>40</v>
      </c>
      <c r="V21" s="17">
        <f t="shared" si="13"/>
        <v>221</v>
      </c>
      <c r="W21" s="17">
        <f t="shared" si="13"/>
        <v>18</v>
      </c>
      <c r="X21" s="17">
        <f t="shared" si="13"/>
        <v>6</v>
      </c>
      <c r="Y21" s="17">
        <f t="shared" si="13"/>
        <v>44</v>
      </c>
      <c r="Z21" s="17">
        <f t="shared" si="13"/>
        <v>26</v>
      </c>
      <c r="AA21" s="17">
        <f t="shared" si="13"/>
        <v>9</v>
      </c>
      <c r="AB21" s="17">
        <f t="shared" si="13"/>
        <v>3</v>
      </c>
      <c r="AC21" s="17">
        <f t="shared" si="13"/>
        <v>254</v>
      </c>
      <c r="AD21" s="17">
        <f t="shared" si="13"/>
        <v>1</v>
      </c>
      <c r="AE21" s="30">
        <f t="shared" si="13"/>
        <v>607</v>
      </c>
      <c r="AF21" s="30">
        <f t="shared" si="13"/>
        <v>861</v>
      </c>
    </row>
    <row r="22" spans="2:32" ht="23.1" customHeight="1" x14ac:dyDescent="0.25">
      <c r="B22" s="22" t="s">
        <v>49</v>
      </c>
      <c r="C22" s="49">
        <v>25</v>
      </c>
      <c r="D22" s="49">
        <v>2</v>
      </c>
      <c r="E22" s="49">
        <v>2</v>
      </c>
      <c r="F22" s="49">
        <v>41</v>
      </c>
      <c r="G22" s="49">
        <v>0</v>
      </c>
      <c r="H22" s="60">
        <v>0</v>
      </c>
      <c r="I22" s="53">
        <v>7</v>
      </c>
      <c r="J22" s="49">
        <v>1</v>
      </c>
      <c r="K22" s="49">
        <v>0</v>
      </c>
      <c r="L22" s="49">
        <v>1</v>
      </c>
      <c r="M22" s="49">
        <v>63</v>
      </c>
      <c r="N22" s="49">
        <v>0</v>
      </c>
      <c r="O22" s="15">
        <f t="shared" si="0"/>
        <v>79</v>
      </c>
      <c r="P22" s="15">
        <f t="shared" si="1"/>
        <v>142</v>
      </c>
      <c r="R22" s="37" t="s">
        <v>90</v>
      </c>
      <c r="S22" s="38">
        <f>MAX(S10:S12)</f>
        <v>109</v>
      </c>
      <c r="T22" s="38">
        <f t="shared" ref="T22:AF22" si="14">MAX(T10:T12)</f>
        <v>28</v>
      </c>
      <c r="U22" s="38">
        <f t="shared" si="14"/>
        <v>29</v>
      </c>
      <c r="V22" s="38">
        <f t="shared" si="14"/>
        <v>179</v>
      </c>
      <c r="W22" s="38">
        <f t="shared" si="14"/>
        <v>6</v>
      </c>
      <c r="X22" s="38">
        <f t="shared" si="14"/>
        <v>3</v>
      </c>
      <c r="Y22" s="38">
        <f t="shared" si="14"/>
        <v>40</v>
      </c>
      <c r="Z22" s="38">
        <f t="shared" si="14"/>
        <v>9</v>
      </c>
      <c r="AA22" s="38">
        <f t="shared" si="14"/>
        <v>12</v>
      </c>
      <c r="AB22" s="38">
        <f t="shared" si="14"/>
        <v>9</v>
      </c>
      <c r="AC22" s="38">
        <f t="shared" si="14"/>
        <v>398</v>
      </c>
      <c r="AD22" s="38">
        <f t="shared" si="14"/>
        <v>0</v>
      </c>
      <c r="AE22" s="39">
        <f t="shared" si="14"/>
        <v>389</v>
      </c>
      <c r="AF22" s="39">
        <f t="shared" si="14"/>
        <v>787</v>
      </c>
    </row>
    <row r="23" spans="2:32" ht="23.1" customHeight="1" x14ac:dyDescent="0.25">
      <c r="B23" s="22" t="s">
        <v>50</v>
      </c>
      <c r="C23" s="49">
        <v>36</v>
      </c>
      <c r="D23" s="49">
        <v>5</v>
      </c>
      <c r="E23" s="49">
        <v>6</v>
      </c>
      <c r="F23" s="49">
        <v>37</v>
      </c>
      <c r="G23" s="49">
        <v>0</v>
      </c>
      <c r="H23" s="60">
        <v>1</v>
      </c>
      <c r="I23" s="53">
        <v>9</v>
      </c>
      <c r="J23" s="49">
        <v>4</v>
      </c>
      <c r="K23" s="49">
        <v>2</v>
      </c>
      <c r="L23" s="49">
        <v>1</v>
      </c>
      <c r="M23" s="49">
        <v>80</v>
      </c>
      <c r="N23" s="49">
        <v>0</v>
      </c>
      <c r="O23" s="15">
        <f t="shared" si="0"/>
        <v>101</v>
      </c>
      <c r="P23" s="15">
        <f t="shared" si="1"/>
        <v>181</v>
      </c>
      <c r="R23" s="37" t="s">
        <v>91</v>
      </c>
      <c r="S23" s="38">
        <f>MAX(S13:S18)</f>
        <v>129</v>
      </c>
      <c r="T23" s="38">
        <f t="shared" ref="T23:AF23" si="15">MAX(T13:T18)</f>
        <v>49</v>
      </c>
      <c r="U23" s="38">
        <f t="shared" si="15"/>
        <v>32</v>
      </c>
      <c r="V23" s="38">
        <f t="shared" si="15"/>
        <v>149</v>
      </c>
      <c r="W23" s="38">
        <f t="shared" si="15"/>
        <v>3</v>
      </c>
      <c r="X23" s="38">
        <f t="shared" si="15"/>
        <v>7</v>
      </c>
      <c r="Y23" s="38">
        <f t="shared" si="15"/>
        <v>70</v>
      </c>
      <c r="Z23" s="38">
        <f t="shared" si="15"/>
        <v>8</v>
      </c>
      <c r="AA23" s="38">
        <f t="shared" si="15"/>
        <v>5</v>
      </c>
      <c r="AB23" s="38">
        <f t="shared" si="15"/>
        <v>10</v>
      </c>
      <c r="AC23" s="38">
        <f t="shared" si="15"/>
        <v>276</v>
      </c>
      <c r="AD23" s="38">
        <f t="shared" si="15"/>
        <v>1</v>
      </c>
      <c r="AE23" s="39">
        <f t="shared" si="15"/>
        <v>376</v>
      </c>
      <c r="AF23" s="39">
        <f t="shared" si="15"/>
        <v>644</v>
      </c>
    </row>
    <row r="24" spans="2:32" ht="23.1" customHeight="1" x14ac:dyDescent="0.25">
      <c r="B24" s="22" t="s">
        <v>51</v>
      </c>
      <c r="C24" s="49">
        <v>28</v>
      </c>
      <c r="D24" s="49">
        <v>4</v>
      </c>
      <c r="E24" s="49">
        <v>5</v>
      </c>
      <c r="F24" s="49">
        <v>37</v>
      </c>
      <c r="G24" s="49">
        <v>0</v>
      </c>
      <c r="H24" s="60">
        <v>0</v>
      </c>
      <c r="I24" s="53">
        <v>11</v>
      </c>
      <c r="J24" s="49">
        <v>0</v>
      </c>
      <c r="K24" s="49">
        <v>2</v>
      </c>
      <c r="L24" s="49">
        <v>1</v>
      </c>
      <c r="M24" s="49">
        <v>68</v>
      </c>
      <c r="N24" s="49">
        <v>0</v>
      </c>
      <c r="O24" s="15">
        <f t="shared" si="0"/>
        <v>88</v>
      </c>
      <c r="P24" s="15">
        <f t="shared" si="1"/>
        <v>156</v>
      </c>
      <c r="R24" s="37" t="s">
        <v>92</v>
      </c>
      <c r="S24" s="38">
        <f>MAX(S19:S21)</f>
        <v>194</v>
      </c>
      <c r="T24" s="38">
        <f t="shared" ref="T24:AF24" si="16">MAX(T19:T21)</f>
        <v>45</v>
      </c>
      <c r="U24" s="38">
        <f t="shared" si="16"/>
        <v>40</v>
      </c>
      <c r="V24" s="38">
        <f t="shared" si="16"/>
        <v>221</v>
      </c>
      <c r="W24" s="38">
        <f t="shared" si="16"/>
        <v>18</v>
      </c>
      <c r="X24" s="38">
        <f t="shared" si="16"/>
        <v>6</v>
      </c>
      <c r="Y24" s="38">
        <f t="shared" si="16"/>
        <v>44</v>
      </c>
      <c r="Z24" s="38">
        <f t="shared" si="16"/>
        <v>26</v>
      </c>
      <c r="AA24" s="38">
        <f t="shared" si="16"/>
        <v>15</v>
      </c>
      <c r="AB24" s="38">
        <f t="shared" si="16"/>
        <v>10</v>
      </c>
      <c r="AC24" s="38">
        <f t="shared" si="16"/>
        <v>254</v>
      </c>
      <c r="AD24" s="38">
        <f t="shared" si="16"/>
        <v>1</v>
      </c>
      <c r="AE24" s="39">
        <f t="shared" si="16"/>
        <v>607</v>
      </c>
      <c r="AF24" s="39">
        <f t="shared" si="16"/>
        <v>861</v>
      </c>
    </row>
    <row r="25" spans="2:32" ht="23.1" customHeight="1" x14ac:dyDescent="0.25">
      <c r="B25" s="22" t="s">
        <v>52</v>
      </c>
      <c r="C25" s="49">
        <v>23</v>
      </c>
      <c r="D25" s="49">
        <v>6</v>
      </c>
      <c r="E25" s="49">
        <v>3</v>
      </c>
      <c r="F25" s="49">
        <v>34</v>
      </c>
      <c r="G25" s="49">
        <v>0</v>
      </c>
      <c r="H25" s="60">
        <v>0</v>
      </c>
      <c r="I25" s="53">
        <v>25</v>
      </c>
      <c r="J25" s="49">
        <v>3</v>
      </c>
      <c r="K25" s="49">
        <v>1</v>
      </c>
      <c r="L25" s="49">
        <v>5</v>
      </c>
      <c r="M25" s="49">
        <v>65</v>
      </c>
      <c r="N25" s="49">
        <v>0</v>
      </c>
      <c r="O25" s="15">
        <f t="shared" si="0"/>
        <v>100</v>
      </c>
      <c r="P25" s="15">
        <f t="shared" si="1"/>
        <v>165</v>
      </c>
      <c r="R25" s="36" t="s">
        <v>85</v>
      </c>
      <c r="S25" s="34">
        <f t="shared" ref="S25:AF25" si="17">SUM(S10:S12)</f>
        <v>316</v>
      </c>
      <c r="T25" s="16">
        <f t="shared" si="17"/>
        <v>63</v>
      </c>
      <c r="U25" s="16">
        <f t="shared" si="17"/>
        <v>63</v>
      </c>
      <c r="V25" s="16">
        <f t="shared" si="17"/>
        <v>454</v>
      </c>
      <c r="W25" s="16">
        <f t="shared" si="17"/>
        <v>8</v>
      </c>
      <c r="X25" s="16">
        <f t="shared" si="17"/>
        <v>6</v>
      </c>
      <c r="Y25" s="16">
        <f t="shared" si="17"/>
        <v>100</v>
      </c>
      <c r="Z25" s="16">
        <f t="shared" si="17"/>
        <v>20</v>
      </c>
      <c r="AA25" s="16">
        <f t="shared" si="17"/>
        <v>16</v>
      </c>
      <c r="AB25" s="16">
        <f t="shared" si="17"/>
        <v>17</v>
      </c>
      <c r="AC25" s="16">
        <f t="shared" si="17"/>
        <v>1100</v>
      </c>
      <c r="AD25" s="16">
        <f t="shared" si="17"/>
        <v>0</v>
      </c>
      <c r="AE25" s="31">
        <f t="shared" si="17"/>
        <v>1063</v>
      </c>
      <c r="AF25" s="31">
        <f t="shared" si="17"/>
        <v>2163</v>
      </c>
    </row>
    <row r="26" spans="2:32" ht="23.1" customHeight="1" x14ac:dyDescent="0.25">
      <c r="B26" s="22" t="s">
        <v>53</v>
      </c>
      <c r="C26" s="49">
        <v>27</v>
      </c>
      <c r="D26" s="49">
        <v>8</v>
      </c>
      <c r="E26" s="49">
        <v>3</v>
      </c>
      <c r="F26" s="49">
        <v>41</v>
      </c>
      <c r="G26" s="49">
        <v>1</v>
      </c>
      <c r="H26" s="60">
        <v>0</v>
      </c>
      <c r="I26" s="53">
        <v>2</v>
      </c>
      <c r="J26" s="49">
        <v>0</v>
      </c>
      <c r="K26" s="49">
        <v>1</v>
      </c>
      <c r="L26" s="49">
        <v>0</v>
      </c>
      <c r="M26" s="49">
        <v>50</v>
      </c>
      <c r="N26" s="49">
        <v>0</v>
      </c>
      <c r="O26" s="15">
        <f t="shared" si="0"/>
        <v>83</v>
      </c>
      <c r="P26" s="15">
        <f t="shared" si="1"/>
        <v>133</v>
      </c>
      <c r="R26" s="27" t="s">
        <v>86</v>
      </c>
      <c r="S26" s="16">
        <f t="shared" ref="S26:AF26" si="18">SUM(S13:S18)</f>
        <v>622</v>
      </c>
      <c r="T26" s="16">
        <f t="shared" si="18"/>
        <v>168</v>
      </c>
      <c r="U26" s="16">
        <f t="shared" si="18"/>
        <v>101</v>
      </c>
      <c r="V26" s="16">
        <f t="shared" si="18"/>
        <v>785</v>
      </c>
      <c r="W26" s="16">
        <f t="shared" si="18"/>
        <v>7</v>
      </c>
      <c r="X26" s="16">
        <f t="shared" si="18"/>
        <v>12</v>
      </c>
      <c r="Y26" s="16">
        <f t="shared" si="18"/>
        <v>271</v>
      </c>
      <c r="Z26" s="16">
        <f t="shared" si="18"/>
        <v>29</v>
      </c>
      <c r="AA26" s="16">
        <f t="shared" si="18"/>
        <v>14</v>
      </c>
      <c r="AB26" s="16">
        <f t="shared" si="18"/>
        <v>48</v>
      </c>
      <c r="AC26" s="16">
        <f t="shared" si="18"/>
        <v>1283</v>
      </c>
      <c r="AD26" s="16">
        <f t="shared" si="18"/>
        <v>1</v>
      </c>
      <c r="AE26" s="31">
        <f t="shared" si="18"/>
        <v>2058</v>
      </c>
      <c r="AF26" s="31">
        <f t="shared" si="18"/>
        <v>3341</v>
      </c>
    </row>
    <row r="27" spans="2:32" ht="23.1" customHeight="1" x14ac:dyDescent="0.25">
      <c r="B27" s="22" t="s">
        <v>54</v>
      </c>
      <c r="C27" s="49">
        <v>13</v>
      </c>
      <c r="D27" s="49">
        <v>5</v>
      </c>
      <c r="E27" s="49">
        <v>2</v>
      </c>
      <c r="F27" s="49">
        <v>45</v>
      </c>
      <c r="G27" s="49">
        <v>1</v>
      </c>
      <c r="H27" s="60">
        <v>0</v>
      </c>
      <c r="I27" s="53">
        <v>40</v>
      </c>
      <c r="J27" s="49">
        <v>2</v>
      </c>
      <c r="K27" s="49">
        <v>1</v>
      </c>
      <c r="L27" s="49">
        <v>1</v>
      </c>
      <c r="M27" s="49">
        <v>65</v>
      </c>
      <c r="N27" s="49">
        <v>0</v>
      </c>
      <c r="O27" s="15">
        <f t="shared" si="0"/>
        <v>110</v>
      </c>
      <c r="P27" s="15">
        <f t="shared" si="1"/>
        <v>175</v>
      </c>
      <c r="R27" s="28" t="s">
        <v>87</v>
      </c>
      <c r="S27" s="16">
        <f t="shared" ref="S27:AF27" si="19">SUM(S19:S21)</f>
        <v>532</v>
      </c>
      <c r="T27" s="16">
        <f t="shared" si="19"/>
        <v>117</v>
      </c>
      <c r="U27" s="16">
        <f t="shared" si="19"/>
        <v>101</v>
      </c>
      <c r="V27" s="16">
        <f t="shared" si="19"/>
        <v>489</v>
      </c>
      <c r="W27" s="16">
        <f t="shared" si="19"/>
        <v>38</v>
      </c>
      <c r="X27" s="16">
        <f t="shared" si="19"/>
        <v>11</v>
      </c>
      <c r="Y27" s="16">
        <f t="shared" si="19"/>
        <v>104</v>
      </c>
      <c r="Z27" s="16">
        <f t="shared" si="19"/>
        <v>57</v>
      </c>
      <c r="AA27" s="16">
        <f t="shared" si="19"/>
        <v>26</v>
      </c>
      <c r="AB27" s="16">
        <f t="shared" si="19"/>
        <v>21</v>
      </c>
      <c r="AC27" s="16">
        <f t="shared" si="19"/>
        <v>571</v>
      </c>
      <c r="AD27" s="16">
        <f t="shared" si="19"/>
        <v>2</v>
      </c>
      <c r="AE27" s="31">
        <f t="shared" si="19"/>
        <v>1498</v>
      </c>
      <c r="AF27" s="31">
        <f t="shared" si="19"/>
        <v>2069</v>
      </c>
    </row>
    <row r="28" spans="2:32" ht="23.1" customHeight="1" x14ac:dyDescent="0.25">
      <c r="B28" s="22" t="s">
        <v>55</v>
      </c>
      <c r="C28" s="49">
        <v>30</v>
      </c>
      <c r="D28" s="49">
        <v>2</v>
      </c>
      <c r="E28" s="49">
        <v>0</v>
      </c>
      <c r="F28" s="49">
        <v>23</v>
      </c>
      <c r="G28" s="49">
        <v>1</v>
      </c>
      <c r="H28" s="60">
        <v>0</v>
      </c>
      <c r="I28" s="53">
        <v>17</v>
      </c>
      <c r="J28" s="49">
        <v>0</v>
      </c>
      <c r="K28" s="49">
        <v>1</v>
      </c>
      <c r="L28" s="49">
        <v>2</v>
      </c>
      <c r="M28" s="49">
        <v>75</v>
      </c>
      <c r="N28" s="49">
        <v>0</v>
      </c>
      <c r="O28" s="15">
        <f t="shared" si="0"/>
        <v>76</v>
      </c>
      <c r="P28" s="15">
        <f t="shared" si="1"/>
        <v>151</v>
      </c>
      <c r="R28" s="5" t="s">
        <v>17</v>
      </c>
      <c r="S28" s="16">
        <f t="shared" ref="S28:AF28" si="20">SUM(S10:S21)</f>
        <v>1470</v>
      </c>
      <c r="T28" s="16">
        <f t="shared" si="20"/>
        <v>348</v>
      </c>
      <c r="U28" s="16">
        <f t="shared" si="20"/>
        <v>265</v>
      </c>
      <c r="V28" s="16">
        <f t="shared" si="20"/>
        <v>1728</v>
      </c>
      <c r="W28" s="16">
        <f t="shared" si="20"/>
        <v>53</v>
      </c>
      <c r="X28" s="16">
        <f t="shared" si="20"/>
        <v>29</v>
      </c>
      <c r="Y28" s="16">
        <f t="shared" si="20"/>
        <v>475</v>
      </c>
      <c r="Z28" s="16">
        <f t="shared" si="20"/>
        <v>106</v>
      </c>
      <c r="AA28" s="16">
        <f t="shared" si="20"/>
        <v>56</v>
      </c>
      <c r="AB28" s="16">
        <f t="shared" si="20"/>
        <v>86</v>
      </c>
      <c r="AC28" s="16">
        <f t="shared" si="20"/>
        <v>2954</v>
      </c>
      <c r="AD28" s="16">
        <f t="shared" si="20"/>
        <v>3</v>
      </c>
      <c r="AE28" s="31">
        <f t="shared" si="20"/>
        <v>4619</v>
      </c>
      <c r="AF28" s="31">
        <f t="shared" si="20"/>
        <v>7573</v>
      </c>
    </row>
    <row r="29" spans="2:32" ht="23.1" customHeight="1" x14ac:dyDescent="0.25">
      <c r="B29" s="22" t="s">
        <v>56</v>
      </c>
      <c r="C29" s="49">
        <v>26</v>
      </c>
      <c r="D29" s="49">
        <v>15</v>
      </c>
      <c r="E29" s="49">
        <v>7</v>
      </c>
      <c r="F29" s="49">
        <v>37</v>
      </c>
      <c r="G29" s="49">
        <v>0</v>
      </c>
      <c r="H29" s="60">
        <v>0</v>
      </c>
      <c r="I29" s="53">
        <v>11</v>
      </c>
      <c r="J29" s="49">
        <v>2</v>
      </c>
      <c r="K29" s="49">
        <v>2</v>
      </c>
      <c r="L29" s="49">
        <v>3</v>
      </c>
      <c r="M29" s="49">
        <v>50</v>
      </c>
      <c r="N29" s="49">
        <v>0</v>
      </c>
      <c r="O29" s="15">
        <f t="shared" si="0"/>
        <v>103</v>
      </c>
      <c r="P29" s="15">
        <f t="shared" si="1"/>
        <v>153</v>
      </c>
      <c r="R29"/>
      <c r="S29" s="20"/>
      <c r="T29" s="19"/>
    </row>
    <row r="30" spans="2:32" ht="23.1" customHeight="1" x14ac:dyDescent="0.25">
      <c r="B30" s="22" t="s">
        <v>57</v>
      </c>
      <c r="C30" s="49">
        <v>19</v>
      </c>
      <c r="D30" s="49">
        <v>7</v>
      </c>
      <c r="E30" s="49">
        <v>5</v>
      </c>
      <c r="F30" s="49">
        <v>31</v>
      </c>
      <c r="G30" s="49">
        <v>1</v>
      </c>
      <c r="H30" s="60">
        <v>1</v>
      </c>
      <c r="I30" s="60">
        <v>12</v>
      </c>
      <c r="J30" s="60">
        <v>2</v>
      </c>
      <c r="K30" s="60">
        <v>1</v>
      </c>
      <c r="L30" s="60">
        <v>5</v>
      </c>
      <c r="M30" s="60">
        <v>54</v>
      </c>
      <c r="N30" s="60">
        <v>0</v>
      </c>
      <c r="O30" s="15">
        <f t="shared" si="0"/>
        <v>84</v>
      </c>
      <c r="P30" s="15">
        <f t="shared" si="1"/>
        <v>138</v>
      </c>
    </row>
    <row r="31" spans="2:32" ht="23.1" customHeight="1" x14ac:dyDescent="0.25">
      <c r="B31" s="23" t="s">
        <v>58</v>
      </c>
      <c r="C31" s="49">
        <v>23</v>
      </c>
      <c r="D31" s="49">
        <v>3</v>
      </c>
      <c r="E31" s="49">
        <v>2</v>
      </c>
      <c r="F31" s="49">
        <v>35</v>
      </c>
      <c r="G31" s="49">
        <v>1</v>
      </c>
      <c r="H31" s="60">
        <v>0</v>
      </c>
      <c r="I31" s="60">
        <v>15</v>
      </c>
      <c r="J31" s="60">
        <v>1</v>
      </c>
      <c r="K31" s="60">
        <v>2</v>
      </c>
      <c r="L31" s="60">
        <v>2</v>
      </c>
      <c r="M31" s="60">
        <v>60</v>
      </c>
      <c r="N31" s="60">
        <v>0</v>
      </c>
      <c r="O31" s="15">
        <f t="shared" si="0"/>
        <v>84</v>
      </c>
      <c r="P31" s="15">
        <f t="shared" si="1"/>
        <v>144</v>
      </c>
    </row>
    <row r="32" spans="2:32" ht="23.1" customHeight="1" x14ac:dyDescent="0.25">
      <c r="B32" s="23" t="s">
        <v>59</v>
      </c>
      <c r="C32" s="49">
        <v>20</v>
      </c>
      <c r="D32" s="49">
        <v>3</v>
      </c>
      <c r="E32" s="49">
        <v>5</v>
      </c>
      <c r="F32" s="49">
        <v>18</v>
      </c>
      <c r="G32" s="49">
        <v>0</v>
      </c>
      <c r="H32" s="60">
        <v>0</v>
      </c>
      <c r="I32" s="60">
        <v>3</v>
      </c>
      <c r="J32" s="60">
        <v>1</v>
      </c>
      <c r="K32" s="60">
        <v>0</v>
      </c>
      <c r="L32" s="60">
        <v>3</v>
      </c>
      <c r="M32" s="60">
        <v>63</v>
      </c>
      <c r="N32" s="60">
        <v>0</v>
      </c>
      <c r="O32" s="15">
        <f t="shared" si="0"/>
        <v>53</v>
      </c>
      <c r="P32" s="15">
        <f t="shared" si="1"/>
        <v>116</v>
      </c>
    </row>
    <row r="33" spans="2:20" ht="23.1" customHeight="1" x14ac:dyDescent="0.25">
      <c r="B33" s="22" t="s">
        <v>60</v>
      </c>
      <c r="C33" s="49">
        <v>33</v>
      </c>
      <c r="D33" s="49">
        <v>3</v>
      </c>
      <c r="E33" s="49">
        <v>7</v>
      </c>
      <c r="F33" s="49">
        <v>28</v>
      </c>
      <c r="G33" s="49">
        <v>1</v>
      </c>
      <c r="H33" s="60">
        <v>2</v>
      </c>
      <c r="I33" s="60">
        <v>4</v>
      </c>
      <c r="J33" s="60">
        <v>0</v>
      </c>
      <c r="K33" s="60">
        <v>0</v>
      </c>
      <c r="L33" s="60">
        <v>0</v>
      </c>
      <c r="M33" s="60">
        <v>71</v>
      </c>
      <c r="N33" s="60">
        <v>0</v>
      </c>
      <c r="O33" s="15">
        <f t="shared" si="0"/>
        <v>78</v>
      </c>
      <c r="P33" s="15">
        <f t="shared" si="1"/>
        <v>149</v>
      </c>
    </row>
    <row r="34" spans="2:20" ht="23.1" customHeight="1" x14ac:dyDescent="0.25">
      <c r="B34" s="23" t="s">
        <v>61</v>
      </c>
      <c r="C34" s="49">
        <v>18</v>
      </c>
      <c r="D34" s="49">
        <v>9</v>
      </c>
      <c r="E34" s="49">
        <v>4</v>
      </c>
      <c r="F34" s="49">
        <v>25</v>
      </c>
      <c r="G34" s="49">
        <v>0</v>
      </c>
      <c r="H34" s="60">
        <v>1</v>
      </c>
      <c r="I34" s="53">
        <v>8</v>
      </c>
      <c r="J34" s="49">
        <v>0</v>
      </c>
      <c r="K34" s="49">
        <v>1</v>
      </c>
      <c r="L34" s="49">
        <v>1</v>
      </c>
      <c r="M34" s="49">
        <v>35</v>
      </c>
      <c r="N34" s="49">
        <v>0</v>
      </c>
      <c r="O34" s="15">
        <f t="shared" si="0"/>
        <v>67</v>
      </c>
      <c r="P34" s="15">
        <f t="shared" si="1"/>
        <v>102</v>
      </c>
    </row>
    <row r="35" spans="2:20" ht="23.1" customHeight="1" x14ac:dyDescent="0.25">
      <c r="B35" s="23" t="s">
        <v>62</v>
      </c>
      <c r="C35" s="49">
        <v>26</v>
      </c>
      <c r="D35" s="49">
        <v>3</v>
      </c>
      <c r="E35" s="49">
        <v>4</v>
      </c>
      <c r="F35" s="49">
        <v>39</v>
      </c>
      <c r="G35" s="49">
        <v>0</v>
      </c>
      <c r="H35" s="60">
        <v>0</v>
      </c>
      <c r="I35" s="53">
        <v>8</v>
      </c>
      <c r="J35" s="49">
        <v>1</v>
      </c>
      <c r="K35" s="49">
        <v>0</v>
      </c>
      <c r="L35" s="49">
        <v>3</v>
      </c>
      <c r="M35" s="49">
        <v>33</v>
      </c>
      <c r="N35" s="49">
        <v>0</v>
      </c>
      <c r="O35" s="15">
        <f t="shared" si="0"/>
        <v>84</v>
      </c>
      <c r="P35" s="15">
        <f t="shared" si="1"/>
        <v>117</v>
      </c>
    </row>
    <row r="36" spans="2:20" ht="23.1" customHeight="1" x14ac:dyDescent="0.25">
      <c r="B36" s="23" t="s">
        <v>63</v>
      </c>
      <c r="C36" s="49">
        <v>27</v>
      </c>
      <c r="D36" s="49">
        <v>12</v>
      </c>
      <c r="E36" s="49">
        <v>1</v>
      </c>
      <c r="F36" s="49">
        <v>40</v>
      </c>
      <c r="G36" s="49">
        <v>0</v>
      </c>
      <c r="H36" s="60">
        <v>0</v>
      </c>
      <c r="I36" s="53">
        <v>11</v>
      </c>
      <c r="J36" s="49">
        <v>0</v>
      </c>
      <c r="K36" s="49">
        <v>0</v>
      </c>
      <c r="L36" s="49">
        <v>1</v>
      </c>
      <c r="M36" s="49">
        <v>41</v>
      </c>
      <c r="N36" s="49">
        <v>0</v>
      </c>
      <c r="O36" s="15">
        <f t="shared" si="0"/>
        <v>92</v>
      </c>
      <c r="P36" s="15">
        <f t="shared" si="1"/>
        <v>133</v>
      </c>
    </row>
    <row r="37" spans="2:20" ht="23.1" customHeight="1" x14ac:dyDescent="0.25">
      <c r="B37" s="22" t="s">
        <v>64</v>
      </c>
      <c r="C37" s="49">
        <v>30</v>
      </c>
      <c r="D37" s="49">
        <v>25</v>
      </c>
      <c r="E37" s="49">
        <v>0</v>
      </c>
      <c r="F37" s="49">
        <v>37</v>
      </c>
      <c r="G37" s="49">
        <v>0</v>
      </c>
      <c r="H37" s="60">
        <v>0</v>
      </c>
      <c r="I37" s="53">
        <v>14</v>
      </c>
      <c r="J37" s="49">
        <v>0</v>
      </c>
      <c r="K37" s="49">
        <v>0</v>
      </c>
      <c r="L37" s="49">
        <v>3</v>
      </c>
      <c r="M37" s="49">
        <v>40</v>
      </c>
      <c r="N37" s="49">
        <v>1</v>
      </c>
      <c r="O37" s="15">
        <f t="shared" si="0"/>
        <v>110</v>
      </c>
      <c r="P37" s="15">
        <f t="shared" si="1"/>
        <v>150</v>
      </c>
    </row>
    <row r="38" spans="2:20" ht="23.1" customHeight="1" x14ac:dyDescent="0.25">
      <c r="B38" s="23" t="s">
        <v>65</v>
      </c>
      <c r="C38" s="49">
        <v>24</v>
      </c>
      <c r="D38" s="49">
        <v>3</v>
      </c>
      <c r="E38" s="49">
        <v>1</v>
      </c>
      <c r="F38" s="49">
        <v>32</v>
      </c>
      <c r="G38" s="49">
        <v>0</v>
      </c>
      <c r="H38" s="60">
        <v>0</v>
      </c>
      <c r="I38" s="53">
        <v>5</v>
      </c>
      <c r="J38" s="49">
        <v>2</v>
      </c>
      <c r="K38" s="49">
        <v>0</v>
      </c>
      <c r="L38" s="49">
        <v>1</v>
      </c>
      <c r="M38" s="49">
        <v>52</v>
      </c>
      <c r="N38" s="49">
        <v>0</v>
      </c>
      <c r="O38" s="15">
        <f t="shared" si="0"/>
        <v>68</v>
      </c>
      <c r="P38" s="15">
        <f t="shared" si="1"/>
        <v>120</v>
      </c>
    </row>
    <row r="39" spans="2:20" ht="23.1" customHeight="1" x14ac:dyDescent="0.25">
      <c r="B39" s="23" t="s">
        <v>66</v>
      </c>
      <c r="C39" s="49">
        <v>16</v>
      </c>
      <c r="D39" s="49">
        <v>8</v>
      </c>
      <c r="E39" s="49">
        <v>6</v>
      </c>
      <c r="F39" s="49">
        <v>19</v>
      </c>
      <c r="G39" s="49">
        <v>0</v>
      </c>
      <c r="H39" s="60">
        <v>0</v>
      </c>
      <c r="I39" s="53">
        <v>14</v>
      </c>
      <c r="J39" s="49">
        <v>3</v>
      </c>
      <c r="K39" s="49">
        <v>0</v>
      </c>
      <c r="L39" s="49">
        <v>2</v>
      </c>
      <c r="M39" s="49">
        <v>45</v>
      </c>
      <c r="N39" s="49">
        <v>0</v>
      </c>
      <c r="O39" s="15">
        <f t="shared" si="0"/>
        <v>68</v>
      </c>
      <c r="P39" s="15">
        <f t="shared" si="1"/>
        <v>113</v>
      </c>
    </row>
    <row r="40" spans="2:20" ht="23.1" customHeight="1" x14ac:dyDescent="0.25">
      <c r="B40" s="23" t="s">
        <v>67</v>
      </c>
      <c r="C40" s="49">
        <v>25</v>
      </c>
      <c r="D40" s="49">
        <v>6</v>
      </c>
      <c r="E40" s="49">
        <v>2</v>
      </c>
      <c r="F40" s="49">
        <v>34</v>
      </c>
      <c r="G40" s="49">
        <v>0</v>
      </c>
      <c r="H40" s="60">
        <v>0</v>
      </c>
      <c r="I40" s="53">
        <v>8</v>
      </c>
      <c r="J40" s="49">
        <v>3</v>
      </c>
      <c r="K40" s="49">
        <v>0</v>
      </c>
      <c r="L40" s="49">
        <v>1</v>
      </c>
      <c r="M40" s="49">
        <v>53</v>
      </c>
      <c r="N40" s="49">
        <v>0</v>
      </c>
      <c r="O40" s="15">
        <f t="shared" si="0"/>
        <v>79</v>
      </c>
      <c r="P40" s="15">
        <f t="shared" si="1"/>
        <v>132</v>
      </c>
    </row>
    <row r="41" spans="2:20" ht="23.1" customHeight="1" x14ac:dyDescent="0.25">
      <c r="B41" s="22" t="s">
        <v>68</v>
      </c>
      <c r="C41" s="49">
        <v>24</v>
      </c>
      <c r="D41" s="49">
        <v>13</v>
      </c>
      <c r="E41" s="49">
        <v>4</v>
      </c>
      <c r="F41" s="49">
        <v>25</v>
      </c>
      <c r="G41" s="49">
        <v>0</v>
      </c>
      <c r="H41" s="60">
        <v>0</v>
      </c>
      <c r="I41" s="53">
        <v>4</v>
      </c>
      <c r="J41" s="49">
        <v>0</v>
      </c>
      <c r="K41" s="49">
        <v>0</v>
      </c>
      <c r="L41" s="49">
        <v>5</v>
      </c>
      <c r="M41" s="49">
        <v>48</v>
      </c>
      <c r="N41" s="49">
        <v>0</v>
      </c>
      <c r="O41" s="15">
        <f t="shared" si="0"/>
        <v>75</v>
      </c>
      <c r="P41" s="15">
        <f t="shared" si="1"/>
        <v>123</v>
      </c>
    </row>
    <row r="42" spans="2:20" ht="23.1" customHeight="1" x14ac:dyDescent="0.25">
      <c r="B42" s="23" t="s">
        <v>69</v>
      </c>
      <c r="C42" s="49">
        <v>38</v>
      </c>
      <c r="D42" s="49">
        <v>5</v>
      </c>
      <c r="E42" s="49">
        <v>7</v>
      </c>
      <c r="F42" s="49">
        <v>34</v>
      </c>
      <c r="G42" s="49">
        <v>0</v>
      </c>
      <c r="H42" s="60">
        <v>1</v>
      </c>
      <c r="I42" s="53">
        <v>8</v>
      </c>
      <c r="J42" s="49">
        <v>1</v>
      </c>
      <c r="K42" s="49">
        <v>0</v>
      </c>
      <c r="L42" s="49">
        <v>4</v>
      </c>
      <c r="M42" s="49">
        <v>40</v>
      </c>
      <c r="N42" s="49">
        <v>0</v>
      </c>
      <c r="O42" s="15">
        <f t="shared" si="0"/>
        <v>98</v>
      </c>
      <c r="P42" s="15">
        <f t="shared" si="1"/>
        <v>138</v>
      </c>
    </row>
    <row r="43" spans="2:20" ht="23.1" customHeight="1" x14ac:dyDescent="0.25">
      <c r="B43" s="22" t="s">
        <v>70</v>
      </c>
      <c r="C43" s="49">
        <v>27</v>
      </c>
      <c r="D43" s="49">
        <v>3</v>
      </c>
      <c r="E43" s="49">
        <v>2</v>
      </c>
      <c r="F43" s="49">
        <v>35</v>
      </c>
      <c r="G43" s="49">
        <v>0</v>
      </c>
      <c r="H43" s="60">
        <v>1</v>
      </c>
      <c r="I43" s="53">
        <v>13</v>
      </c>
      <c r="J43" s="49">
        <v>1</v>
      </c>
      <c r="K43" s="49">
        <v>0</v>
      </c>
      <c r="L43" s="49">
        <v>1</v>
      </c>
      <c r="M43" s="49">
        <v>47</v>
      </c>
      <c r="N43" s="49">
        <v>0</v>
      </c>
      <c r="O43" s="15">
        <f t="shared" si="0"/>
        <v>83</v>
      </c>
      <c r="P43" s="15">
        <f t="shared" si="1"/>
        <v>130</v>
      </c>
    </row>
    <row r="44" spans="2:20" ht="23.1" customHeight="1" x14ac:dyDescent="0.25">
      <c r="B44" s="24" t="s">
        <v>71</v>
      </c>
      <c r="C44" s="49">
        <v>33</v>
      </c>
      <c r="D44" s="49">
        <v>10</v>
      </c>
      <c r="E44" s="49">
        <v>15</v>
      </c>
      <c r="F44" s="49">
        <v>32</v>
      </c>
      <c r="G44" s="49">
        <v>0</v>
      </c>
      <c r="H44" s="60">
        <v>3</v>
      </c>
      <c r="I44" s="53">
        <v>15</v>
      </c>
      <c r="J44" s="49">
        <v>2</v>
      </c>
      <c r="K44" s="49">
        <v>0</v>
      </c>
      <c r="L44" s="49">
        <v>1</v>
      </c>
      <c r="M44" s="49">
        <v>45</v>
      </c>
      <c r="N44" s="49">
        <v>0</v>
      </c>
      <c r="O44" s="15">
        <f t="shared" si="0"/>
        <v>111</v>
      </c>
      <c r="P44" s="15">
        <f t="shared" si="1"/>
        <v>156</v>
      </c>
    </row>
    <row r="45" spans="2:20" ht="23.1" customHeight="1" x14ac:dyDescent="0.25">
      <c r="B45" s="22" t="s">
        <v>72</v>
      </c>
      <c r="C45" s="49">
        <v>31</v>
      </c>
      <c r="D45" s="49">
        <v>8</v>
      </c>
      <c r="E45" s="49">
        <v>8</v>
      </c>
      <c r="F45" s="49">
        <v>26</v>
      </c>
      <c r="G45" s="49">
        <v>1</v>
      </c>
      <c r="H45" s="60">
        <v>2</v>
      </c>
      <c r="I45" s="53">
        <v>7</v>
      </c>
      <c r="J45" s="49">
        <v>0</v>
      </c>
      <c r="K45" s="49">
        <v>0</v>
      </c>
      <c r="L45" s="49">
        <v>1</v>
      </c>
      <c r="M45" s="49">
        <v>40</v>
      </c>
      <c r="N45" s="49">
        <v>0</v>
      </c>
      <c r="O45" s="15">
        <f t="shared" si="0"/>
        <v>84</v>
      </c>
      <c r="P45" s="15">
        <f t="shared" si="1"/>
        <v>124</v>
      </c>
    </row>
    <row r="46" spans="2:20" ht="23.1" customHeight="1" x14ac:dyDescent="0.25">
      <c r="B46" s="23" t="s">
        <v>73</v>
      </c>
      <c r="C46" s="49">
        <v>37</v>
      </c>
      <c r="D46" s="49">
        <v>9</v>
      </c>
      <c r="E46" s="49">
        <v>13</v>
      </c>
      <c r="F46" s="49">
        <v>21</v>
      </c>
      <c r="G46" s="49">
        <v>0</v>
      </c>
      <c r="H46" s="60">
        <v>1</v>
      </c>
      <c r="I46" s="53">
        <v>6</v>
      </c>
      <c r="J46" s="49">
        <v>0</v>
      </c>
      <c r="K46" s="49">
        <v>1</v>
      </c>
      <c r="L46" s="49">
        <v>5</v>
      </c>
      <c r="M46" s="49">
        <v>20</v>
      </c>
      <c r="N46" s="49">
        <v>0</v>
      </c>
      <c r="O46" s="15">
        <f t="shared" si="0"/>
        <v>93</v>
      </c>
      <c r="P46" s="15">
        <f t="shared" si="1"/>
        <v>113</v>
      </c>
      <c r="R46" s="8"/>
      <c r="T46"/>
    </row>
    <row r="47" spans="2:20" ht="23.1" customHeight="1" x14ac:dyDescent="0.25">
      <c r="B47" s="23" t="s">
        <v>74</v>
      </c>
      <c r="C47" s="49">
        <v>32</v>
      </c>
      <c r="D47" s="49">
        <v>4</v>
      </c>
      <c r="E47" s="49">
        <v>5</v>
      </c>
      <c r="F47" s="49">
        <v>24</v>
      </c>
      <c r="G47" s="49">
        <v>2</v>
      </c>
      <c r="H47" s="60">
        <v>1</v>
      </c>
      <c r="I47" s="53">
        <v>4</v>
      </c>
      <c r="J47" s="49">
        <v>0</v>
      </c>
      <c r="K47" s="49">
        <v>0</v>
      </c>
      <c r="L47" s="49">
        <v>0</v>
      </c>
      <c r="M47" s="49">
        <v>45</v>
      </c>
      <c r="N47" s="49">
        <v>0</v>
      </c>
      <c r="O47" s="15">
        <f t="shared" si="0"/>
        <v>72</v>
      </c>
      <c r="P47" s="15">
        <f t="shared" si="1"/>
        <v>117</v>
      </c>
      <c r="R47" s="8"/>
      <c r="T47"/>
    </row>
    <row r="48" spans="2:20" ht="23.1" customHeight="1" x14ac:dyDescent="0.25">
      <c r="B48" s="23" t="s">
        <v>75</v>
      </c>
      <c r="C48" s="49">
        <v>45</v>
      </c>
      <c r="D48" s="49">
        <v>8</v>
      </c>
      <c r="E48" s="49">
        <v>5</v>
      </c>
      <c r="F48" s="49">
        <v>39</v>
      </c>
      <c r="G48" s="49">
        <v>1</v>
      </c>
      <c r="H48" s="60">
        <v>1</v>
      </c>
      <c r="I48" s="53">
        <v>11</v>
      </c>
      <c r="J48" s="49">
        <v>2</v>
      </c>
      <c r="K48" s="49">
        <v>0</v>
      </c>
      <c r="L48" s="49">
        <v>1</v>
      </c>
      <c r="M48" s="49">
        <v>25</v>
      </c>
      <c r="N48" s="49">
        <v>0</v>
      </c>
      <c r="O48" s="15">
        <f t="shared" si="0"/>
        <v>113</v>
      </c>
      <c r="P48" s="15">
        <f t="shared" si="1"/>
        <v>138</v>
      </c>
      <c r="R48" s="8"/>
      <c r="T48"/>
    </row>
    <row r="49" spans="2:20" ht="23.1" customHeight="1" x14ac:dyDescent="0.25">
      <c r="B49" s="22" t="s">
        <v>76</v>
      </c>
      <c r="C49" s="49">
        <v>35</v>
      </c>
      <c r="D49" s="49">
        <v>6</v>
      </c>
      <c r="E49" s="49">
        <v>8</v>
      </c>
      <c r="F49" s="49">
        <v>25</v>
      </c>
      <c r="G49" s="49">
        <v>0</v>
      </c>
      <c r="H49" s="60">
        <v>1</v>
      </c>
      <c r="I49" s="53">
        <v>6</v>
      </c>
      <c r="J49" s="49">
        <v>5</v>
      </c>
      <c r="K49" s="49">
        <v>1</v>
      </c>
      <c r="L49" s="49">
        <v>2</v>
      </c>
      <c r="M49" s="49">
        <v>42</v>
      </c>
      <c r="N49" s="49">
        <v>1</v>
      </c>
      <c r="O49" s="15">
        <f t="shared" si="0"/>
        <v>90</v>
      </c>
      <c r="P49" s="15">
        <f t="shared" si="1"/>
        <v>132</v>
      </c>
      <c r="R49" s="8"/>
      <c r="T49"/>
    </row>
    <row r="50" spans="2:20" ht="23.1" customHeight="1" x14ac:dyDescent="0.25">
      <c r="B50" s="23" t="s">
        <v>77</v>
      </c>
      <c r="C50" s="49">
        <v>36</v>
      </c>
      <c r="D50" s="49">
        <v>16</v>
      </c>
      <c r="E50" s="49">
        <v>4</v>
      </c>
      <c r="F50" s="49">
        <v>30</v>
      </c>
      <c r="G50" s="49">
        <v>2</v>
      </c>
      <c r="H50" s="60">
        <v>0</v>
      </c>
      <c r="I50" s="53">
        <v>10</v>
      </c>
      <c r="J50" s="49">
        <v>3</v>
      </c>
      <c r="K50" s="49">
        <v>5</v>
      </c>
      <c r="L50" s="49">
        <v>3</v>
      </c>
      <c r="M50" s="49">
        <v>35</v>
      </c>
      <c r="N50" s="49">
        <v>0</v>
      </c>
      <c r="O50" s="15">
        <f t="shared" si="0"/>
        <v>109</v>
      </c>
      <c r="P50" s="15">
        <f t="shared" si="1"/>
        <v>144</v>
      </c>
      <c r="R50" s="8"/>
      <c r="T50"/>
    </row>
    <row r="51" spans="2:20" ht="23.1" customHeight="1" x14ac:dyDescent="0.25">
      <c r="B51" s="23" t="s">
        <v>78</v>
      </c>
      <c r="C51" s="49">
        <v>40</v>
      </c>
      <c r="D51" s="49">
        <v>13</v>
      </c>
      <c r="E51" s="49">
        <v>7</v>
      </c>
      <c r="F51" s="49">
        <v>41</v>
      </c>
      <c r="G51" s="49">
        <v>0</v>
      </c>
      <c r="H51" s="60">
        <v>1</v>
      </c>
      <c r="I51" s="53">
        <v>4</v>
      </c>
      <c r="J51" s="49">
        <v>7</v>
      </c>
      <c r="K51" s="49">
        <v>2</v>
      </c>
      <c r="L51" s="49">
        <v>2</v>
      </c>
      <c r="M51" s="49">
        <v>45</v>
      </c>
      <c r="N51" s="49">
        <v>0</v>
      </c>
      <c r="O51" s="15">
        <f t="shared" si="0"/>
        <v>117</v>
      </c>
      <c r="P51" s="15">
        <f t="shared" si="1"/>
        <v>162</v>
      </c>
      <c r="R51" s="8"/>
      <c r="T51"/>
    </row>
    <row r="52" spans="2:20" ht="23.1" customHeight="1" x14ac:dyDescent="0.25">
      <c r="B52" s="23" t="s">
        <v>79</v>
      </c>
      <c r="C52" s="49">
        <v>51</v>
      </c>
      <c r="D52" s="49">
        <v>11</v>
      </c>
      <c r="E52" s="49">
        <v>9</v>
      </c>
      <c r="F52" s="49">
        <v>49</v>
      </c>
      <c r="G52" s="49">
        <v>7</v>
      </c>
      <c r="H52" s="60">
        <v>0</v>
      </c>
      <c r="I52" s="53">
        <v>10</v>
      </c>
      <c r="J52" s="49">
        <v>6</v>
      </c>
      <c r="K52" s="49">
        <v>5</v>
      </c>
      <c r="L52" s="49">
        <v>4</v>
      </c>
      <c r="M52" s="49">
        <v>49</v>
      </c>
      <c r="N52" s="49">
        <v>0</v>
      </c>
      <c r="O52" s="15">
        <f t="shared" si="0"/>
        <v>152</v>
      </c>
      <c r="P52" s="15">
        <f t="shared" si="1"/>
        <v>201</v>
      </c>
      <c r="R52" s="8"/>
      <c r="T52"/>
    </row>
    <row r="53" spans="2:20" ht="23.1" customHeight="1" x14ac:dyDescent="0.25">
      <c r="B53" s="22" t="s">
        <v>80</v>
      </c>
      <c r="C53" s="49">
        <v>62</v>
      </c>
      <c r="D53" s="49">
        <v>5</v>
      </c>
      <c r="E53" s="49">
        <v>10</v>
      </c>
      <c r="F53" s="49">
        <v>39</v>
      </c>
      <c r="G53" s="49">
        <v>8</v>
      </c>
      <c r="H53" s="60">
        <v>0</v>
      </c>
      <c r="I53" s="53">
        <v>9</v>
      </c>
      <c r="J53" s="49">
        <v>8</v>
      </c>
      <c r="K53" s="49">
        <v>3</v>
      </c>
      <c r="L53" s="49">
        <v>1</v>
      </c>
      <c r="M53" s="49">
        <v>56</v>
      </c>
      <c r="N53" s="49">
        <v>0</v>
      </c>
      <c r="O53" s="15">
        <f t="shared" si="0"/>
        <v>145</v>
      </c>
      <c r="P53" s="15">
        <f t="shared" si="1"/>
        <v>201</v>
      </c>
      <c r="R53" s="8"/>
      <c r="T53"/>
    </row>
    <row r="54" spans="2:20" ht="23.1" customHeight="1" x14ac:dyDescent="0.25">
      <c r="B54" s="22" t="s">
        <v>81</v>
      </c>
      <c r="C54" s="49">
        <v>44</v>
      </c>
      <c r="D54" s="49">
        <v>8</v>
      </c>
      <c r="E54" s="49">
        <v>5</v>
      </c>
      <c r="F54" s="49">
        <v>49</v>
      </c>
      <c r="G54" s="49">
        <v>6</v>
      </c>
      <c r="H54" s="60">
        <v>0</v>
      </c>
      <c r="I54" s="53">
        <v>9</v>
      </c>
      <c r="J54" s="49">
        <v>5</v>
      </c>
      <c r="K54" s="49">
        <v>3</v>
      </c>
      <c r="L54" s="49">
        <v>1</v>
      </c>
      <c r="M54" s="49">
        <v>26</v>
      </c>
      <c r="N54" s="49">
        <v>1</v>
      </c>
      <c r="O54" s="15">
        <f t="shared" si="0"/>
        <v>131</v>
      </c>
      <c r="P54" s="15">
        <f t="shared" si="1"/>
        <v>157</v>
      </c>
      <c r="R54" s="8"/>
      <c r="T54"/>
    </row>
    <row r="55" spans="2:20" ht="23.1" customHeight="1" x14ac:dyDescent="0.25">
      <c r="B55" s="22" t="s">
        <v>82</v>
      </c>
      <c r="C55" s="49">
        <v>48</v>
      </c>
      <c r="D55" s="49">
        <v>7</v>
      </c>
      <c r="E55" s="49">
        <v>8</v>
      </c>
      <c r="F55" s="49">
        <v>70</v>
      </c>
      <c r="G55" s="49">
        <v>8</v>
      </c>
      <c r="H55" s="60">
        <v>4</v>
      </c>
      <c r="I55" s="53">
        <v>9</v>
      </c>
      <c r="J55" s="49">
        <v>7</v>
      </c>
      <c r="K55" s="49">
        <v>1</v>
      </c>
      <c r="L55" s="49">
        <v>1</v>
      </c>
      <c r="M55" s="49">
        <v>68</v>
      </c>
      <c r="N55" s="49">
        <v>0</v>
      </c>
      <c r="O55" s="15">
        <f t="shared" si="0"/>
        <v>163</v>
      </c>
      <c r="P55" s="15">
        <f t="shared" si="1"/>
        <v>231</v>
      </c>
      <c r="R55" s="8"/>
      <c r="T55"/>
    </row>
    <row r="56" spans="2:20" ht="23.1" customHeight="1" x14ac:dyDescent="0.25">
      <c r="B56" s="22" t="s">
        <v>83</v>
      </c>
      <c r="C56" s="49">
        <v>51</v>
      </c>
      <c r="D56" s="49">
        <v>15</v>
      </c>
      <c r="E56" s="49">
        <v>15</v>
      </c>
      <c r="F56" s="49">
        <v>60</v>
      </c>
      <c r="G56" s="49">
        <v>3</v>
      </c>
      <c r="H56" s="60">
        <v>0</v>
      </c>
      <c r="I56" s="53">
        <v>12</v>
      </c>
      <c r="J56" s="49">
        <v>7</v>
      </c>
      <c r="K56" s="49">
        <v>2</v>
      </c>
      <c r="L56" s="49">
        <v>0</v>
      </c>
      <c r="M56" s="49">
        <v>75</v>
      </c>
      <c r="N56" s="49">
        <v>0</v>
      </c>
      <c r="O56" s="15">
        <f t="shared" si="0"/>
        <v>165</v>
      </c>
      <c r="P56" s="15">
        <f t="shared" si="1"/>
        <v>240</v>
      </c>
      <c r="R56" s="8"/>
      <c r="T56"/>
    </row>
    <row r="57" spans="2:20" ht="23.1" customHeight="1" x14ac:dyDescent="0.25">
      <c r="B57" s="22" t="s">
        <v>84</v>
      </c>
      <c r="C57" s="49">
        <v>51</v>
      </c>
      <c r="D57" s="49">
        <v>15</v>
      </c>
      <c r="E57" s="49">
        <v>12</v>
      </c>
      <c r="F57" s="49">
        <v>42</v>
      </c>
      <c r="G57" s="49">
        <v>1</v>
      </c>
      <c r="H57" s="60">
        <v>2</v>
      </c>
      <c r="I57" s="53">
        <v>14</v>
      </c>
      <c r="J57" s="49">
        <v>7</v>
      </c>
      <c r="K57" s="49">
        <v>3</v>
      </c>
      <c r="L57" s="49">
        <v>1</v>
      </c>
      <c r="M57" s="49">
        <v>85</v>
      </c>
      <c r="N57" s="49">
        <v>0</v>
      </c>
      <c r="O57" s="15">
        <f t="shared" si="0"/>
        <v>148</v>
      </c>
      <c r="P57" s="15">
        <f t="shared" si="1"/>
        <v>233</v>
      </c>
      <c r="R57" s="8"/>
      <c r="T57"/>
    </row>
    <row r="58" spans="2:20" ht="23.1" customHeight="1" x14ac:dyDescent="0.25">
      <c r="B58" s="25" t="s">
        <v>18</v>
      </c>
      <c r="C58" s="16">
        <f t="shared" ref="C58:P58" si="21">SUM(C10:C57)</f>
        <v>1470</v>
      </c>
      <c r="D58" s="16">
        <f t="shared" si="21"/>
        <v>348</v>
      </c>
      <c r="E58" s="16">
        <f t="shared" si="21"/>
        <v>265</v>
      </c>
      <c r="F58" s="16">
        <f t="shared" si="21"/>
        <v>1728</v>
      </c>
      <c r="G58" s="16">
        <f t="shared" si="21"/>
        <v>53</v>
      </c>
      <c r="H58" s="16">
        <f t="shared" si="21"/>
        <v>29</v>
      </c>
      <c r="I58" s="54">
        <f t="shared" si="21"/>
        <v>475</v>
      </c>
      <c r="J58" s="16">
        <f t="shared" si="21"/>
        <v>106</v>
      </c>
      <c r="K58" s="16">
        <f t="shared" si="21"/>
        <v>56</v>
      </c>
      <c r="L58" s="16">
        <f t="shared" si="21"/>
        <v>86</v>
      </c>
      <c r="M58" s="16">
        <f t="shared" si="21"/>
        <v>2954</v>
      </c>
      <c r="N58" s="16">
        <f t="shared" si="21"/>
        <v>3</v>
      </c>
      <c r="O58" s="16">
        <f t="shared" si="21"/>
        <v>4619</v>
      </c>
      <c r="P58" s="16">
        <f t="shared" si="21"/>
        <v>7573</v>
      </c>
      <c r="R58" s="8"/>
      <c r="T58"/>
    </row>
    <row r="59" spans="2:20" ht="23.1" customHeight="1" x14ac:dyDescent="0.25">
      <c r="B59" s="25" t="s">
        <v>93</v>
      </c>
      <c r="C59" s="42">
        <f t="shared" ref="C59:N59" si="22">C58/$P$58</f>
        <v>0.19411065627888552</v>
      </c>
      <c r="D59" s="42">
        <f t="shared" si="22"/>
        <v>4.5952726792552488E-2</v>
      </c>
      <c r="E59" s="42">
        <f t="shared" si="22"/>
        <v>3.4992737356397727E-2</v>
      </c>
      <c r="F59" s="42">
        <f t="shared" si="22"/>
        <v>0.22817905717681236</v>
      </c>
      <c r="G59" s="42">
        <f t="shared" si="22"/>
        <v>6.9985474712795457E-3</v>
      </c>
      <c r="H59" s="42">
        <f t="shared" si="22"/>
        <v>3.8293938993793743E-3</v>
      </c>
      <c r="I59" s="55">
        <f t="shared" si="22"/>
        <v>6.2722831110524235E-2</v>
      </c>
      <c r="J59" s="42">
        <f t="shared" si="22"/>
        <v>1.3997094942559091E-2</v>
      </c>
      <c r="K59" s="42">
        <f t="shared" si="22"/>
        <v>7.3946916677670674E-3</v>
      </c>
      <c r="L59" s="42">
        <f t="shared" si="22"/>
        <v>1.1356133632642281E-2</v>
      </c>
      <c r="M59" s="42">
        <f t="shared" si="22"/>
        <v>0.39006998547471278</v>
      </c>
      <c r="N59" s="42">
        <f t="shared" si="22"/>
        <v>3.9614419648752148E-4</v>
      </c>
      <c r="R59" s="8"/>
      <c r="T59"/>
    </row>
    <row r="60" spans="2:20" ht="23.1" customHeight="1" x14ac:dyDescent="0.25">
      <c r="B60" s="41" t="s">
        <v>94</v>
      </c>
      <c r="C60" s="43">
        <f>C58/$O$58</f>
        <v>0.31825070361550117</v>
      </c>
      <c r="D60" s="43">
        <f t="shared" ref="D60:N60" si="23">D58/$O$58</f>
        <v>7.5340982896730899E-2</v>
      </c>
      <c r="E60" s="43">
        <f t="shared" si="23"/>
        <v>5.7371725481706E-2</v>
      </c>
      <c r="F60" s="43">
        <f t="shared" si="23"/>
        <v>0.37410694955618101</v>
      </c>
      <c r="G60" s="43">
        <f t="shared" si="23"/>
        <v>1.1474345096341199E-2</v>
      </c>
      <c r="H60" s="43">
        <f t="shared" si="23"/>
        <v>6.2784152413942413E-3</v>
      </c>
      <c r="I60" s="56">
        <f t="shared" si="23"/>
        <v>0.10283611171249188</v>
      </c>
      <c r="J60" s="43">
        <f t="shared" si="23"/>
        <v>2.2948690192682399E-2</v>
      </c>
      <c r="K60" s="43">
        <f t="shared" si="23"/>
        <v>1.212383632820957E-2</v>
      </c>
      <c r="L60" s="43">
        <f t="shared" si="23"/>
        <v>1.8618748646893266E-2</v>
      </c>
      <c r="M60" s="43"/>
      <c r="N60" s="43">
        <f t="shared" si="23"/>
        <v>6.4949123186836975E-4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64"/>
      <c r="I61" s="57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64"/>
      <c r="I62" s="57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64"/>
      <c r="I63" s="57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64"/>
      <c r="I64" s="57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64"/>
      <c r="I65" s="57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64"/>
      <c r="I66" s="57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64"/>
      <c r="I67" s="57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64"/>
      <c r="I68" s="57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64"/>
      <c r="I69" s="57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64"/>
      <c r="I70" s="57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64"/>
      <c r="I71" s="57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64"/>
      <c r="I72" s="57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64"/>
      <c r="I73" s="57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64"/>
      <c r="I74" s="57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64"/>
      <c r="I75" s="57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64"/>
      <c r="I76" s="57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64"/>
      <c r="I77" s="57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64"/>
      <c r="I78" s="57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64"/>
      <c r="I79" s="57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64"/>
      <c r="I80" s="57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64"/>
      <c r="I81" s="57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64"/>
      <c r="I82" s="57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64"/>
      <c r="I83" s="57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64"/>
      <c r="I84" s="57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64"/>
      <c r="I85" s="57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64"/>
      <c r="I86" s="57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64"/>
      <c r="I87" s="57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64"/>
      <c r="I88" s="57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64"/>
      <c r="I89" s="57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64"/>
      <c r="I90" s="57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64"/>
      <c r="I91" s="57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64"/>
      <c r="I92" s="57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64"/>
      <c r="I93" s="57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64"/>
      <c r="I94" s="57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64"/>
      <c r="I95" s="57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64"/>
      <c r="I96" s="57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64"/>
      <c r="I97" s="57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64"/>
      <c r="I98" s="57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64"/>
      <c r="I99" s="57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64"/>
      <c r="I100" s="57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64"/>
      <c r="I101" s="57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64"/>
      <c r="I102" s="57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64"/>
      <c r="I103" s="57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64"/>
      <c r="I104" s="57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64"/>
      <c r="I105" s="57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64"/>
      <c r="I106" s="57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64"/>
      <c r="I107" s="57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64"/>
      <c r="I108" s="57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64"/>
      <c r="I109" s="57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64"/>
      <c r="I110" s="57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64"/>
      <c r="I111" s="57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64"/>
      <c r="I112" s="57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64"/>
      <c r="I113" s="57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64"/>
      <c r="I114" s="57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64"/>
      <c r="I115" s="57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64"/>
      <c r="I116" s="57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64"/>
      <c r="I117" s="57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64"/>
      <c r="I118" s="57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64"/>
      <c r="I119" s="57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64"/>
      <c r="I120" s="57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64"/>
      <c r="I121" s="57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64"/>
      <c r="I122" s="57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64"/>
      <c r="I123" s="57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64"/>
      <c r="I124" s="57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64"/>
      <c r="I125" s="57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64"/>
      <c r="I126" s="57"/>
      <c r="J126" s="3"/>
      <c r="K126" s="3"/>
      <c r="L126" s="3"/>
      <c r="M126" s="3"/>
      <c r="N126" s="3"/>
    </row>
  </sheetData>
  <mergeCells count="9">
    <mergeCell ref="R8:AF8"/>
    <mergeCell ref="B1:AE1"/>
    <mergeCell ref="B2:AE2"/>
    <mergeCell ref="C3:G3"/>
    <mergeCell ref="G5:H5"/>
    <mergeCell ref="K5:L5"/>
    <mergeCell ref="D6:E6"/>
    <mergeCell ref="G6:H6"/>
    <mergeCell ref="K6:L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F126"/>
  <sheetViews>
    <sheetView view="pageBreakPreview" zoomScale="60" workbookViewId="0">
      <selection activeCell="O4" sqref="O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style="50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82" t="s">
        <v>23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 spans="2:32" ht="20.100000000000001" customHeight="1" x14ac:dyDescent="0.25">
      <c r="B2" s="83" t="s">
        <v>95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 spans="2:32" ht="20.100000000000001" customHeight="1" x14ac:dyDescent="0.25">
      <c r="B3" s="21" t="s">
        <v>96</v>
      </c>
      <c r="C3" s="84" t="str">
        <f>'23.09 Bombo-Matugga '!C3:G3</f>
        <v>MCC - C2 - STN067- BOMBO ROAD</v>
      </c>
      <c r="D3" s="84"/>
      <c r="E3" s="84"/>
      <c r="F3" s="84"/>
      <c r="G3" s="84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65" t="str">
        <f>'23.09 Bombo-Matugga '!D5</f>
        <v>23.09.19</v>
      </c>
      <c r="E5" s="3"/>
      <c r="F5" s="40" t="s">
        <v>1</v>
      </c>
      <c r="G5" s="85" t="str">
        <f>'23.09 Bombo-Matugga '!G5:H5</f>
        <v>Matugga Gaz</v>
      </c>
      <c r="H5" s="86"/>
      <c r="I5" s="14"/>
      <c r="J5" s="2" t="s">
        <v>5</v>
      </c>
      <c r="K5" s="85" t="s">
        <v>170</v>
      </c>
      <c r="L5" s="86"/>
      <c r="M5" s="10"/>
      <c r="N5" s="10"/>
      <c r="O5" s="3"/>
      <c r="P5" s="3"/>
    </row>
    <row r="6" spans="2:32" ht="23.25" customHeight="1" x14ac:dyDescent="0.25">
      <c r="C6" s="2" t="s">
        <v>4</v>
      </c>
      <c r="D6" s="85" t="s">
        <v>171</v>
      </c>
      <c r="E6" s="86"/>
      <c r="F6" s="2" t="s">
        <v>2</v>
      </c>
      <c r="G6" s="85" t="s">
        <v>165</v>
      </c>
      <c r="H6" s="86"/>
      <c r="J6" s="2" t="s">
        <v>21</v>
      </c>
      <c r="K6" s="85" t="s">
        <v>168</v>
      </c>
      <c r="L6" s="86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51"/>
      <c r="I8" s="1"/>
      <c r="J8" s="1"/>
      <c r="K8" s="1"/>
      <c r="L8" s="1"/>
      <c r="M8" s="1"/>
      <c r="N8" s="1"/>
      <c r="R8" s="81" t="s">
        <v>88</v>
      </c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52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33</v>
      </c>
      <c r="D10" s="49">
        <v>0</v>
      </c>
      <c r="E10" s="49">
        <v>0</v>
      </c>
      <c r="F10" s="49">
        <v>1</v>
      </c>
      <c r="G10" s="49">
        <v>0</v>
      </c>
      <c r="H10" s="53">
        <v>0</v>
      </c>
      <c r="I10" s="49">
        <v>3</v>
      </c>
      <c r="J10" s="49">
        <v>4</v>
      </c>
      <c r="K10" s="49">
        <v>1</v>
      </c>
      <c r="L10" s="49">
        <v>0</v>
      </c>
      <c r="M10" s="49">
        <v>50</v>
      </c>
      <c r="N10" s="49">
        <v>0</v>
      </c>
      <c r="O10" s="15">
        <f t="shared" ref="O10:O57" si="0">SUM(C10:L10,N10)</f>
        <v>42</v>
      </c>
      <c r="P10" s="15">
        <f t="shared" ref="P10:P57" si="1">SUM(C10:N10)</f>
        <v>92</v>
      </c>
      <c r="R10" s="1" t="s">
        <v>6</v>
      </c>
      <c r="S10" s="17">
        <f t="shared" ref="S10:AF10" si="2">SUM(C10:C13)</f>
        <v>135</v>
      </c>
      <c r="T10" s="17">
        <f t="shared" si="2"/>
        <v>35</v>
      </c>
      <c r="U10" s="17">
        <f t="shared" si="2"/>
        <v>14</v>
      </c>
      <c r="V10" s="17">
        <f t="shared" si="2"/>
        <v>63</v>
      </c>
      <c r="W10" s="17">
        <f t="shared" si="2"/>
        <v>29</v>
      </c>
      <c r="X10" s="17">
        <f t="shared" si="2"/>
        <v>2</v>
      </c>
      <c r="Y10" s="17">
        <f t="shared" si="2"/>
        <v>38</v>
      </c>
      <c r="Z10" s="17">
        <f t="shared" si="2"/>
        <v>14</v>
      </c>
      <c r="AA10" s="17">
        <f t="shared" si="2"/>
        <v>7</v>
      </c>
      <c r="AB10" s="17">
        <f t="shared" si="2"/>
        <v>0</v>
      </c>
      <c r="AC10" s="17">
        <f t="shared" si="2"/>
        <v>266</v>
      </c>
      <c r="AD10" s="17">
        <f t="shared" si="2"/>
        <v>0</v>
      </c>
      <c r="AE10" s="30">
        <f t="shared" si="2"/>
        <v>337</v>
      </c>
      <c r="AF10" s="30">
        <f t="shared" si="2"/>
        <v>603</v>
      </c>
    </row>
    <row r="11" spans="2:32" s="6" customFormat="1" ht="23.1" customHeight="1" x14ac:dyDescent="0.25">
      <c r="B11" s="22" t="s">
        <v>38</v>
      </c>
      <c r="C11" s="49">
        <v>26</v>
      </c>
      <c r="D11" s="49">
        <v>11</v>
      </c>
      <c r="E11" s="49">
        <v>4</v>
      </c>
      <c r="F11" s="49">
        <v>28</v>
      </c>
      <c r="G11" s="49">
        <v>0</v>
      </c>
      <c r="H11" s="53">
        <v>1</v>
      </c>
      <c r="I11" s="49">
        <v>10</v>
      </c>
      <c r="J11" s="49">
        <v>4</v>
      </c>
      <c r="K11" s="49">
        <v>1</v>
      </c>
      <c r="L11" s="49">
        <v>0</v>
      </c>
      <c r="M11" s="49">
        <v>61</v>
      </c>
      <c r="N11" s="49">
        <v>0</v>
      </c>
      <c r="O11" s="15">
        <f t="shared" si="0"/>
        <v>85</v>
      </c>
      <c r="P11" s="15">
        <f t="shared" si="1"/>
        <v>146</v>
      </c>
      <c r="R11" s="1" t="s">
        <v>7</v>
      </c>
      <c r="S11" s="17">
        <f t="shared" ref="S11:AF11" si="3">SUM(C14:C17)</f>
        <v>160</v>
      </c>
      <c r="T11" s="17">
        <f t="shared" si="3"/>
        <v>48</v>
      </c>
      <c r="U11" s="17">
        <f t="shared" si="3"/>
        <v>25</v>
      </c>
      <c r="V11" s="17">
        <f t="shared" si="3"/>
        <v>123</v>
      </c>
      <c r="W11" s="17">
        <f t="shared" si="3"/>
        <v>3</v>
      </c>
      <c r="X11" s="17">
        <f t="shared" si="3"/>
        <v>1</v>
      </c>
      <c r="Y11" s="17">
        <f t="shared" si="3"/>
        <v>43</v>
      </c>
      <c r="Z11" s="17">
        <f t="shared" si="3"/>
        <v>11</v>
      </c>
      <c r="AA11" s="17">
        <f t="shared" si="3"/>
        <v>13</v>
      </c>
      <c r="AB11" s="17">
        <f t="shared" si="3"/>
        <v>2</v>
      </c>
      <c r="AC11" s="17">
        <f t="shared" si="3"/>
        <v>360</v>
      </c>
      <c r="AD11" s="17">
        <f t="shared" si="3"/>
        <v>2</v>
      </c>
      <c r="AE11" s="30">
        <f t="shared" si="3"/>
        <v>431</v>
      </c>
      <c r="AF11" s="30">
        <f t="shared" si="3"/>
        <v>791</v>
      </c>
    </row>
    <row r="12" spans="2:32" ht="23.1" customHeight="1" x14ac:dyDescent="0.25">
      <c r="B12" s="22" t="s">
        <v>39</v>
      </c>
      <c r="C12" s="49">
        <v>48</v>
      </c>
      <c r="D12" s="49">
        <v>12</v>
      </c>
      <c r="E12" s="49">
        <v>9</v>
      </c>
      <c r="F12" s="49">
        <v>34</v>
      </c>
      <c r="G12" s="49">
        <v>0</v>
      </c>
      <c r="H12" s="53">
        <v>1</v>
      </c>
      <c r="I12" s="49">
        <v>15</v>
      </c>
      <c r="J12" s="49">
        <v>4</v>
      </c>
      <c r="K12" s="49">
        <v>2</v>
      </c>
      <c r="L12" s="49">
        <v>0</v>
      </c>
      <c r="M12" s="49">
        <v>90</v>
      </c>
      <c r="N12" s="49">
        <v>0</v>
      </c>
      <c r="O12" s="15">
        <f t="shared" si="0"/>
        <v>125</v>
      </c>
      <c r="P12" s="15">
        <f t="shared" si="1"/>
        <v>215</v>
      </c>
      <c r="R12" s="1" t="s">
        <v>8</v>
      </c>
      <c r="S12" s="17">
        <f t="shared" ref="S12:AF12" si="4">SUM(C18:C21)</f>
        <v>151</v>
      </c>
      <c r="T12" s="17">
        <f t="shared" si="4"/>
        <v>49</v>
      </c>
      <c r="U12" s="17">
        <f t="shared" si="4"/>
        <v>21</v>
      </c>
      <c r="V12" s="17">
        <f t="shared" si="4"/>
        <v>165</v>
      </c>
      <c r="W12" s="17">
        <f t="shared" si="4"/>
        <v>3</v>
      </c>
      <c r="X12" s="17">
        <f t="shared" si="4"/>
        <v>3</v>
      </c>
      <c r="Y12" s="17">
        <f t="shared" si="4"/>
        <v>52</v>
      </c>
      <c r="Z12" s="17">
        <f t="shared" si="4"/>
        <v>16</v>
      </c>
      <c r="AA12" s="17">
        <f t="shared" si="4"/>
        <v>7</v>
      </c>
      <c r="AB12" s="17">
        <f t="shared" si="4"/>
        <v>5</v>
      </c>
      <c r="AC12" s="17">
        <f t="shared" si="4"/>
        <v>347</v>
      </c>
      <c r="AD12" s="17">
        <f t="shared" si="4"/>
        <v>0</v>
      </c>
      <c r="AE12" s="30">
        <f t="shared" si="4"/>
        <v>472</v>
      </c>
      <c r="AF12" s="30">
        <f t="shared" si="4"/>
        <v>819</v>
      </c>
    </row>
    <row r="13" spans="2:32" ht="23.1" customHeight="1" x14ac:dyDescent="0.25">
      <c r="B13" s="22" t="s">
        <v>40</v>
      </c>
      <c r="C13" s="49">
        <v>28</v>
      </c>
      <c r="D13" s="49">
        <v>12</v>
      </c>
      <c r="E13" s="49">
        <v>1</v>
      </c>
      <c r="F13" s="49">
        <v>0</v>
      </c>
      <c r="G13" s="49">
        <v>29</v>
      </c>
      <c r="H13" s="53">
        <v>0</v>
      </c>
      <c r="I13" s="49">
        <v>10</v>
      </c>
      <c r="J13" s="49">
        <v>2</v>
      </c>
      <c r="K13" s="49">
        <v>3</v>
      </c>
      <c r="L13" s="49">
        <v>0</v>
      </c>
      <c r="M13" s="49">
        <v>65</v>
      </c>
      <c r="N13" s="49">
        <v>0</v>
      </c>
      <c r="O13" s="15">
        <f t="shared" si="0"/>
        <v>85</v>
      </c>
      <c r="P13" s="15">
        <f t="shared" si="1"/>
        <v>150</v>
      </c>
      <c r="R13" s="1" t="s">
        <v>9</v>
      </c>
      <c r="S13" s="17">
        <f t="shared" ref="S13:AF13" si="5">SUM(C22:C25)</f>
        <v>125</v>
      </c>
      <c r="T13" s="17">
        <f t="shared" si="5"/>
        <v>36</v>
      </c>
      <c r="U13" s="17">
        <f t="shared" si="5"/>
        <v>27</v>
      </c>
      <c r="V13" s="17">
        <f t="shared" si="5"/>
        <v>160</v>
      </c>
      <c r="W13" s="17">
        <f t="shared" si="5"/>
        <v>6</v>
      </c>
      <c r="X13" s="17">
        <f t="shared" si="5"/>
        <v>0</v>
      </c>
      <c r="Y13" s="17">
        <f t="shared" si="5"/>
        <v>76</v>
      </c>
      <c r="Z13" s="17">
        <f t="shared" si="5"/>
        <v>13</v>
      </c>
      <c r="AA13" s="17">
        <f t="shared" si="5"/>
        <v>8</v>
      </c>
      <c r="AB13" s="17">
        <f t="shared" si="5"/>
        <v>5</v>
      </c>
      <c r="AC13" s="17">
        <f t="shared" si="5"/>
        <v>296</v>
      </c>
      <c r="AD13" s="17">
        <f t="shared" si="5"/>
        <v>0</v>
      </c>
      <c r="AE13" s="30">
        <f t="shared" si="5"/>
        <v>456</v>
      </c>
      <c r="AF13" s="30">
        <f t="shared" si="5"/>
        <v>752</v>
      </c>
    </row>
    <row r="14" spans="2:32" ht="23.1" customHeight="1" x14ac:dyDescent="0.25">
      <c r="B14" s="22" t="s">
        <v>41</v>
      </c>
      <c r="C14" s="49">
        <v>48</v>
      </c>
      <c r="D14" s="49">
        <v>13</v>
      </c>
      <c r="E14" s="49">
        <v>7</v>
      </c>
      <c r="F14" s="49">
        <v>43</v>
      </c>
      <c r="G14" s="49">
        <v>0</v>
      </c>
      <c r="H14" s="53">
        <v>1</v>
      </c>
      <c r="I14" s="49">
        <v>13</v>
      </c>
      <c r="J14" s="49">
        <v>6</v>
      </c>
      <c r="K14" s="49">
        <v>7</v>
      </c>
      <c r="L14" s="49">
        <v>2</v>
      </c>
      <c r="M14" s="49">
        <v>100</v>
      </c>
      <c r="N14" s="49">
        <v>1</v>
      </c>
      <c r="O14" s="15">
        <f t="shared" si="0"/>
        <v>141</v>
      </c>
      <c r="P14" s="15">
        <f t="shared" si="1"/>
        <v>241</v>
      </c>
      <c r="R14" s="1" t="s">
        <v>10</v>
      </c>
      <c r="S14" s="17">
        <f t="shared" ref="S14:AF14" si="6">SUM(C26:C29)</f>
        <v>119</v>
      </c>
      <c r="T14" s="17">
        <f t="shared" si="6"/>
        <v>43</v>
      </c>
      <c r="U14" s="17">
        <f t="shared" si="6"/>
        <v>35</v>
      </c>
      <c r="V14" s="17">
        <f t="shared" si="6"/>
        <v>168</v>
      </c>
      <c r="W14" s="17">
        <f t="shared" si="6"/>
        <v>6</v>
      </c>
      <c r="X14" s="17">
        <f t="shared" si="6"/>
        <v>7</v>
      </c>
      <c r="Y14" s="17">
        <f t="shared" si="6"/>
        <v>61</v>
      </c>
      <c r="Z14" s="17">
        <f t="shared" si="6"/>
        <v>11</v>
      </c>
      <c r="AA14" s="17">
        <f t="shared" si="6"/>
        <v>10</v>
      </c>
      <c r="AB14" s="17">
        <f t="shared" si="6"/>
        <v>4</v>
      </c>
      <c r="AC14" s="17">
        <f t="shared" si="6"/>
        <v>304</v>
      </c>
      <c r="AD14" s="17">
        <f t="shared" si="6"/>
        <v>0</v>
      </c>
      <c r="AE14" s="30">
        <f t="shared" si="6"/>
        <v>464</v>
      </c>
      <c r="AF14" s="30">
        <f t="shared" si="6"/>
        <v>768</v>
      </c>
    </row>
    <row r="15" spans="2:32" ht="23.1" customHeight="1" x14ac:dyDescent="0.25">
      <c r="B15" s="22" t="s">
        <v>42</v>
      </c>
      <c r="C15" s="49">
        <v>36</v>
      </c>
      <c r="D15" s="49">
        <v>10</v>
      </c>
      <c r="E15" s="49">
        <v>6</v>
      </c>
      <c r="F15" s="49">
        <v>32</v>
      </c>
      <c r="G15" s="49">
        <v>1</v>
      </c>
      <c r="H15" s="53">
        <v>0</v>
      </c>
      <c r="I15" s="49">
        <v>9</v>
      </c>
      <c r="J15" s="49">
        <v>0</v>
      </c>
      <c r="K15" s="49">
        <v>3</v>
      </c>
      <c r="L15" s="49">
        <v>0</v>
      </c>
      <c r="M15" s="49">
        <v>82</v>
      </c>
      <c r="N15" s="49">
        <v>0</v>
      </c>
      <c r="O15" s="15">
        <f t="shared" si="0"/>
        <v>97</v>
      </c>
      <c r="P15" s="15">
        <f t="shared" si="1"/>
        <v>179</v>
      </c>
      <c r="R15" s="1" t="s">
        <v>11</v>
      </c>
      <c r="S15" s="17">
        <f t="shared" ref="S15:AF15" si="7">SUM(C30:C33)</f>
        <v>138</v>
      </c>
      <c r="T15" s="17">
        <f t="shared" si="7"/>
        <v>25</v>
      </c>
      <c r="U15" s="17">
        <f t="shared" si="7"/>
        <v>23</v>
      </c>
      <c r="V15" s="17">
        <f t="shared" si="7"/>
        <v>119</v>
      </c>
      <c r="W15" s="17">
        <f t="shared" si="7"/>
        <v>8</v>
      </c>
      <c r="X15" s="17">
        <f t="shared" si="7"/>
        <v>3</v>
      </c>
      <c r="Y15" s="17">
        <f t="shared" si="7"/>
        <v>75</v>
      </c>
      <c r="Z15" s="17">
        <f t="shared" si="7"/>
        <v>19</v>
      </c>
      <c r="AA15" s="17">
        <f t="shared" si="7"/>
        <v>9</v>
      </c>
      <c r="AB15" s="17">
        <f t="shared" si="7"/>
        <v>6</v>
      </c>
      <c r="AC15" s="17">
        <f t="shared" si="7"/>
        <v>294</v>
      </c>
      <c r="AD15" s="17">
        <f t="shared" si="7"/>
        <v>1</v>
      </c>
      <c r="AE15" s="30">
        <f t="shared" si="7"/>
        <v>426</v>
      </c>
      <c r="AF15" s="30">
        <f t="shared" si="7"/>
        <v>720</v>
      </c>
    </row>
    <row r="16" spans="2:32" ht="23.1" customHeight="1" x14ac:dyDescent="0.25">
      <c r="B16" s="22" t="s">
        <v>43</v>
      </c>
      <c r="C16" s="49">
        <v>49</v>
      </c>
      <c r="D16" s="49">
        <v>11</v>
      </c>
      <c r="E16" s="49">
        <v>4</v>
      </c>
      <c r="F16" s="49">
        <v>30</v>
      </c>
      <c r="G16" s="49">
        <v>2</v>
      </c>
      <c r="H16" s="53">
        <v>0</v>
      </c>
      <c r="I16" s="49">
        <v>9</v>
      </c>
      <c r="J16" s="49">
        <v>3</v>
      </c>
      <c r="K16" s="49">
        <v>2</v>
      </c>
      <c r="L16" s="49">
        <v>0</v>
      </c>
      <c r="M16" s="49">
        <v>83</v>
      </c>
      <c r="N16" s="49">
        <v>1</v>
      </c>
      <c r="O16" s="15">
        <f t="shared" si="0"/>
        <v>111</v>
      </c>
      <c r="P16" s="15">
        <f t="shared" si="1"/>
        <v>194</v>
      </c>
      <c r="R16" s="1" t="s">
        <v>12</v>
      </c>
      <c r="S16" s="17">
        <f t="shared" ref="S16:AF16" si="8">SUM(C34:C37)</f>
        <v>110</v>
      </c>
      <c r="T16" s="17">
        <f t="shared" si="8"/>
        <v>50</v>
      </c>
      <c r="U16" s="17">
        <f t="shared" si="8"/>
        <v>28</v>
      </c>
      <c r="V16" s="17">
        <f t="shared" si="8"/>
        <v>146</v>
      </c>
      <c r="W16" s="17">
        <f t="shared" si="8"/>
        <v>8</v>
      </c>
      <c r="X16" s="17">
        <f t="shared" si="8"/>
        <v>6</v>
      </c>
      <c r="Y16" s="17">
        <f t="shared" si="8"/>
        <v>42</v>
      </c>
      <c r="Z16" s="17">
        <f t="shared" si="8"/>
        <v>24</v>
      </c>
      <c r="AA16" s="17">
        <f t="shared" si="8"/>
        <v>12</v>
      </c>
      <c r="AB16" s="17">
        <f t="shared" si="8"/>
        <v>6</v>
      </c>
      <c r="AC16" s="17">
        <f t="shared" si="8"/>
        <v>221</v>
      </c>
      <c r="AD16" s="17">
        <f t="shared" si="8"/>
        <v>0</v>
      </c>
      <c r="AE16" s="30">
        <f t="shared" si="8"/>
        <v>432</v>
      </c>
      <c r="AF16" s="30">
        <f t="shared" si="8"/>
        <v>653</v>
      </c>
    </row>
    <row r="17" spans="2:32" ht="23.1" customHeight="1" x14ac:dyDescent="0.25">
      <c r="B17" s="22" t="s">
        <v>44</v>
      </c>
      <c r="C17" s="49">
        <v>27</v>
      </c>
      <c r="D17" s="49">
        <v>14</v>
      </c>
      <c r="E17" s="49">
        <v>8</v>
      </c>
      <c r="F17" s="49">
        <v>18</v>
      </c>
      <c r="G17" s="49">
        <v>0</v>
      </c>
      <c r="H17" s="53">
        <v>0</v>
      </c>
      <c r="I17" s="49">
        <v>12</v>
      </c>
      <c r="J17" s="49">
        <v>2</v>
      </c>
      <c r="K17" s="49">
        <v>1</v>
      </c>
      <c r="L17" s="49">
        <v>0</v>
      </c>
      <c r="M17" s="49">
        <v>95</v>
      </c>
      <c r="N17" s="49">
        <v>0</v>
      </c>
      <c r="O17" s="15">
        <f t="shared" si="0"/>
        <v>82</v>
      </c>
      <c r="P17" s="15">
        <f t="shared" si="1"/>
        <v>177</v>
      </c>
      <c r="R17" s="1" t="s">
        <v>13</v>
      </c>
      <c r="S17" s="17">
        <f t="shared" ref="S17:AF17" si="9">SUM(C38:C41)</f>
        <v>109</v>
      </c>
      <c r="T17" s="17">
        <f t="shared" si="9"/>
        <v>18</v>
      </c>
      <c r="U17" s="17">
        <f t="shared" si="9"/>
        <v>20</v>
      </c>
      <c r="V17" s="17">
        <f t="shared" si="9"/>
        <v>151</v>
      </c>
      <c r="W17" s="17">
        <f t="shared" si="9"/>
        <v>7</v>
      </c>
      <c r="X17" s="17">
        <f t="shared" si="9"/>
        <v>8</v>
      </c>
      <c r="Y17" s="17">
        <f t="shared" si="9"/>
        <v>93</v>
      </c>
      <c r="Z17" s="17">
        <f t="shared" si="9"/>
        <v>27</v>
      </c>
      <c r="AA17" s="17">
        <f t="shared" si="9"/>
        <v>10</v>
      </c>
      <c r="AB17" s="17">
        <f t="shared" si="9"/>
        <v>7</v>
      </c>
      <c r="AC17" s="17">
        <f t="shared" si="9"/>
        <v>249</v>
      </c>
      <c r="AD17" s="17">
        <f t="shared" si="9"/>
        <v>0</v>
      </c>
      <c r="AE17" s="30">
        <f t="shared" si="9"/>
        <v>450</v>
      </c>
      <c r="AF17" s="30">
        <f t="shared" si="9"/>
        <v>699</v>
      </c>
    </row>
    <row r="18" spans="2:32" ht="23.1" customHeight="1" x14ac:dyDescent="0.25">
      <c r="B18" s="22" t="s">
        <v>45</v>
      </c>
      <c r="C18" s="49">
        <v>40</v>
      </c>
      <c r="D18" s="49">
        <v>8</v>
      </c>
      <c r="E18" s="49">
        <v>4</v>
      </c>
      <c r="F18" s="49">
        <v>32</v>
      </c>
      <c r="G18" s="49">
        <v>1</v>
      </c>
      <c r="H18" s="53">
        <v>1</v>
      </c>
      <c r="I18" s="49">
        <v>17</v>
      </c>
      <c r="J18" s="49">
        <v>4</v>
      </c>
      <c r="K18" s="49">
        <v>2</v>
      </c>
      <c r="L18" s="49">
        <v>1</v>
      </c>
      <c r="M18" s="49">
        <v>91</v>
      </c>
      <c r="N18" s="49">
        <v>0</v>
      </c>
      <c r="O18" s="15">
        <f t="shared" si="0"/>
        <v>110</v>
      </c>
      <c r="P18" s="15">
        <f t="shared" si="1"/>
        <v>201</v>
      </c>
      <c r="R18" s="1" t="s">
        <v>14</v>
      </c>
      <c r="S18" s="17">
        <f t="shared" ref="S18:AF18" si="10">SUM(C42:C45)</f>
        <v>102</v>
      </c>
      <c r="T18" s="17">
        <f t="shared" si="10"/>
        <v>15</v>
      </c>
      <c r="U18" s="17">
        <f t="shared" si="10"/>
        <v>35</v>
      </c>
      <c r="V18" s="17">
        <f t="shared" si="10"/>
        <v>124</v>
      </c>
      <c r="W18" s="17">
        <f t="shared" si="10"/>
        <v>4</v>
      </c>
      <c r="X18" s="17">
        <f t="shared" si="10"/>
        <v>5</v>
      </c>
      <c r="Y18" s="17">
        <f t="shared" si="10"/>
        <v>65</v>
      </c>
      <c r="Z18" s="17">
        <f t="shared" si="10"/>
        <v>27</v>
      </c>
      <c r="AA18" s="17">
        <f t="shared" si="10"/>
        <v>11</v>
      </c>
      <c r="AB18" s="17">
        <f t="shared" si="10"/>
        <v>8</v>
      </c>
      <c r="AC18" s="17">
        <f t="shared" si="10"/>
        <v>161</v>
      </c>
      <c r="AD18" s="17">
        <f t="shared" si="10"/>
        <v>0</v>
      </c>
      <c r="AE18" s="30">
        <f t="shared" si="10"/>
        <v>396</v>
      </c>
      <c r="AF18" s="30">
        <f t="shared" si="10"/>
        <v>557</v>
      </c>
    </row>
    <row r="19" spans="2:32" ht="23.1" customHeight="1" x14ac:dyDescent="0.25">
      <c r="B19" s="22" t="s">
        <v>46</v>
      </c>
      <c r="C19" s="49">
        <v>42</v>
      </c>
      <c r="D19" s="49">
        <v>11</v>
      </c>
      <c r="E19" s="49">
        <v>5</v>
      </c>
      <c r="F19" s="49">
        <v>50</v>
      </c>
      <c r="G19" s="49">
        <v>0</v>
      </c>
      <c r="H19" s="53">
        <v>1</v>
      </c>
      <c r="I19" s="49">
        <v>6</v>
      </c>
      <c r="J19" s="49">
        <v>1</v>
      </c>
      <c r="K19" s="49">
        <v>0</v>
      </c>
      <c r="L19" s="49">
        <v>1</v>
      </c>
      <c r="M19" s="49">
        <v>80</v>
      </c>
      <c r="N19" s="49">
        <v>0</v>
      </c>
      <c r="O19" s="15">
        <f t="shared" si="0"/>
        <v>117</v>
      </c>
      <c r="P19" s="15">
        <f t="shared" si="1"/>
        <v>197</v>
      </c>
      <c r="R19" s="1" t="s">
        <v>15</v>
      </c>
      <c r="S19" s="17">
        <f t="shared" ref="S19:AF19" si="11">SUM(C46:C49)</f>
        <v>58</v>
      </c>
      <c r="T19" s="17">
        <f t="shared" si="11"/>
        <v>9</v>
      </c>
      <c r="U19" s="17">
        <f t="shared" si="11"/>
        <v>5</v>
      </c>
      <c r="V19" s="17">
        <f t="shared" si="11"/>
        <v>54</v>
      </c>
      <c r="W19" s="17">
        <f t="shared" si="11"/>
        <v>0</v>
      </c>
      <c r="X19" s="17">
        <f t="shared" si="11"/>
        <v>10</v>
      </c>
      <c r="Y19" s="17">
        <f t="shared" si="11"/>
        <v>42</v>
      </c>
      <c r="Z19" s="17">
        <f t="shared" si="11"/>
        <v>21</v>
      </c>
      <c r="AA19" s="17">
        <f t="shared" si="11"/>
        <v>17</v>
      </c>
      <c r="AB19" s="17">
        <f t="shared" si="11"/>
        <v>13</v>
      </c>
      <c r="AC19" s="17">
        <f t="shared" si="11"/>
        <v>116</v>
      </c>
      <c r="AD19" s="17">
        <f t="shared" si="11"/>
        <v>0</v>
      </c>
      <c r="AE19" s="30">
        <f t="shared" si="11"/>
        <v>229</v>
      </c>
      <c r="AF19" s="30">
        <f t="shared" si="11"/>
        <v>345</v>
      </c>
    </row>
    <row r="20" spans="2:32" ht="23.1" customHeight="1" x14ac:dyDescent="0.25">
      <c r="B20" s="22" t="s">
        <v>47</v>
      </c>
      <c r="C20" s="49">
        <v>39</v>
      </c>
      <c r="D20" s="49">
        <v>18</v>
      </c>
      <c r="E20" s="49">
        <v>3</v>
      </c>
      <c r="F20" s="49">
        <v>50</v>
      </c>
      <c r="G20" s="49">
        <v>2</v>
      </c>
      <c r="H20" s="53">
        <v>1</v>
      </c>
      <c r="I20" s="49">
        <v>18</v>
      </c>
      <c r="J20" s="49">
        <v>8</v>
      </c>
      <c r="K20" s="49">
        <v>4</v>
      </c>
      <c r="L20" s="49">
        <v>0</v>
      </c>
      <c r="M20" s="49">
        <v>95</v>
      </c>
      <c r="N20" s="49">
        <v>0</v>
      </c>
      <c r="O20" s="15">
        <f t="shared" si="0"/>
        <v>143</v>
      </c>
      <c r="P20" s="15">
        <f t="shared" si="1"/>
        <v>238</v>
      </c>
      <c r="R20" s="1" t="s">
        <v>16</v>
      </c>
      <c r="S20" s="17">
        <f t="shared" ref="S20:AF20" si="12">SUM(C50:C53)</f>
        <v>137</v>
      </c>
      <c r="T20" s="17">
        <f t="shared" si="12"/>
        <v>17</v>
      </c>
      <c r="U20" s="17">
        <f t="shared" si="12"/>
        <v>20</v>
      </c>
      <c r="V20" s="17">
        <f t="shared" si="12"/>
        <v>174</v>
      </c>
      <c r="W20" s="17">
        <f t="shared" si="12"/>
        <v>5</v>
      </c>
      <c r="X20" s="17">
        <f t="shared" si="12"/>
        <v>4</v>
      </c>
      <c r="Y20" s="17">
        <f t="shared" si="12"/>
        <v>46</v>
      </c>
      <c r="Z20" s="17">
        <f t="shared" si="12"/>
        <v>15</v>
      </c>
      <c r="AA20" s="17">
        <f t="shared" si="12"/>
        <v>15</v>
      </c>
      <c r="AB20" s="17">
        <f t="shared" si="12"/>
        <v>7</v>
      </c>
      <c r="AC20" s="17">
        <f t="shared" si="12"/>
        <v>181</v>
      </c>
      <c r="AD20" s="17">
        <f t="shared" si="12"/>
        <v>0</v>
      </c>
      <c r="AE20" s="30">
        <f t="shared" si="12"/>
        <v>440</v>
      </c>
      <c r="AF20" s="30">
        <f t="shared" si="12"/>
        <v>621</v>
      </c>
    </row>
    <row r="21" spans="2:32" ht="23.1" customHeight="1" x14ac:dyDescent="0.25">
      <c r="B21" s="22" t="s">
        <v>48</v>
      </c>
      <c r="C21" s="49">
        <v>30</v>
      </c>
      <c r="D21" s="49">
        <v>12</v>
      </c>
      <c r="E21" s="49">
        <v>9</v>
      </c>
      <c r="F21" s="49">
        <v>33</v>
      </c>
      <c r="G21" s="49">
        <v>0</v>
      </c>
      <c r="H21" s="53">
        <v>0</v>
      </c>
      <c r="I21" s="49">
        <v>11</v>
      </c>
      <c r="J21" s="49">
        <v>3</v>
      </c>
      <c r="K21" s="49">
        <v>1</v>
      </c>
      <c r="L21" s="49">
        <v>3</v>
      </c>
      <c r="M21" s="49">
        <v>81</v>
      </c>
      <c r="N21" s="49">
        <v>0</v>
      </c>
      <c r="O21" s="15">
        <f t="shared" si="0"/>
        <v>102</v>
      </c>
      <c r="P21" s="15">
        <f t="shared" si="1"/>
        <v>183</v>
      </c>
      <c r="R21" s="35" t="s">
        <v>20</v>
      </c>
      <c r="S21" s="33">
        <f t="shared" ref="S21:AF21" si="13">SUM(C54:C57)</f>
        <v>99</v>
      </c>
      <c r="T21" s="17">
        <f t="shared" si="13"/>
        <v>22</v>
      </c>
      <c r="U21" s="17">
        <f t="shared" si="13"/>
        <v>20</v>
      </c>
      <c r="V21" s="17">
        <f t="shared" si="13"/>
        <v>163</v>
      </c>
      <c r="W21" s="17">
        <f t="shared" si="13"/>
        <v>3</v>
      </c>
      <c r="X21" s="17">
        <f t="shared" si="13"/>
        <v>1</v>
      </c>
      <c r="Y21" s="17">
        <f t="shared" si="13"/>
        <v>61</v>
      </c>
      <c r="Z21" s="17">
        <f t="shared" si="13"/>
        <v>13</v>
      </c>
      <c r="AA21" s="17">
        <f t="shared" si="13"/>
        <v>4</v>
      </c>
      <c r="AB21" s="17">
        <f t="shared" si="13"/>
        <v>3</v>
      </c>
      <c r="AC21" s="17">
        <f t="shared" si="13"/>
        <v>215</v>
      </c>
      <c r="AD21" s="17">
        <f t="shared" si="13"/>
        <v>0</v>
      </c>
      <c r="AE21" s="30">
        <f t="shared" si="13"/>
        <v>389</v>
      </c>
      <c r="AF21" s="30">
        <f t="shared" si="13"/>
        <v>604</v>
      </c>
    </row>
    <row r="22" spans="2:32" ht="23.1" customHeight="1" x14ac:dyDescent="0.25">
      <c r="B22" s="22" t="s">
        <v>49</v>
      </c>
      <c r="C22" s="49">
        <v>27</v>
      </c>
      <c r="D22" s="49">
        <v>6</v>
      </c>
      <c r="E22" s="49">
        <v>4</v>
      </c>
      <c r="F22" s="49">
        <v>43</v>
      </c>
      <c r="G22" s="49">
        <v>0</v>
      </c>
      <c r="H22" s="53">
        <v>0</v>
      </c>
      <c r="I22" s="49">
        <v>8</v>
      </c>
      <c r="J22" s="49">
        <v>0</v>
      </c>
      <c r="K22" s="49">
        <v>1</v>
      </c>
      <c r="L22" s="49">
        <v>1</v>
      </c>
      <c r="M22" s="49">
        <v>75</v>
      </c>
      <c r="N22" s="49">
        <v>0</v>
      </c>
      <c r="O22" s="15">
        <f t="shared" si="0"/>
        <v>90</v>
      </c>
      <c r="P22" s="15">
        <f t="shared" si="1"/>
        <v>165</v>
      </c>
      <c r="R22" s="37" t="s">
        <v>90</v>
      </c>
      <c r="S22" s="38">
        <f>MAX(S10:S12)</f>
        <v>160</v>
      </c>
      <c r="T22" s="38">
        <f t="shared" ref="T22:AF22" si="14">MAX(T10:T12)</f>
        <v>49</v>
      </c>
      <c r="U22" s="38">
        <f t="shared" si="14"/>
        <v>25</v>
      </c>
      <c r="V22" s="38">
        <f t="shared" si="14"/>
        <v>165</v>
      </c>
      <c r="W22" s="38">
        <f t="shared" si="14"/>
        <v>29</v>
      </c>
      <c r="X22" s="38">
        <f t="shared" si="14"/>
        <v>3</v>
      </c>
      <c r="Y22" s="38">
        <f t="shared" si="14"/>
        <v>52</v>
      </c>
      <c r="Z22" s="38">
        <f t="shared" si="14"/>
        <v>16</v>
      </c>
      <c r="AA22" s="38">
        <f t="shared" si="14"/>
        <v>13</v>
      </c>
      <c r="AB22" s="38">
        <f t="shared" si="14"/>
        <v>5</v>
      </c>
      <c r="AC22" s="38">
        <f t="shared" si="14"/>
        <v>360</v>
      </c>
      <c r="AD22" s="38">
        <f t="shared" si="14"/>
        <v>2</v>
      </c>
      <c r="AE22" s="39">
        <f t="shared" si="14"/>
        <v>472</v>
      </c>
      <c r="AF22" s="39">
        <f t="shared" si="14"/>
        <v>819</v>
      </c>
    </row>
    <row r="23" spans="2:32" ht="23.1" customHeight="1" x14ac:dyDescent="0.25">
      <c r="B23" s="22" t="s">
        <v>50</v>
      </c>
      <c r="C23" s="49">
        <v>28</v>
      </c>
      <c r="D23" s="49">
        <v>8</v>
      </c>
      <c r="E23" s="49">
        <v>8</v>
      </c>
      <c r="F23" s="49">
        <v>35</v>
      </c>
      <c r="G23" s="49">
        <v>0</v>
      </c>
      <c r="H23" s="53">
        <v>0</v>
      </c>
      <c r="I23" s="49">
        <v>20</v>
      </c>
      <c r="J23" s="49">
        <v>6</v>
      </c>
      <c r="K23" s="49">
        <v>3</v>
      </c>
      <c r="L23" s="49">
        <v>2</v>
      </c>
      <c r="M23" s="49">
        <v>70</v>
      </c>
      <c r="N23" s="49">
        <v>0</v>
      </c>
      <c r="O23" s="15">
        <f t="shared" si="0"/>
        <v>110</v>
      </c>
      <c r="P23" s="15">
        <f t="shared" si="1"/>
        <v>180</v>
      </c>
      <c r="R23" s="37" t="s">
        <v>91</v>
      </c>
      <c r="S23" s="38">
        <f>MAX(S13:S18)</f>
        <v>138</v>
      </c>
      <c r="T23" s="38">
        <f t="shared" ref="T23:AF23" si="15">MAX(T13:T18)</f>
        <v>50</v>
      </c>
      <c r="U23" s="38">
        <f t="shared" si="15"/>
        <v>35</v>
      </c>
      <c r="V23" s="38">
        <f t="shared" si="15"/>
        <v>168</v>
      </c>
      <c r="W23" s="38">
        <f t="shared" si="15"/>
        <v>8</v>
      </c>
      <c r="X23" s="38">
        <f t="shared" si="15"/>
        <v>8</v>
      </c>
      <c r="Y23" s="38">
        <f t="shared" si="15"/>
        <v>93</v>
      </c>
      <c r="Z23" s="38">
        <f t="shared" si="15"/>
        <v>27</v>
      </c>
      <c r="AA23" s="38">
        <f t="shared" si="15"/>
        <v>12</v>
      </c>
      <c r="AB23" s="38">
        <f t="shared" si="15"/>
        <v>8</v>
      </c>
      <c r="AC23" s="38">
        <f t="shared" si="15"/>
        <v>304</v>
      </c>
      <c r="AD23" s="38">
        <f t="shared" si="15"/>
        <v>1</v>
      </c>
      <c r="AE23" s="39">
        <f t="shared" si="15"/>
        <v>464</v>
      </c>
      <c r="AF23" s="39">
        <f t="shared" si="15"/>
        <v>768</v>
      </c>
    </row>
    <row r="24" spans="2:32" ht="23.1" customHeight="1" x14ac:dyDescent="0.25">
      <c r="B24" s="22" t="s">
        <v>51</v>
      </c>
      <c r="C24" s="49">
        <v>40</v>
      </c>
      <c r="D24" s="49">
        <v>11</v>
      </c>
      <c r="E24" s="49">
        <v>10</v>
      </c>
      <c r="F24" s="49">
        <v>48</v>
      </c>
      <c r="G24" s="49">
        <v>2</v>
      </c>
      <c r="H24" s="53">
        <v>0</v>
      </c>
      <c r="I24" s="49">
        <v>18</v>
      </c>
      <c r="J24" s="49">
        <v>4</v>
      </c>
      <c r="K24" s="49">
        <v>3</v>
      </c>
      <c r="L24" s="49">
        <v>0</v>
      </c>
      <c r="M24" s="49">
        <v>76</v>
      </c>
      <c r="N24" s="49">
        <v>0</v>
      </c>
      <c r="O24" s="15">
        <f t="shared" si="0"/>
        <v>136</v>
      </c>
      <c r="P24" s="15">
        <f t="shared" si="1"/>
        <v>212</v>
      </c>
      <c r="R24" s="37" t="s">
        <v>92</v>
      </c>
      <c r="S24" s="38">
        <f>MAX(S19:S21)</f>
        <v>137</v>
      </c>
      <c r="T24" s="38">
        <f t="shared" ref="T24:AF24" si="16">MAX(T19:T21)</f>
        <v>22</v>
      </c>
      <c r="U24" s="38">
        <f t="shared" si="16"/>
        <v>20</v>
      </c>
      <c r="V24" s="38">
        <f t="shared" si="16"/>
        <v>174</v>
      </c>
      <c r="W24" s="38">
        <f t="shared" si="16"/>
        <v>5</v>
      </c>
      <c r="X24" s="38">
        <f t="shared" si="16"/>
        <v>10</v>
      </c>
      <c r="Y24" s="38">
        <f t="shared" si="16"/>
        <v>61</v>
      </c>
      <c r="Z24" s="38">
        <f t="shared" si="16"/>
        <v>21</v>
      </c>
      <c r="AA24" s="38">
        <f t="shared" si="16"/>
        <v>17</v>
      </c>
      <c r="AB24" s="38">
        <f t="shared" si="16"/>
        <v>13</v>
      </c>
      <c r="AC24" s="38">
        <f t="shared" si="16"/>
        <v>215</v>
      </c>
      <c r="AD24" s="38">
        <f t="shared" si="16"/>
        <v>0</v>
      </c>
      <c r="AE24" s="39">
        <f t="shared" si="16"/>
        <v>440</v>
      </c>
      <c r="AF24" s="39">
        <f t="shared" si="16"/>
        <v>621</v>
      </c>
    </row>
    <row r="25" spans="2:32" ht="23.1" customHeight="1" x14ac:dyDescent="0.25">
      <c r="B25" s="22" t="s">
        <v>52</v>
      </c>
      <c r="C25" s="49">
        <v>30</v>
      </c>
      <c r="D25" s="49">
        <v>11</v>
      </c>
      <c r="E25" s="49">
        <v>5</v>
      </c>
      <c r="F25" s="49">
        <v>34</v>
      </c>
      <c r="G25" s="49">
        <v>4</v>
      </c>
      <c r="H25" s="53">
        <v>0</v>
      </c>
      <c r="I25" s="49">
        <v>30</v>
      </c>
      <c r="J25" s="49">
        <v>3</v>
      </c>
      <c r="K25" s="49">
        <v>1</v>
      </c>
      <c r="L25" s="49">
        <v>2</v>
      </c>
      <c r="M25" s="49">
        <v>75</v>
      </c>
      <c r="N25" s="49">
        <v>0</v>
      </c>
      <c r="O25" s="15">
        <f t="shared" si="0"/>
        <v>120</v>
      </c>
      <c r="P25" s="15">
        <f t="shared" si="1"/>
        <v>195</v>
      </c>
      <c r="R25" s="36" t="s">
        <v>85</v>
      </c>
      <c r="S25" s="34">
        <f t="shared" ref="S25:AF25" si="17">SUM(S10:S12)</f>
        <v>446</v>
      </c>
      <c r="T25" s="16">
        <f t="shared" si="17"/>
        <v>132</v>
      </c>
      <c r="U25" s="16">
        <f t="shared" si="17"/>
        <v>60</v>
      </c>
      <c r="V25" s="16">
        <f t="shared" si="17"/>
        <v>351</v>
      </c>
      <c r="W25" s="16">
        <f t="shared" si="17"/>
        <v>35</v>
      </c>
      <c r="X25" s="16">
        <f t="shared" si="17"/>
        <v>6</v>
      </c>
      <c r="Y25" s="16">
        <f t="shared" si="17"/>
        <v>133</v>
      </c>
      <c r="Z25" s="16">
        <f t="shared" si="17"/>
        <v>41</v>
      </c>
      <c r="AA25" s="16">
        <f t="shared" si="17"/>
        <v>27</v>
      </c>
      <c r="AB25" s="16">
        <f t="shared" si="17"/>
        <v>7</v>
      </c>
      <c r="AC25" s="16">
        <f t="shared" si="17"/>
        <v>973</v>
      </c>
      <c r="AD25" s="16">
        <f t="shared" si="17"/>
        <v>2</v>
      </c>
      <c r="AE25" s="31">
        <f t="shared" si="17"/>
        <v>1240</v>
      </c>
      <c r="AF25" s="31">
        <f t="shared" si="17"/>
        <v>2213</v>
      </c>
    </row>
    <row r="26" spans="2:32" ht="23.1" customHeight="1" x14ac:dyDescent="0.25">
      <c r="B26" s="22" t="s">
        <v>53</v>
      </c>
      <c r="C26" s="49">
        <v>26</v>
      </c>
      <c r="D26" s="49">
        <v>9</v>
      </c>
      <c r="E26" s="49">
        <v>7</v>
      </c>
      <c r="F26" s="49">
        <v>39</v>
      </c>
      <c r="G26" s="49">
        <v>0</v>
      </c>
      <c r="H26" s="53">
        <v>3</v>
      </c>
      <c r="I26" s="49">
        <v>19</v>
      </c>
      <c r="J26" s="49">
        <v>2</v>
      </c>
      <c r="K26" s="49">
        <v>1</v>
      </c>
      <c r="L26" s="49">
        <v>1</v>
      </c>
      <c r="M26" s="49">
        <v>75</v>
      </c>
      <c r="N26" s="49">
        <v>0</v>
      </c>
      <c r="O26" s="15">
        <f t="shared" si="0"/>
        <v>107</v>
      </c>
      <c r="P26" s="15">
        <f t="shared" si="1"/>
        <v>182</v>
      </c>
      <c r="R26" s="27" t="s">
        <v>86</v>
      </c>
      <c r="S26" s="16">
        <f t="shared" ref="S26:AF26" si="18">SUM(S13:S18)</f>
        <v>703</v>
      </c>
      <c r="T26" s="16">
        <f t="shared" si="18"/>
        <v>187</v>
      </c>
      <c r="U26" s="16">
        <f t="shared" si="18"/>
        <v>168</v>
      </c>
      <c r="V26" s="16">
        <f t="shared" si="18"/>
        <v>868</v>
      </c>
      <c r="W26" s="16">
        <f t="shared" si="18"/>
        <v>39</v>
      </c>
      <c r="X26" s="16">
        <f t="shared" si="18"/>
        <v>29</v>
      </c>
      <c r="Y26" s="16">
        <f t="shared" si="18"/>
        <v>412</v>
      </c>
      <c r="Z26" s="16">
        <f t="shared" si="18"/>
        <v>121</v>
      </c>
      <c r="AA26" s="16">
        <f t="shared" si="18"/>
        <v>60</v>
      </c>
      <c r="AB26" s="16">
        <f t="shared" si="18"/>
        <v>36</v>
      </c>
      <c r="AC26" s="16">
        <f t="shared" si="18"/>
        <v>1525</v>
      </c>
      <c r="AD26" s="16">
        <f t="shared" si="18"/>
        <v>1</v>
      </c>
      <c r="AE26" s="31">
        <f t="shared" si="18"/>
        <v>2624</v>
      </c>
      <c r="AF26" s="31">
        <f t="shared" si="18"/>
        <v>4149</v>
      </c>
    </row>
    <row r="27" spans="2:32" ht="23.1" customHeight="1" x14ac:dyDescent="0.25">
      <c r="B27" s="22" t="s">
        <v>54</v>
      </c>
      <c r="C27" s="49">
        <v>35</v>
      </c>
      <c r="D27" s="49">
        <v>15</v>
      </c>
      <c r="E27" s="49">
        <v>10</v>
      </c>
      <c r="F27" s="49">
        <v>40</v>
      </c>
      <c r="G27" s="49">
        <v>1</v>
      </c>
      <c r="H27" s="53">
        <v>1</v>
      </c>
      <c r="I27" s="49">
        <v>16</v>
      </c>
      <c r="J27" s="49">
        <v>7</v>
      </c>
      <c r="K27" s="49">
        <v>3</v>
      </c>
      <c r="L27" s="49">
        <v>0</v>
      </c>
      <c r="M27" s="49">
        <v>77</v>
      </c>
      <c r="N27" s="49">
        <v>0</v>
      </c>
      <c r="O27" s="15">
        <f t="shared" si="0"/>
        <v>128</v>
      </c>
      <c r="P27" s="15">
        <f t="shared" si="1"/>
        <v>205</v>
      </c>
      <c r="R27" s="28" t="s">
        <v>87</v>
      </c>
      <c r="S27" s="16">
        <f t="shared" ref="S27:AF27" si="19">SUM(S19:S21)</f>
        <v>294</v>
      </c>
      <c r="T27" s="16">
        <f t="shared" si="19"/>
        <v>48</v>
      </c>
      <c r="U27" s="16">
        <f t="shared" si="19"/>
        <v>45</v>
      </c>
      <c r="V27" s="16">
        <f t="shared" si="19"/>
        <v>391</v>
      </c>
      <c r="W27" s="16">
        <f t="shared" si="19"/>
        <v>8</v>
      </c>
      <c r="X27" s="16">
        <f t="shared" si="19"/>
        <v>15</v>
      </c>
      <c r="Y27" s="16">
        <f t="shared" si="19"/>
        <v>149</v>
      </c>
      <c r="Z27" s="16">
        <f t="shared" si="19"/>
        <v>49</v>
      </c>
      <c r="AA27" s="16">
        <f t="shared" si="19"/>
        <v>36</v>
      </c>
      <c r="AB27" s="16">
        <f t="shared" si="19"/>
        <v>23</v>
      </c>
      <c r="AC27" s="16">
        <f t="shared" si="19"/>
        <v>512</v>
      </c>
      <c r="AD27" s="16">
        <f t="shared" si="19"/>
        <v>0</v>
      </c>
      <c r="AE27" s="31">
        <f t="shared" si="19"/>
        <v>1058</v>
      </c>
      <c r="AF27" s="31">
        <f t="shared" si="19"/>
        <v>1570</v>
      </c>
    </row>
    <row r="28" spans="2:32" ht="23.1" customHeight="1" x14ac:dyDescent="0.25">
      <c r="B28" s="22" t="s">
        <v>55</v>
      </c>
      <c r="C28" s="49">
        <v>30</v>
      </c>
      <c r="D28" s="49">
        <v>9</v>
      </c>
      <c r="E28" s="49">
        <v>11</v>
      </c>
      <c r="F28" s="49">
        <v>38</v>
      </c>
      <c r="G28" s="49">
        <v>3</v>
      </c>
      <c r="H28" s="53">
        <v>2</v>
      </c>
      <c r="I28" s="49">
        <v>12</v>
      </c>
      <c r="J28" s="49">
        <v>0</v>
      </c>
      <c r="K28" s="49">
        <v>5</v>
      </c>
      <c r="L28" s="49">
        <v>3</v>
      </c>
      <c r="M28" s="49">
        <v>71</v>
      </c>
      <c r="N28" s="49">
        <v>0</v>
      </c>
      <c r="O28" s="15">
        <f t="shared" si="0"/>
        <v>113</v>
      </c>
      <c r="P28" s="15">
        <f t="shared" si="1"/>
        <v>184</v>
      </c>
      <c r="R28" s="5" t="s">
        <v>17</v>
      </c>
      <c r="S28" s="16">
        <f t="shared" ref="S28:AF28" si="20">SUM(S10:S21)</f>
        <v>1443</v>
      </c>
      <c r="T28" s="16">
        <f t="shared" si="20"/>
        <v>367</v>
      </c>
      <c r="U28" s="16">
        <f t="shared" si="20"/>
        <v>273</v>
      </c>
      <c r="V28" s="16">
        <f t="shared" si="20"/>
        <v>1610</v>
      </c>
      <c r="W28" s="16">
        <f t="shared" si="20"/>
        <v>82</v>
      </c>
      <c r="X28" s="16">
        <f t="shared" si="20"/>
        <v>50</v>
      </c>
      <c r="Y28" s="16">
        <f t="shared" si="20"/>
        <v>694</v>
      </c>
      <c r="Z28" s="16">
        <f t="shared" si="20"/>
        <v>211</v>
      </c>
      <c r="AA28" s="16">
        <f t="shared" si="20"/>
        <v>123</v>
      </c>
      <c r="AB28" s="16">
        <f t="shared" si="20"/>
        <v>66</v>
      </c>
      <c r="AC28" s="16">
        <f t="shared" si="20"/>
        <v>3010</v>
      </c>
      <c r="AD28" s="16">
        <f t="shared" si="20"/>
        <v>3</v>
      </c>
      <c r="AE28" s="31">
        <f t="shared" si="20"/>
        <v>4922</v>
      </c>
      <c r="AF28" s="31">
        <f t="shared" si="20"/>
        <v>7932</v>
      </c>
    </row>
    <row r="29" spans="2:32" ht="23.1" customHeight="1" x14ac:dyDescent="0.25">
      <c r="B29" s="22" t="s">
        <v>56</v>
      </c>
      <c r="C29" s="49">
        <v>28</v>
      </c>
      <c r="D29" s="49">
        <v>10</v>
      </c>
      <c r="E29" s="49">
        <v>7</v>
      </c>
      <c r="F29" s="49">
        <v>51</v>
      </c>
      <c r="G29" s="49">
        <v>2</v>
      </c>
      <c r="H29" s="53">
        <v>1</v>
      </c>
      <c r="I29" s="49">
        <v>14</v>
      </c>
      <c r="J29" s="49">
        <v>2</v>
      </c>
      <c r="K29" s="49">
        <v>1</v>
      </c>
      <c r="L29" s="49">
        <v>0</v>
      </c>
      <c r="M29" s="49">
        <v>81</v>
      </c>
      <c r="N29" s="49">
        <v>0</v>
      </c>
      <c r="O29" s="15">
        <f t="shared" si="0"/>
        <v>116</v>
      </c>
      <c r="P29" s="15">
        <f t="shared" si="1"/>
        <v>197</v>
      </c>
      <c r="R29"/>
      <c r="S29" s="20"/>
      <c r="T29" s="19"/>
    </row>
    <row r="30" spans="2:32" ht="23.1" customHeight="1" x14ac:dyDescent="0.25">
      <c r="B30" s="22" t="s">
        <v>57</v>
      </c>
      <c r="C30" s="49">
        <v>32</v>
      </c>
      <c r="D30" s="49">
        <v>9</v>
      </c>
      <c r="E30" s="49">
        <v>3</v>
      </c>
      <c r="F30" s="49">
        <v>34</v>
      </c>
      <c r="G30" s="49">
        <v>2</v>
      </c>
      <c r="H30" s="53">
        <v>1</v>
      </c>
      <c r="I30" s="49">
        <v>24</v>
      </c>
      <c r="J30" s="49">
        <v>6</v>
      </c>
      <c r="K30" s="49">
        <v>3</v>
      </c>
      <c r="L30" s="49">
        <v>2</v>
      </c>
      <c r="M30" s="49">
        <v>78</v>
      </c>
      <c r="N30" s="49">
        <v>0</v>
      </c>
      <c r="O30" s="15">
        <f t="shared" si="0"/>
        <v>116</v>
      </c>
      <c r="P30" s="15">
        <f t="shared" si="1"/>
        <v>194</v>
      </c>
    </row>
    <row r="31" spans="2:32" ht="23.1" customHeight="1" x14ac:dyDescent="0.25">
      <c r="B31" s="23" t="s">
        <v>58</v>
      </c>
      <c r="C31" s="49">
        <v>39</v>
      </c>
      <c r="D31" s="49">
        <v>10</v>
      </c>
      <c r="E31" s="49">
        <v>6</v>
      </c>
      <c r="F31" s="49">
        <v>41</v>
      </c>
      <c r="G31" s="49">
        <v>2</v>
      </c>
      <c r="H31" s="53">
        <v>2</v>
      </c>
      <c r="I31" s="49">
        <v>20</v>
      </c>
      <c r="J31" s="49">
        <v>5</v>
      </c>
      <c r="K31" s="49">
        <v>2</v>
      </c>
      <c r="L31" s="49">
        <v>2</v>
      </c>
      <c r="M31" s="49">
        <v>92</v>
      </c>
      <c r="N31" s="49">
        <v>1</v>
      </c>
      <c r="O31" s="15">
        <f t="shared" si="0"/>
        <v>130</v>
      </c>
      <c r="P31" s="15">
        <f t="shared" si="1"/>
        <v>222</v>
      </c>
    </row>
    <row r="32" spans="2:32" ht="23.1" customHeight="1" x14ac:dyDescent="0.25">
      <c r="B32" s="23" t="s">
        <v>59</v>
      </c>
      <c r="C32" s="49">
        <v>33</v>
      </c>
      <c r="D32" s="49">
        <v>3</v>
      </c>
      <c r="E32" s="49">
        <v>5</v>
      </c>
      <c r="F32" s="49">
        <v>23</v>
      </c>
      <c r="G32" s="49">
        <v>1</v>
      </c>
      <c r="H32" s="53">
        <v>0</v>
      </c>
      <c r="I32" s="49">
        <v>10</v>
      </c>
      <c r="J32" s="49">
        <v>4</v>
      </c>
      <c r="K32" s="49">
        <v>1</v>
      </c>
      <c r="L32" s="49">
        <v>0</v>
      </c>
      <c r="M32" s="49">
        <v>40</v>
      </c>
      <c r="N32" s="49">
        <v>0</v>
      </c>
      <c r="O32" s="15">
        <f t="shared" si="0"/>
        <v>80</v>
      </c>
      <c r="P32" s="15">
        <f t="shared" si="1"/>
        <v>120</v>
      </c>
    </row>
    <row r="33" spans="2:20" ht="23.1" customHeight="1" x14ac:dyDescent="0.25">
      <c r="B33" s="22" t="s">
        <v>60</v>
      </c>
      <c r="C33" s="49">
        <v>34</v>
      </c>
      <c r="D33" s="49">
        <v>3</v>
      </c>
      <c r="E33" s="49">
        <v>9</v>
      </c>
      <c r="F33" s="49">
        <v>21</v>
      </c>
      <c r="G33" s="49">
        <v>3</v>
      </c>
      <c r="H33" s="53">
        <v>0</v>
      </c>
      <c r="I33" s="49">
        <v>21</v>
      </c>
      <c r="J33" s="49">
        <v>4</v>
      </c>
      <c r="K33" s="49">
        <v>3</v>
      </c>
      <c r="L33" s="49">
        <v>2</v>
      </c>
      <c r="M33" s="49">
        <v>84</v>
      </c>
      <c r="N33" s="49">
        <v>0</v>
      </c>
      <c r="O33" s="15">
        <f t="shared" si="0"/>
        <v>100</v>
      </c>
      <c r="P33" s="15">
        <f t="shared" si="1"/>
        <v>184</v>
      </c>
    </row>
    <row r="34" spans="2:20" ht="23.1" customHeight="1" x14ac:dyDescent="0.25">
      <c r="B34" s="23" t="s">
        <v>61</v>
      </c>
      <c r="C34" s="49">
        <v>18</v>
      </c>
      <c r="D34" s="49">
        <v>12</v>
      </c>
      <c r="E34" s="49">
        <v>3</v>
      </c>
      <c r="F34" s="49">
        <v>26</v>
      </c>
      <c r="G34" s="49">
        <v>2</v>
      </c>
      <c r="H34" s="53">
        <v>3</v>
      </c>
      <c r="I34" s="49">
        <v>8</v>
      </c>
      <c r="J34" s="49">
        <v>7</v>
      </c>
      <c r="K34" s="49">
        <v>4</v>
      </c>
      <c r="L34" s="49">
        <v>1</v>
      </c>
      <c r="M34" s="49">
        <v>70</v>
      </c>
      <c r="N34" s="49">
        <v>0</v>
      </c>
      <c r="O34" s="15">
        <f t="shared" si="0"/>
        <v>84</v>
      </c>
      <c r="P34" s="15">
        <f t="shared" si="1"/>
        <v>154</v>
      </c>
    </row>
    <row r="35" spans="2:20" ht="23.1" customHeight="1" x14ac:dyDescent="0.25">
      <c r="B35" s="23" t="s">
        <v>62</v>
      </c>
      <c r="C35" s="49">
        <v>21</v>
      </c>
      <c r="D35" s="49">
        <v>11</v>
      </c>
      <c r="E35" s="49">
        <v>7</v>
      </c>
      <c r="F35" s="49">
        <v>31</v>
      </c>
      <c r="G35" s="49">
        <v>3</v>
      </c>
      <c r="H35" s="53">
        <v>1</v>
      </c>
      <c r="I35" s="49">
        <v>9</v>
      </c>
      <c r="J35" s="49">
        <v>7</v>
      </c>
      <c r="K35" s="49">
        <v>3</v>
      </c>
      <c r="L35" s="49">
        <v>1</v>
      </c>
      <c r="M35" s="49">
        <v>42</v>
      </c>
      <c r="N35" s="49">
        <v>0</v>
      </c>
      <c r="O35" s="15">
        <f t="shared" si="0"/>
        <v>94</v>
      </c>
      <c r="P35" s="15">
        <f t="shared" si="1"/>
        <v>136</v>
      </c>
    </row>
    <row r="36" spans="2:20" ht="23.1" customHeight="1" x14ac:dyDescent="0.25">
      <c r="B36" s="23" t="s">
        <v>63</v>
      </c>
      <c r="C36" s="49">
        <v>28</v>
      </c>
      <c r="D36" s="49">
        <v>11</v>
      </c>
      <c r="E36" s="49">
        <v>11</v>
      </c>
      <c r="F36" s="49">
        <v>44</v>
      </c>
      <c r="G36" s="49">
        <v>1</v>
      </c>
      <c r="H36" s="53">
        <v>2</v>
      </c>
      <c r="I36" s="49">
        <v>12</v>
      </c>
      <c r="J36" s="49">
        <v>6</v>
      </c>
      <c r="K36" s="49">
        <v>3</v>
      </c>
      <c r="L36" s="49">
        <v>3</v>
      </c>
      <c r="M36" s="49">
        <v>49</v>
      </c>
      <c r="N36" s="49">
        <v>0</v>
      </c>
      <c r="O36" s="15">
        <f t="shared" si="0"/>
        <v>121</v>
      </c>
      <c r="P36" s="15">
        <f t="shared" si="1"/>
        <v>170</v>
      </c>
    </row>
    <row r="37" spans="2:20" ht="23.1" customHeight="1" x14ac:dyDescent="0.25">
      <c r="B37" s="22" t="s">
        <v>64</v>
      </c>
      <c r="C37" s="49">
        <v>43</v>
      </c>
      <c r="D37" s="49">
        <v>16</v>
      </c>
      <c r="E37" s="49">
        <v>7</v>
      </c>
      <c r="F37" s="49">
        <v>45</v>
      </c>
      <c r="G37" s="49">
        <v>2</v>
      </c>
      <c r="H37" s="53">
        <v>0</v>
      </c>
      <c r="I37" s="49">
        <v>13</v>
      </c>
      <c r="J37" s="49">
        <v>4</v>
      </c>
      <c r="K37" s="49">
        <v>2</v>
      </c>
      <c r="L37" s="49">
        <v>1</v>
      </c>
      <c r="M37" s="49">
        <v>60</v>
      </c>
      <c r="N37" s="49">
        <v>0</v>
      </c>
      <c r="O37" s="15">
        <f t="shared" si="0"/>
        <v>133</v>
      </c>
      <c r="P37" s="15">
        <f t="shared" si="1"/>
        <v>193</v>
      </c>
    </row>
    <row r="38" spans="2:20" ht="23.1" customHeight="1" x14ac:dyDescent="0.25">
      <c r="B38" s="23" t="s">
        <v>65</v>
      </c>
      <c r="C38" s="49">
        <v>35</v>
      </c>
      <c r="D38" s="49">
        <v>6</v>
      </c>
      <c r="E38" s="49">
        <v>6</v>
      </c>
      <c r="F38" s="49">
        <v>50</v>
      </c>
      <c r="G38" s="49">
        <v>4</v>
      </c>
      <c r="H38" s="53">
        <v>3</v>
      </c>
      <c r="I38" s="49">
        <v>24</v>
      </c>
      <c r="J38" s="49">
        <v>7</v>
      </c>
      <c r="K38" s="49">
        <v>3</v>
      </c>
      <c r="L38" s="49">
        <v>0</v>
      </c>
      <c r="M38" s="49">
        <v>55</v>
      </c>
      <c r="N38" s="49">
        <v>0</v>
      </c>
      <c r="O38" s="15">
        <f t="shared" si="0"/>
        <v>138</v>
      </c>
      <c r="P38" s="15">
        <f t="shared" si="1"/>
        <v>193</v>
      </c>
    </row>
    <row r="39" spans="2:20" ht="23.1" customHeight="1" x14ac:dyDescent="0.25">
      <c r="B39" s="23" t="s">
        <v>66</v>
      </c>
      <c r="C39" s="49">
        <v>23</v>
      </c>
      <c r="D39" s="49">
        <v>8</v>
      </c>
      <c r="E39" s="49">
        <v>6</v>
      </c>
      <c r="F39" s="49">
        <v>32</v>
      </c>
      <c r="G39" s="49">
        <v>0</v>
      </c>
      <c r="H39" s="53">
        <v>0</v>
      </c>
      <c r="I39" s="49">
        <v>19</v>
      </c>
      <c r="J39" s="49">
        <v>9</v>
      </c>
      <c r="K39" s="49">
        <v>2</v>
      </c>
      <c r="L39" s="49">
        <v>2</v>
      </c>
      <c r="M39" s="49">
        <v>60</v>
      </c>
      <c r="N39" s="49">
        <v>0</v>
      </c>
      <c r="O39" s="15">
        <f t="shared" si="0"/>
        <v>101</v>
      </c>
      <c r="P39" s="15">
        <f t="shared" si="1"/>
        <v>161</v>
      </c>
    </row>
    <row r="40" spans="2:20" ht="23.1" customHeight="1" x14ac:dyDescent="0.25">
      <c r="B40" s="23" t="s">
        <v>67</v>
      </c>
      <c r="C40" s="49">
        <v>36</v>
      </c>
      <c r="D40" s="49">
        <v>2</v>
      </c>
      <c r="E40" s="49">
        <v>5</v>
      </c>
      <c r="F40" s="49">
        <v>51</v>
      </c>
      <c r="G40" s="49">
        <v>1</v>
      </c>
      <c r="H40" s="53">
        <v>3</v>
      </c>
      <c r="I40" s="49">
        <v>37</v>
      </c>
      <c r="J40" s="49">
        <v>8</v>
      </c>
      <c r="K40" s="49">
        <v>2</v>
      </c>
      <c r="L40" s="49">
        <v>4</v>
      </c>
      <c r="M40" s="49">
        <v>64</v>
      </c>
      <c r="N40" s="49">
        <v>0</v>
      </c>
      <c r="O40" s="15">
        <f t="shared" si="0"/>
        <v>149</v>
      </c>
      <c r="P40" s="15">
        <f t="shared" si="1"/>
        <v>213</v>
      </c>
    </row>
    <row r="41" spans="2:20" ht="23.1" customHeight="1" x14ac:dyDescent="0.25">
      <c r="B41" s="22" t="s">
        <v>68</v>
      </c>
      <c r="C41" s="49">
        <v>15</v>
      </c>
      <c r="D41" s="49">
        <v>2</v>
      </c>
      <c r="E41" s="49">
        <v>3</v>
      </c>
      <c r="F41" s="49">
        <v>18</v>
      </c>
      <c r="G41" s="49">
        <v>2</v>
      </c>
      <c r="H41" s="53">
        <v>2</v>
      </c>
      <c r="I41" s="49">
        <v>13</v>
      </c>
      <c r="J41" s="49">
        <v>3</v>
      </c>
      <c r="K41" s="49">
        <v>3</v>
      </c>
      <c r="L41" s="49">
        <v>1</v>
      </c>
      <c r="M41" s="49">
        <v>70</v>
      </c>
      <c r="N41" s="49">
        <v>0</v>
      </c>
      <c r="O41" s="15">
        <f t="shared" si="0"/>
        <v>62</v>
      </c>
      <c r="P41" s="15">
        <f t="shared" si="1"/>
        <v>132</v>
      </c>
    </row>
    <row r="42" spans="2:20" ht="23.1" customHeight="1" x14ac:dyDescent="0.25">
      <c r="B42" s="23" t="s">
        <v>69</v>
      </c>
      <c r="C42" s="49">
        <v>45</v>
      </c>
      <c r="D42" s="49">
        <v>6</v>
      </c>
      <c r="E42" s="49">
        <v>11</v>
      </c>
      <c r="F42" s="49">
        <v>49</v>
      </c>
      <c r="G42" s="49">
        <v>0</v>
      </c>
      <c r="H42" s="53">
        <v>2</v>
      </c>
      <c r="I42" s="49">
        <v>21</v>
      </c>
      <c r="J42" s="49">
        <v>9</v>
      </c>
      <c r="K42" s="49">
        <v>4</v>
      </c>
      <c r="L42" s="49">
        <v>1</v>
      </c>
      <c r="M42" s="49">
        <v>40</v>
      </c>
      <c r="N42" s="49">
        <v>0</v>
      </c>
      <c r="O42" s="15">
        <f t="shared" si="0"/>
        <v>148</v>
      </c>
      <c r="P42" s="15">
        <f t="shared" si="1"/>
        <v>188</v>
      </c>
    </row>
    <row r="43" spans="2:20" ht="23.1" customHeight="1" x14ac:dyDescent="0.25">
      <c r="B43" s="22" t="s">
        <v>70</v>
      </c>
      <c r="C43" s="49">
        <v>21</v>
      </c>
      <c r="D43" s="49">
        <v>4</v>
      </c>
      <c r="E43" s="49">
        <v>8</v>
      </c>
      <c r="F43" s="49">
        <v>21</v>
      </c>
      <c r="G43" s="49">
        <v>3</v>
      </c>
      <c r="H43" s="53">
        <v>1</v>
      </c>
      <c r="I43" s="49">
        <v>9</v>
      </c>
      <c r="J43" s="49">
        <v>6</v>
      </c>
      <c r="K43" s="49">
        <v>3</v>
      </c>
      <c r="L43" s="49">
        <v>2</v>
      </c>
      <c r="M43" s="49">
        <v>55</v>
      </c>
      <c r="N43" s="49">
        <v>0</v>
      </c>
      <c r="O43" s="15">
        <f t="shared" si="0"/>
        <v>78</v>
      </c>
      <c r="P43" s="15">
        <f t="shared" si="1"/>
        <v>133</v>
      </c>
    </row>
    <row r="44" spans="2:20" ht="23.1" customHeight="1" x14ac:dyDescent="0.25">
      <c r="B44" s="24" t="s">
        <v>71</v>
      </c>
      <c r="C44" s="49">
        <v>21</v>
      </c>
      <c r="D44" s="49">
        <v>2</v>
      </c>
      <c r="E44" s="49">
        <v>15</v>
      </c>
      <c r="F44" s="49">
        <v>42</v>
      </c>
      <c r="G44" s="49">
        <v>0</v>
      </c>
      <c r="H44" s="53">
        <v>2</v>
      </c>
      <c r="I44" s="49">
        <v>21</v>
      </c>
      <c r="J44" s="49">
        <v>9</v>
      </c>
      <c r="K44" s="49">
        <v>2</v>
      </c>
      <c r="L44" s="49">
        <v>3</v>
      </c>
      <c r="M44" s="49">
        <v>41</v>
      </c>
      <c r="N44" s="49">
        <v>0</v>
      </c>
      <c r="O44" s="15">
        <f t="shared" si="0"/>
        <v>117</v>
      </c>
      <c r="P44" s="15">
        <f t="shared" si="1"/>
        <v>158</v>
      </c>
    </row>
    <row r="45" spans="2:20" ht="23.1" customHeight="1" x14ac:dyDescent="0.25">
      <c r="B45" s="22" t="s">
        <v>72</v>
      </c>
      <c r="C45" s="49">
        <v>15</v>
      </c>
      <c r="D45" s="49">
        <v>3</v>
      </c>
      <c r="E45" s="49">
        <v>1</v>
      </c>
      <c r="F45" s="49">
        <v>12</v>
      </c>
      <c r="G45" s="49">
        <v>1</v>
      </c>
      <c r="H45" s="53">
        <v>0</v>
      </c>
      <c r="I45" s="49">
        <v>14</v>
      </c>
      <c r="J45" s="49">
        <v>3</v>
      </c>
      <c r="K45" s="49">
        <v>2</v>
      </c>
      <c r="L45" s="49">
        <v>2</v>
      </c>
      <c r="M45" s="49">
        <v>25</v>
      </c>
      <c r="N45" s="49">
        <v>0</v>
      </c>
      <c r="O45" s="15">
        <f t="shared" si="0"/>
        <v>53</v>
      </c>
      <c r="P45" s="15">
        <f t="shared" si="1"/>
        <v>78</v>
      </c>
    </row>
    <row r="46" spans="2:20" ht="23.1" customHeight="1" x14ac:dyDescent="0.25">
      <c r="B46" s="23" t="s">
        <v>73</v>
      </c>
      <c r="C46" s="49">
        <v>15</v>
      </c>
      <c r="D46" s="49">
        <v>3</v>
      </c>
      <c r="E46" s="49">
        <v>0</v>
      </c>
      <c r="F46" s="49">
        <v>9</v>
      </c>
      <c r="G46" s="49">
        <v>0</v>
      </c>
      <c r="H46" s="53">
        <v>10</v>
      </c>
      <c r="I46" s="49">
        <v>11</v>
      </c>
      <c r="J46" s="49">
        <v>5</v>
      </c>
      <c r="K46" s="49">
        <v>5</v>
      </c>
      <c r="L46" s="49">
        <v>3</v>
      </c>
      <c r="M46" s="49">
        <v>10</v>
      </c>
      <c r="N46" s="49">
        <v>0</v>
      </c>
      <c r="O46" s="15">
        <f t="shared" si="0"/>
        <v>61</v>
      </c>
      <c r="P46" s="15">
        <f t="shared" si="1"/>
        <v>71</v>
      </c>
      <c r="R46" s="8"/>
      <c r="T46"/>
    </row>
    <row r="47" spans="2:20" ht="23.1" customHeight="1" x14ac:dyDescent="0.25">
      <c r="B47" s="23" t="s">
        <v>74</v>
      </c>
      <c r="C47" s="49">
        <v>8</v>
      </c>
      <c r="D47" s="49">
        <v>0</v>
      </c>
      <c r="E47" s="49">
        <v>1</v>
      </c>
      <c r="F47" s="49">
        <v>0</v>
      </c>
      <c r="G47" s="49">
        <v>0</v>
      </c>
      <c r="H47" s="53">
        <v>0</v>
      </c>
      <c r="I47" s="49">
        <v>12</v>
      </c>
      <c r="J47" s="49">
        <v>5</v>
      </c>
      <c r="K47" s="49">
        <v>3</v>
      </c>
      <c r="L47" s="49">
        <v>5</v>
      </c>
      <c r="M47" s="49">
        <v>40</v>
      </c>
      <c r="N47" s="49">
        <v>0</v>
      </c>
      <c r="O47" s="15">
        <f t="shared" si="0"/>
        <v>34</v>
      </c>
      <c r="P47" s="15">
        <f t="shared" si="1"/>
        <v>74</v>
      </c>
      <c r="R47" s="8"/>
      <c r="T47"/>
    </row>
    <row r="48" spans="2:20" ht="23.1" customHeight="1" x14ac:dyDescent="0.25">
      <c r="B48" s="23" t="s">
        <v>75</v>
      </c>
      <c r="C48" s="49">
        <v>10</v>
      </c>
      <c r="D48" s="49">
        <v>0</v>
      </c>
      <c r="E48" s="49">
        <v>0</v>
      </c>
      <c r="F48" s="49">
        <v>7</v>
      </c>
      <c r="G48" s="49">
        <v>0</v>
      </c>
      <c r="H48" s="53">
        <v>0</v>
      </c>
      <c r="I48" s="49">
        <v>8</v>
      </c>
      <c r="J48" s="49">
        <v>3</v>
      </c>
      <c r="K48" s="49">
        <v>6</v>
      </c>
      <c r="L48" s="49">
        <v>4</v>
      </c>
      <c r="M48" s="49">
        <v>30</v>
      </c>
      <c r="N48" s="49">
        <v>0</v>
      </c>
      <c r="O48" s="15">
        <f t="shared" si="0"/>
        <v>38</v>
      </c>
      <c r="P48" s="15">
        <f t="shared" si="1"/>
        <v>68</v>
      </c>
      <c r="R48" s="8"/>
      <c r="T48"/>
    </row>
    <row r="49" spans="2:20" ht="23.1" customHeight="1" x14ac:dyDescent="0.25">
      <c r="B49" s="22" t="s">
        <v>76</v>
      </c>
      <c r="C49" s="49">
        <v>25</v>
      </c>
      <c r="D49" s="49">
        <v>6</v>
      </c>
      <c r="E49" s="49">
        <v>4</v>
      </c>
      <c r="F49" s="49">
        <v>38</v>
      </c>
      <c r="G49" s="49">
        <v>0</v>
      </c>
      <c r="H49" s="53">
        <v>0</v>
      </c>
      <c r="I49" s="49">
        <v>11</v>
      </c>
      <c r="J49" s="49">
        <v>8</v>
      </c>
      <c r="K49" s="49">
        <v>3</v>
      </c>
      <c r="L49" s="49">
        <v>1</v>
      </c>
      <c r="M49" s="49">
        <v>36</v>
      </c>
      <c r="N49" s="49">
        <v>0</v>
      </c>
      <c r="O49" s="15">
        <f t="shared" si="0"/>
        <v>96</v>
      </c>
      <c r="P49" s="15">
        <f t="shared" si="1"/>
        <v>132</v>
      </c>
      <c r="R49" s="8"/>
      <c r="T49"/>
    </row>
    <row r="50" spans="2:20" ht="23.1" customHeight="1" x14ac:dyDescent="0.25">
      <c r="B50" s="23" t="s">
        <v>77</v>
      </c>
      <c r="C50" s="49">
        <v>20</v>
      </c>
      <c r="D50" s="49">
        <v>5</v>
      </c>
      <c r="E50" s="49">
        <v>2</v>
      </c>
      <c r="F50" s="49">
        <v>35</v>
      </c>
      <c r="G50" s="49">
        <v>0</v>
      </c>
      <c r="H50" s="53">
        <v>1</v>
      </c>
      <c r="I50" s="49">
        <v>9</v>
      </c>
      <c r="J50" s="49">
        <v>4</v>
      </c>
      <c r="K50" s="49">
        <v>11</v>
      </c>
      <c r="L50" s="49">
        <v>1</v>
      </c>
      <c r="M50" s="49">
        <v>35</v>
      </c>
      <c r="N50" s="49">
        <v>0</v>
      </c>
      <c r="O50" s="15">
        <f t="shared" si="0"/>
        <v>88</v>
      </c>
      <c r="P50" s="15">
        <f t="shared" si="1"/>
        <v>123</v>
      </c>
      <c r="R50" s="8"/>
      <c r="T50"/>
    </row>
    <row r="51" spans="2:20" ht="23.1" customHeight="1" x14ac:dyDescent="0.25">
      <c r="B51" s="23" t="s">
        <v>78</v>
      </c>
      <c r="C51" s="49">
        <v>24</v>
      </c>
      <c r="D51" s="49">
        <v>1</v>
      </c>
      <c r="E51" s="49">
        <v>2</v>
      </c>
      <c r="F51" s="49">
        <v>34</v>
      </c>
      <c r="G51" s="49">
        <v>1</v>
      </c>
      <c r="H51" s="53">
        <v>1</v>
      </c>
      <c r="I51" s="49">
        <v>9</v>
      </c>
      <c r="J51" s="49">
        <v>0</v>
      </c>
      <c r="K51" s="49">
        <v>2</v>
      </c>
      <c r="L51" s="49">
        <v>3</v>
      </c>
      <c r="M51" s="49">
        <v>48</v>
      </c>
      <c r="N51" s="49">
        <v>0</v>
      </c>
      <c r="O51" s="15">
        <f t="shared" si="0"/>
        <v>77</v>
      </c>
      <c r="P51" s="15">
        <f t="shared" si="1"/>
        <v>125</v>
      </c>
      <c r="R51" s="8"/>
      <c r="T51"/>
    </row>
    <row r="52" spans="2:20" ht="23.1" customHeight="1" x14ac:dyDescent="0.25">
      <c r="B52" s="23" t="s">
        <v>79</v>
      </c>
      <c r="C52" s="49">
        <v>46</v>
      </c>
      <c r="D52" s="49">
        <v>6</v>
      </c>
      <c r="E52" s="49">
        <v>8</v>
      </c>
      <c r="F52" s="49">
        <v>49</v>
      </c>
      <c r="G52" s="49">
        <v>2</v>
      </c>
      <c r="H52" s="53">
        <v>2</v>
      </c>
      <c r="I52" s="49">
        <v>13</v>
      </c>
      <c r="J52" s="49">
        <v>7</v>
      </c>
      <c r="K52" s="49">
        <v>1</v>
      </c>
      <c r="L52" s="49">
        <v>2</v>
      </c>
      <c r="M52" s="49">
        <v>38</v>
      </c>
      <c r="N52" s="49">
        <v>0</v>
      </c>
      <c r="O52" s="15">
        <f t="shared" si="0"/>
        <v>136</v>
      </c>
      <c r="P52" s="15">
        <f t="shared" si="1"/>
        <v>174</v>
      </c>
      <c r="R52" s="8"/>
      <c r="T52"/>
    </row>
    <row r="53" spans="2:20" ht="23.1" customHeight="1" x14ac:dyDescent="0.25">
      <c r="B53" s="22" t="s">
        <v>80</v>
      </c>
      <c r="C53" s="49">
        <v>47</v>
      </c>
      <c r="D53" s="49">
        <v>5</v>
      </c>
      <c r="E53" s="49">
        <v>8</v>
      </c>
      <c r="F53" s="49">
        <v>56</v>
      </c>
      <c r="G53" s="49">
        <v>2</v>
      </c>
      <c r="H53" s="53">
        <v>0</v>
      </c>
      <c r="I53" s="49">
        <v>15</v>
      </c>
      <c r="J53" s="49">
        <v>4</v>
      </c>
      <c r="K53" s="49">
        <v>1</v>
      </c>
      <c r="L53" s="49">
        <v>1</v>
      </c>
      <c r="M53" s="49">
        <v>60</v>
      </c>
      <c r="N53" s="49">
        <v>0</v>
      </c>
      <c r="O53" s="15">
        <f t="shared" si="0"/>
        <v>139</v>
      </c>
      <c r="P53" s="15">
        <f t="shared" si="1"/>
        <v>199</v>
      </c>
      <c r="R53" s="8"/>
      <c r="T53"/>
    </row>
    <row r="54" spans="2:20" ht="23.1" customHeight="1" x14ac:dyDescent="0.25">
      <c r="B54" s="22" t="s">
        <v>81</v>
      </c>
      <c r="C54" s="49">
        <v>20</v>
      </c>
      <c r="D54" s="49">
        <v>7</v>
      </c>
      <c r="E54" s="49">
        <v>5</v>
      </c>
      <c r="F54" s="49">
        <v>30</v>
      </c>
      <c r="G54" s="49">
        <v>0</v>
      </c>
      <c r="H54" s="53">
        <v>0</v>
      </c>
      <c r="I54" s="49">
        <v>9</v>
      </c>
      <c r="J54" s="49">
        <v>1</v>
      </c>
      <c r="K54" s="49">
        <v>1</v>
      </c>
      <c r="L54" s="49">
        <v>1</v>
      </c>
      <c r="M54" s="49">
        <v>50</v>
      </c>
      <c r="N54" s="49">
        <v>0</v>
      </c>
      <c r="O54" s="15">
        <f t="shared" si="0"/>
        <v>74</v>
      </c>
      <c r="P54" s="15">
        <f t="shared" si="1"/>
        <v>124</v>
      </c>
      <c r="R54" s="8"/>
      <c r="T54"/>
    </row>
    <row r="55" spans="2:20" ht="23.1" customHeight="1" x14ac:dyDescent="0.25">
      <c r="B55" s="22" t="s">
        <v>82</v>
      </c>
      <c r="C55" s="49">
        <v>23</v>
      </c>
      <c r="D55" s="49">
        <v>5</v>
      </c>
      <c r="E55" s="49">
        <v>5</v>
      </c>
      <c r="F55" s="49">
        <v>46</v>
      </c>
      <c r="G55" s="49">
        <v>2</v>
      </c>
      <c r="H55" s="53">
        <v>1</v>
      </c>
      <c r="I55" s="49">
        <v>16</v>
      </c>
      <c r="J55" s="49">
        <v>3</v>
      </c>
      <c r="K55" s="49">
        <v>3</v>
      </c>
      <c r="L55" s="49">
        <v>1</v>
      </c>
      <c r="M55" s="49">
        <v>60</v>
      </c>
      <c r="N55" s="49">
        <v>0</v>
      </c>
      <c r="O55" s="15">
        <f t="shared" si="0"/>
        <v>105</v>
      </c>
      <c r="P55" s="15">
        <f t="shared" si="1"/>
        <v>165</v>
      </c>
      <c r="R55" s="8"/>
      <c r="T55"/>
    </row>
    <row r="56" spans="2:20" ht="23.1" customHeight="1" x14ac:dyDescent="0.25">
      <c r="B56" s="22" t="s">
        <v>83</v>
      </c>
      <c r="C56" s="49">
        <v>29</v>
      </c>
      <c r="D56" s="49">
        <v>5</v>
      </c>
      <c r="E56" s="49">
        <v>4</v>
      </c>
      <c r="F56" s="49">
        <v>55</v>
      </c>
      <c r="G56" s="49">
        <v>1</v>
      </c>
      <c r="H56" s="53">
        <v>0</v>
      </c>
      <c r="I56" s="49">
        <v>18</v>
      </c>
      <c r="J56" s="49">
        <v>5</v>
      </c>
      <c r="K56" s="49">
        <v>0</v>
      </c>
      <c r="L56" s="49">
        <v>1</v>
      </c>
      <c r="M56" s="49">
        <v>60</v>
      </c>
      <c r="N56" s="49">
        <v>0</v>
      </c>
      <c r="O56" s="15">
        <f t="shared" si="0"/>
        <v>118</v>
      </c>
      <c r="P56" s="15">
        <f t="shared" si="1"/>
        <v>178</v>
      </c>
      <c r="R56" s="8"/>
      <c r="T56"/>
    </row>
    <row r="57" spans="2:20" ht="23.1" customHeight="1" x14ac:dyDescent="0.25">
      <c r="B57" s="22" t="s">
        <v>84</v>
      </c>
      <c r="C57" s="49">
        <v>27</v>
      </c>
      <c r="D57" s="49">
        <v>5</v>
      </c>
      <c r="E57" s="49">
        <v>6</v>
      </c>
      <c r="F57" s="49">
        <v>32</v>
      </c>
      <c r="G57" s="49">
        <v>0</v>
      </c>
      <c r="H57" s="53">
        <v>0</v>
      </c>
      <c r="I57" s="49">
        <v>18</v>
      </c>
      <c r="J57" s="49">
        <v>4</v>
      </c>
      <c r="K57" s="49">
        <v>0</v>
      </c>
      <c r="L57" s="49">
        <v>0</v>
      </c>
      <c r="M57" s="49">
        <v>45</v>
      </c>
      <c r="N57" s="49">
        <v>0</v>
      </c>
      <c r="O57" s="15">
        <f t="shared" si="0"/>
        <v>92</v>
      </c>
      <c r="P57" s="15">
        <f t="shared" si="1"/>
        <v>137</v>
      </c>
      <c r="R57" s="8"/>
      <c r="T57"/>
    </row>
    <row r="58" spans="2:20" ht="23.1" customHeight="1" x14ac:dyDescent="0.25">
      <c r="B58" s="25" t="s">
        <v>18</v>
      </c>
      <c r="C58" s="16">
        <f t="shared" ref="C58:P58" si="21">SUM(C10:C57)</f>
        <v>1443</v>
      </c>
      <c r="D58" s="16">
        <f t="shared" si="21"/>
        <v>367</v>
      </c>
      <c r="E58" s="16">
        <f t="shared" si="21"/>
        <v>273</v>
      </c>
      <c r="F58" s="16">
        <f t="shared" si="21"/>
        <v>1610</v>
      </c>
      <c r="G58" s="16">
        <f t="shared" si="21"/>
        <v>82</v>
      </c>
      <c r="H58" s="54">
        <f t="shared" si="21"/>
        <v>50</v>
      </c>
      <c r="I58" s="16">
        <f t="shared" si="21"/>
        <v>694</v>
      </c>
      <c r="J58" s="16">
        <f t="shared" si="21"/>
        <v>211</v>
      </c>
      <c r="K58" s="16">
        <f t="shared" si="21"/>
        <v>123</v>
      </c>
      <c r="L58" s="16">
        <f t="shared" si="21"/>
        <v>66</v>
      </c>
      <c r="M58" s="16">
        <f t="shared" si="21"/>
        <v>3010</v>
      </c>
      <c r="N58" s="16">
        <f t="shared" si="21"/>
        <v>3</v>
      </c>
      <c r="O58" s="16">
        <f t="shared" si="21"/>
        <v>4922</v>
      </c>
      <c r="P58" s="16">
        <f t="shared" si="21"/>
        <v>7932</v>
      </c>
      <c r="R58" s="8"/>
      <c r="T58"/>
    </row>
    <row r="59" spans="2:20" ht="23.1" customHeight="1" x14ac:dyDescent="0.25">
      <c r="B59" s="25" t="s">
        <v>93</v>
      </c>
      <c r="C59" s="42">
        <f t="shared" ref="C59:N59" si="22">C58/$P$58</f>
        <v>0.1819213313161876</v>
      </c>
      <c r="D59" s="42">
        <f t="shared" si="22"/>
        <v>4.6268280383257691E-2</v>
      </c>
      <c r="E59" s="42">
        <f t="shared" si="22"/>
        <v>3.4417549167927386E-2</v>
      </c>
      <c r="F59" s="42">
        <f t="shared" si="22"/>
        <v>0.20297528996469996</v>
      </c>
      <c r="G59" s="42">
        <f t="shared" si="22"/>
        <v>1.0337871911245588E-2</v>
      </c>
      <c r="H59" s="55">
        <f t="shared" si="22"/>
        <v>6.3035804336863338E-3</v>
      </c>
      <c r="I59" s="42">
        <f t="shared" si="22"/>
        <v>8.7493696419566308E-2</v>
      </c>
      <c r="J59" s="42">
        <f t="shared" si="22"/>
        <v>2.6601109430156328E-2</v>
      </c>
      <c r="K59" s="42">
        <f t="shared" si="22"/>
        <v>1.5506807866868382E-2</v>
      </c>
      <c r="L59" s="42">
        <f t="shared" si="22"/>
        <v>8.3207261724659604E-3</v>
      </c>
      <c r="M59" s="42">
        <f t="shared" si="22"/>
        <v>0.37947554210791729</v>
      </c>
      <c r="N59" s="42">
        <f t="shared" si="22"/>
        <v>3.7821482602118004E-4</v>
      </c>
      <c r="R59" s="8"/>
      <c r="T59"/>
    </row>
    <row r="60" spans="2:20" ht="23.1" customHeight="1" x14ac:dyDescent="0.25">
      <c r="B60" s="41" t="s">
        <v>94</v>
      </c>
      <c r="C60" s="43">
        <f>C58/$O$58</f>
        <v>0.29317350670459164</v>
      </c>
      <c r="D60" s="43">
        <f t="shared" ref="D60:N60" si="23">D58/$O$58</f>
        <v>7.456318569687119E-2</v>
      </c>
      <c r="E60" s="43">
        <f t="shared" si="23"/>
        <v>5.5465258025193011E-2</v>
      </c>
      <c r="F60" s="43">
        <f t="shared" si="23"/>
        <v>0.32710280373831774</v>
      </c>
      <c r="G60" s="43">
        <f t="shared" si="23"/>
        <v>1.6659894351889477E-2</v>
      </c>
      <c r="H60" s="56">
        <f t="shared" si="23"/>
        <v>1.0158472165786265E-2</v>
      </c>
      <c r="I60" s="43">
        <f t="shared" si="23"/>
        <v>0.14099959366111336</v>
      </c>
      <c r="J60" s="43">
        <f t="shared" si="23"/>
        <v>4.2868752539618041E-2</v>
      </c>
      <c r="K60" s="43">
        <f t="shared" si="23"/>
        <v>2.4989841527834213E-2</v>
      </c>
      <c r="L60" s="43">
        <f t="shared" si="23"/>
        <v>1.3409183258837871E-2</v>
      </c>
      <c r="M60" s="43"/>
      <c r="N60" s="43">
        <f t="shared" si="23"/>
        <v>6.0950832994717595E-4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57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57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57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57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57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57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57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57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57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57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57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57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57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57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57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57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57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57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57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57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57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57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57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57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57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57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57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57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57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57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57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57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57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57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57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57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57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57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57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57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57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57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57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57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57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57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57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57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57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57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57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57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57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57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57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57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57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57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57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57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57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57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57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57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57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57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26"/>
  <sheetViews>
    <sheetView view="pageBreakPreview" zoomScale="60" workbookViewId="0">
      <selection activeCell="R6" sqref="R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1:32" ht="23.25" customHeight="1" x14ac:dyDescent="0.3">
      <c r="B1" s="82" t="s">
        <v>23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 spans="1:32" ht="20.100000000000001" customHeight="1" x14ac:dyDescent="0.25">
      <c r="B2" s="83" t="s">
        <v>95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 spans="1:32" ht="20.100000000000001" customHeight="1" x14ac:dyDescent="0.25">
      <c r="B3" s="21" t="s">
        <v>96</v>
      </c>
      <c r="C3" s="84" t="s">
        <v>172</v>
      </c>
      <c r="D3" s="84"/>
      <c r="E3" s="84"/>
      <c r="F3" s="84"/>
      <c r="G3" s="84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1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1:32" ht="20.100000000000001" customHeight="1" x14ac:dyDescent="0.25">
      <c r="A5" s="66"/>
      <c r="B5" s="66"/>
      <c r="C5" s="67" t="s">
        <v>3</v>
      </c>
      <c r="D5" s="68" t="s">
        <v>173</v>
      </c>
      <c r="E5" s="66"/>
      <c r="F5" s="69" t="s">
        <v>1</v>
      </c>
      <c r="G5" s="85" t="s">
        <v>174</v>
      </c>
      <c r="H5" s="86"/>
      <c r="I5" s="70"/>
      <c r="J5" s="67" t="s">
        <v>5</v>
      </c>
      <c r="K5" s="85" t="s">
        <v>175</v>
      </c>
      <c r="L5" s="86"/>
      <c r="M5" s="71"/>
      <c r="N5" s="71"/>
      <c r="O5" s="66"/>
      <c r="P5" s="66"/>
      <c r="Q5" s="66"/>
      <c r="R5" s="66"/>
      <c r="S5" s="71"/>
      <c r="T5" s="71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</row>
    <row r="6" spans="1:32" ht="23.25" customHeight="1" x14ac:dyDescent="0.25">
      <c r="A6" s="66"/>
      <c r="B6" s="66"/>
      <c r="C6" s="67" t="s">
        <v>4</v>
      </c>
      <c r="D6" s="85" t="s">
        <v>176</v>
      </c>
      <c r="E6" s="86"/>
      <c r="F6" s="67" t="s">
        <v>2</v>
      </c>
      <c r="G6" s="85" t="s">
        <v>177</v>
      </c>
      <c r="H6" s="86"/>
      <c r="I6" s="66"/>
      <c r="J6" s="67" t="s">
        <v>21</v>
      </c>
      <c r="K6" s="85" t="s">
        <v>178</v>
      </c>
      <c r="L6" s="86"/>
      <c r="M6" s="71"/>
      <c r="N6" s="71"/>
      <c r="O6" s="66"/>
      <c r="P6" s="66"/>
      <c r="Q6" s="66"/>
      <c r="R6" s="66"/>
      <c r="S6" s="71"/>
      <c r="T6" s="71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</row>
    <row r="7" spans="1:32" ht="20.100000000000001" customHeight="1" x14ac:dyDescent="0.25">
      <c r="B7" s="2"/>
      <c r="I7" s="2"/>
      <c r="R7"/>
      <c r="S7" s="19"/>
      <c r="T7" s="19"/>
    </row>
    <row r="8" spans="1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87" t="s">
        <v>88</v>
      </c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</row>
    <row r="9" spans="1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1:32" ht="23.1" customHeight="1" x14ac:dyDescent="0.25">
      <c r="B10" s="22" t="s">
        <v>37</v>
      </c>
      <c r="C10" s="49">
        <v>30</v>
      </c>
      <c r="D10" s="49">
        <v>5</v>
      </c>
      <c r="E10" s="49">
        <v>5</v>
      </c>
      <c r="F10" s="49">
        <v>20</v>
      </c>
      <c r="G10" s="49">
        <v>0</v>
      </c>
      <c r="H10" s="49">
        <v>0</v>
      </c>
      <c r="I10" s="49">
        <v>8</v>
      </c>
      <c r="J10" s="49">
        <v>4</v>
      </c>
      <c r="K10" s="49">
        <v>2</v>
      </c>
      <c r="L10" s="49">
        <v>0</v>
      </c>
      <c r="M10" s="49">
        <v>92</v>
      </c>
      <c r="N10" s="49">
        <v>0</v>
      </c>
      <c r="O10" s="17">
        <f t="shared" ref="O10:O57" si="0">SUM(C10:L10,N10)</f>
        <v>74</v>
      </c>
      <c r="P10" s="17">
        <f t="shared" ref="P10:P57" si="1">SUM(C10:N10)</f>
        <v>166</v>
      </c>
      <c r="R10" s="1" t="s">
        <v>6</v>
      </c>
      <c r="S10" s="17">
        <f t="shared" ref="S10:AF10" si="2">SUM(C10:C13)</f>
        <v>110</v>
      </c>
      <c r="T10" s="17">
        <f t="shared" si="2"/>
        <v>14</v>
      </c>
      <c r="U10" s="17">
        <f t="shared" si="2"/>
        <v>19</v>
      </c>
      <c r="V10" s="17">
        <f t="shared" si="2"/>
        <v>106</v>
      </c>
      <c r="W10" s="17">
        <f t="shared" si="2"/>
        <v>2</v>
      </c>
      <c r="X10" s="17">
        <f t="shared" si="2"/>
        <v>1</v>
      </c>
      <c r="Y10" s="17">
        <f t="shared" si="2"/>
        <v>43</v>
      </c>
      <c r="Z10" s="17">
        <f t="shared" si="2"/>
        <v>6</v>
      </c>
      <c r="AA10" s="17">
        <f t="shared" si="2"/>
        <v>2</v>
      </c>
      <c r="AB10" s="17">
        <f t="shared" si="2"/>
        <v>8</v>
      </c>
      <c r="AC10" s="17">
        <f t="shared" si="2"/>
        <v>409</v>
      </c>
      <c r="AD10" s="17">
        <f t="shared" si="2"/>
        <v>0</v>
      </c>
      <c r="AE10" s="30">
        <f t="shared" si="2"/>
        <v>311</v>
      </c>
      <c r="AF10" s="30">
        <f t="shared" si="2"/>
        <v>720</v>
      </c>
    </row>
    <row r="11" spans="1:32" s="6" customFormat="1" ht="23.1" customHeight="1" x14ac:dyDescent="0.25">
      <c r="B11" s="22" t="s">
        <v>38</v>
      </c>
      <c r="C11" s="49">
        <v>21</v>
      </c>
      <c r="D11" s="49">
        <v>3</v>
      </c>
      <c r="E11" s="49">
        <v>2</v>
      </c>
      <c r="F11" s="49">
        <v>27</v>
      </c>
      <c r="G11" s="49">
        <v>1</v>
      </c>
      <c r="H11" s="49">
        <v>0</v>
      </c>
      <c r="I11" s="49">
        <v>12</v>
      </c>
      <c r="J11" s="49">
        <v>1</v>
      </c>
      <c r="K11" s="49">
        <v>0</v>
      </c>
      <c r="L11" s="49">
        <v>0</v>
      </c>
      <c r="M11" s="49">
        <v>96</v>
      </c>
      <c r="N11" s="49">
        <v>0</v>
      </c>
      <c r="O11" s="17">
        <f t="shared" si="0"/>
        <v>67</v>
      </c>
      <c r="P11" s="17">
        <f t="shared" si="1"/>
        <v>163</v>
      </c>
      <c r="R11" s="1" t="s">
        <v>7</v>
      </c>
      <c r="S11" s="17">
        <f t="shared" ref="S11:AF11" si="3">SUM(C14:C17)</f>
        <v>87</v>
      </c>
      <c r="T11" s="17">
        <f t="shared" si="3"/>
        <v>16</v>
      </c>
      <c r="U11" s="17">
        <f t="shared" si="3"/>
        <v>20</v>
      </c>
      <c r="V11" s="17">
        <f t="shared" si="3"/>
        <v>126</v>
      </c>
      <c r="W11" s="17">
        <f t="shared" si="3"/>
        <v>2</v>
      </c>
      <c r="X11" s="17">
        <f t="shared" si="3"/>
        <v>0</v>
      </c>
      <c r="Y11" s="17">
        <f t="shared" si="3"/>
        <v>46</v>
      </c>
      <c r="Z11" s="17">
        <f t="shared" si="3"/>
        <v>4</v>
      </c>
      <c r="AA11" s="17">
        <f t="shared" si="3"/>
        <v>3</v>
      </c>
      <c r="AB11" s="17">
        <f t="shared" si="3"/>
        <v>12</v>
      </c>
      <c r="AC11" s="17">
        <f t="shared" si="3"/>
        <v>358</v>
      </c>
      <c r="AD11" s="17">
        <f t="shared" si="3"/>
        <v>0</v>
      </c>
      <c r="AE11" s="30">
        <f t="shared" si="3"/>
        <v>316</v>
      </c>
      <c r="AF11" s="30">
        <f t="shared" si="3"/>
        <v>674</v>
      </c>
    </row>
    <row r="12" spans="1:32" ht="23.1" customHeight="1" x14ac:dyDescent="0.25">
      <c r="B12" s="22" t="s">
        <v>39</v>
      </c>
      <c r="C12" s="49">
        <v>33</v>
      </c>
      <c r="D12" s="49">
        <v>0</v>
      </c>
      <c r="E12" s="49">
        <v>7</v>
      </c>
      <c r="F12" s="49">
        <v>36</v>
      </c>
      <c r="G12" s="49">
        <v>1</v>
      </c>
      <c r="H12" s="49">
        <v>0</v>
      </c>
      <c r="I12" s="49">
        <v>15</v>
      </c>
      <c r="J12" s="49">
        <v>0</v>
      </c>
      <c r="K12" s="49">
        <v>0</v>
      </c>
      <c r="L12" s="49">
        <v>5</v>
      </c>
      <c r="M12" s="49">
        <v>121</v>
      </c>
      <c r="N12" s="49">
        <v>0</v>
      </c>
      <c r="O12" s="17">
        <f t="shared" si="0"/>
        <v>97</v>
      </c>
      <c r="P12" s="17">
        <f t="shared" si="1"/>
        <v>218</v>
      </c>
      <c r="R12" s="1" t="s">
        <v>8</v>
      </c>
      <c r="S12" s="17">
        <f t="shared" ref="S12:AF12" si="4">SUM(C18:C21)</f>
        <v>89</v>
      </c>
      <c r="T12" s="17">
        <f t="shared" si="4"/>
        <v>20</v>
      </c>
      <c r="U12" s="17">
        <f t="shared" si="4"/>
        <v>15</v>
      </c>
      <c r="V12" s="17">
        <f t="shared" si="4"/>
        <v>137</v>
      </c>
      <c r="W12" s="17">
        <f t="shared" si="4"/>
        <v>1</v>
      </c>
      <c r="X12" s="17">
        <f t="shared" si="4"/>
        <v>1</v>
      </c>
      <c r="Y12" s="17">
        <f t="shared" si="4"/>
        <v>55</v>
      </c>
      <c r="Z12" s="17">
        <f t="shared" si="4"/>
        <v>4</v>
      </c>
      <c r="AA12" s="17">
        <f t="shared" si="4"/>
        <v>0</v>
      </c>
      <c r="AB12" s="17">
        <f t="shared" si="4"/>
        <v>5</v>
      </c>
      <c r="AC12" s="17">
        <f t="shared" si="4"/>
        <v>356</v>
      </c>
      <c r="AD12" s="17">
        <f t="shared" si="4"/>
        <v>0</v>
      </c>
      <c r="AE12" s="30">
        <f t="shared" si="4"/>
        <v>327</v>
      </c>
      <c r="AF12" s="30">
        <f t="shared" si="4"/>
        <v>683</v>
      </c>
    </row>
    <row r="13" spans="1:32" ht="23.1" customHeight="1" x14ac:dyDescent="0.25">
      <c r="B13" s="22" t="s">
        <v>40</v>
      </c>
      <c r="C13" s="49">
        <v>26</v>
      </c>
      <c r="D13" s="49">
        <v>6</v>
      </c>
      <c r="E13" s="49">
        <v>5</v>
      </c>
      <c r="F13" s="49">
        <v>23</v>
      </c>
      <c r="G13" s="49">
        <v>0</v>
      </c>
      <c r="H13" s="49">
        <v>1</v>
      </c>
      <c r="I13" s="49">
        <v>8</v>
      </c>
      <c r="J13" s="49">
        <v>1</v>
      </c>
      <c r="K13" s="49">
        <v>0</v>
      </c>
      <c r="L13" s="49">
        <v>3</v>
      </c>
      <c r="M13" s="49">
        <v>100</v>
      </c>
      <c r="N13" s="49">
        <v>0</v>
      </c>
      <c r="O13" s="17">
        <f t="shared" si="0"/>
        <v>73</v>
      </c>
      <c r="P13" s="17">
        <f t="shared" si="1"/>
        <v>173</v>
      </c>
      <c r="R13" s="1" t="s">
        <v>9</v>
      </c>
      <c r="S13" s="17">
        <f t="shared" ref="S13:AF13" si="5">SUM(C22:C25)</f>
        <v>91</v>
      </c>
      <c r="T13" s="17">
        <f t="shared" si="5"/>
        <v>24</v>
      </c>
      <c r="U13" s="17">
        <f t="shared" si="5"/>
        <v>11</v>
      </c>
      <c r="V13" s="17">
        <f t="shared" si="5"/>
        <v>128</v>
      </c>
      <c r="W13" s="17">
        <f t="shared" si="5"/>
        <v>3</v>
      </c>
      <c r="X13" s="17">
        <f t="shared" si="5"/>
        <v>1</v>
      </c>
      <c r="Y13" s="17">
        <f t="shared" si="5"/>
        <v>78</v>
      </c>
      <c r="Z13" s="17">
        <f t="shared" si="5"/>
        <v>11</v>
      </c>
      <c r="AA13" s="17">
        <f t="shared" si="5"/>
        <v>4</v>
      </c>
      <c r="AB13" s="17">
        <f t="shared" si="5"/>
        <v>6</v>
      </c>
      <c r="AC13" s="17">
        <f t="shared" si="5"/>
        <v>332</v>
      </c>
      <c r="AD13" s="17">
        <f t="shared" si="5"/>
        <v>0</v>
      </c>
      <c r="AE13" s="30">
        <f t="shared" si="5"/>
        <v>357</v>
      </c>
      <c r="AF13" s="30">
        <f t="shared" si="5"/>
        <v>689</v>
      </c>
    </row>
    <row r="14" spans="1:32" ht="23.1" customHeight="1" x14ac:dyDescent="0.25">
      <c r="B14" s="22" t="s">
        <v>41</v>
      </c>
      <c r="C14" s="49">
        <v>28</v>
      </c>
      <c r="D14" s="49">
        <v>5</v>
      </c>
      <c r="E14" s="49">
        <v>2</v>
      </c>
      <c r="F14" s="49">
        <v>35</v>
      </c>
      <c r="G14" s="49">
        <v>1</v>
      </c>
      <c r="H14" s="49">
        <v>0</v>
      </c>
      <c r="I14" s="49">
        <v>16</v>
      </c>
      <c r="J14" s="49">
        <v>0</v>
      </c>
      <c r="K14" s="49">
        <v>1</v>
      </c>
      <c r="L14" s="49">
        <v>2</v>
      </c>
      <c r="M14" s="49">
        <v>85</v>
      </c>
      <c r="N14" s="49">
        <v>0</v>
      </c>
      <c r="O14" s="17">
        <f t="shared" si="0"/>
        <v>90</v>
      </c>
      <c r="P14" s="17">
        <f t="shared" si="1"/>
        <v>175</v>
      </c>
      <c r="R14" s="1" t="s">
        <v>10</v>
      </c>
      <c r="S14" s="17">
        <f t="shared" ref="S14:AF14" si="6">SUM(C26:C29)</f>
        <v>90</v>
      </c>
      <c r="T14" s="17">
        <f t="shared" si="6"/>
        <v>21</v>
      </c>
      <c r="U14" s="17">
        <f t="shared" si="6"/>
        <v>15</v>
      </c>
      <c r="V14" s="17">
        <f t="shared" si="6"/>
        <v>86</v>
      </c>
      <c r="W14" s="17">
        <f t="shared" si="6"/>
        <v>2</v>
      </c>
      <c r="X14" s="17">
        <f t="shared" si="6"/>
        <v>2</v>
      </c>
      <c r="Y14" s="17">
        <f t="shared" si="6"/>
        <v>77</v>
      </c>
      <c r="Z14" s="17">
        <f t="shared" si="6"/>
        <v>4</v>
      </c>
      <c r="AA14" s="17">
        <f t="shared" si="6"/>
        <v>3</v>
      </c>
      <c r="AB14" s="17">
        <f t="shared" si="6"/>
        <v>4</v>
      </c>
      <c r="AC14" s="17">
        <f t="shared" si="6"/>
        <v>255</v>
      </c>
      <c r="AD14" s="17">
        <f t="shared" si="6"/>
        <v>0</v>
      </c>
      <c r="AE14" s="30">
        <f t="shared" si="6"/>
        <v>304</v>
      </c>
      <c r="AF14" s="30">
        <f t="shared" si="6"/>
        <v>559</v>
      </c>
    </row>
    <row r="15" spans="1:32" ht="23.1" customHeight="1" x14ac:dyDescent="0.25">
      <c r="B15" s="22" t="s">
        <v>42</v>
      </c>
      <c r="C15" s="49">
        <v>20</v>
      </c>
      <c r="D15" s="49">
        <v>9</v>
      </c>
      <c r="E15" s="49">
        <v>9</v>
      </c>
      <c r="F15" s="49">
        <v>29</v>
      </c>
      <c r="G15" s="49">
        <v>0</v>
      </c>
      <c r="H15" s="49">
        <v>0</v>
      </c>
      <c r="I15" s="49">
        <v>10</v>
      </c>
      <c r="J15" s="49">
        <v>0</v>
      </c>
      <c r="K15" s="49">
        <v>0</v>
      </c>
      <c r="L15" s="49">
        <v>6</v>
      </c>
      <c r="M15" s="49">
        <v>108</v>
      </c>
      <c r="N15" s="49">
        <v>0</v>
      </c>
      <c r="O15" s="17">
        <f>SUM(C15:L15,N15)</f>
        <v>83</v>
      </c>
      <c r="P15" s="17">
        <f>SUM(C15:N15)</f>
        <v>191</v>
      </c>
      <c r="R15" s="1" t="s">
        <v>11</v>
      </c>
      <c r="S15" s="17">
        <f t="shared" ref="S15:AF15" si="7">SUM(C30:C33)</f>
        <v>106</v>
      </c>
      <c r="T15" s="17">
        <f t="shared" si="7"/>
        <v>23</v>
      </c>
      <c r="U15" s="17">
        <f t="shared" si="7"/>
        <v>29</v>
      </c>
      <c r="V15" s="17">
        <f t="shared" si="7"/>
        <v>109</v>
      </c>
      <c r="W15" s="17">
        <f t="shared" si="7"/>
        <v>2</v>
      </c>
      <c r="X15" s="17">
        <f t="shared" si="7"/>
        <v>1</v>
      </c>
      <c r="Y15" s="17">
        <f t="shared" si="7"/>
        <v>78</v>
      </c>
      <c r="Z15" s="17">
        <f t="shared" si="7"/>
        <v>6</v>
      </c>
      <c r="AA15" s="17">
        <f t="shared" si="7"/>
        <v>1</v>
      </c>
      <c r="AB15" s="17">
        <f t="shared" si="7"/>
        <v>4</v>
      </c>
      <c r="AC15" s="17">
        <f t="shared" si="7"/>
        <v>288</v>
      </c>
      <c r="AD15" s="17">
        <f t="shared" si="7"/>
        <v>0</v>
      </c>
      <c r="AE15" s="30">
        <f t="shared" si="7"/>
        <v>359</v>
      </c>
      <c r="AF15" s="30">
        <f t="shared" si="7"/>
        <v>647</v>
      </c>
    </row>
    <row r="16" spans="1:32" ht="23.1" customHeight="1" x14ac:dyDescent="0.25">
      <c r="B16" s="22" t="s">
        <v>43</v>
      </c>
      <c r="C16" s="49">
        <v>16</v>
      </c>
      <c r="D16" s="49">
        <v>1</v>
      </c>
      <c r="E16" s="49">
        <v>6</v>
      </c>
      <c r="F16" s="49">
        <v>34</v>
      </c>
      <c r="G16" s="49">
        <v>1</v>
      </c>
      <c r="H16" s="49">
        <v>0</v>
      </c>
      <c r="I16" s="49">
        <v>10</v>
      </c>
      <c r="J16" s="49">
        <v>2</v>
      </c>
      <c r="K16" s="49">
        <v>0</v>
      </c>
      <c r="L16" s="49">
        <v>2</v>
      </c>
      <c r="M16" s="49">
        <v>85</v>
      </c>
      <c r="N16" s="49">
        <v>0</v>
      </c>
      <c r="O16" s="17">
        <f>SUM(C16:L16,N16)</f>
        <v>72</v>
      </c>
      <c r="P16" s="17">
        <f t="shared" si="1"/>
        <v>157</v>
      </c>
      <c r="R16" s="1" t="s">
        <v>12</v>
      </c>
      <c r="S16" s="17">
        <f t="shared" ref="S16:AF16" si="8">SUM(C34:C37)</f>
        <v>114</v>
      </c>
      <c r="T16" s="17">
        <f t="shared" si="8"/>
        <v>46</v>
      </c>
      <c r="U16" s="17">
        <f t="shared" si="8"/>
        <v>17</v>
      </c>
      <c r="V16" s="17">
        <f t="shared" si="8"/>
        <v>120</v>
      </c>
      <c r="W16" s="17">
        <f t="shared" si="8"/>
        <v>0</v>
      </c>
      <c r="X16" s="17">
        <f t="shared" si="8"/>
        <v>6</v>
      </c>
      <c r="Y16" s="17">
        <f t="shared" si="8"/>
        <v>92</v>
      </c>
      <c r="Z16" s="17">
        <f t="shared" si="8"/>
        <v>7</v>
      </c>
      <c r="AA16" s="17">
        <f t="shared" si="8"/>
        <v>4</v>
      </c>
      <c r="AB16" s="17">
        <f t="shared" si="8"/>
        <v>6</v>
      </c>
      <c r="AC16" s="17">
        <f t="shared" si="8"/>
        <v>287</v>
      </c>
      <c r="AD16" s="17">
        <f t="shared" si="8"/>
        <v>1</v>
      </c>
      <c r="AE16" s="30">
        <f t="shared" si="8"/>
        <v>413</v>
      </c>
      <c r="AF16" s="30">
        <f t="shared" si="8"/>
        <v>700</v>
      </c>
    </row>
    <row r="17" spans="2:32" ht="23.1" customHeight="1" x14ac:dyDescent="0.25">
      <c r="B17" s="22" t="s">
        <v>44</v>
      </c>
      <c r="C17" s="49">
        <v>23</v>
      </c>
      <c r="D17" s="49">
        <v>1</v>
      </c>
      <c r="E17" s="49">
        <v>3</v>
      </c>
      <c r="F17" s="49">
        <v>28</v>
      </c>
      <c r="G17" s="49">
        <v>0</v>
      </c>
      <c r="H17" s="49">
        <v>0</v>
      </c>
      <c r="I17" s="49">
        <v>10</v>
      </c>
      <c r="J17" s="49">
        <v>2</v>
      </c>
      <c r="K17" s="49">
        <v>2</v>
      </c>
      <c r="L17" s="49">
        <v>2</v>
      </c>
      <c r="M17" s="49">
        <v>80</v>
      </c>
      <c r="N17" s="49">
        <v>0</v>
      </c>
      <c r="O17" s="17">
        <f t="shared" si="0"/>
        <v>71</v>
      </c>
      <c r="P17" s="17">
        <f t="shared" si="1"/>
        <v>151</v>
      </c>
      <c r="R17" s="1" t="s">
        <v>13</v>
      </c>
      <c r="S17" s="17">
        <f t="shared" ref="S17:AF17" si="9">SUM(C38:C41)</f>
        <v>132</v>
      </c>
      <c r="T17" s="17">
        <f t="shared" si="9"/>
        <v>32</v>
      </c>
      <c r="U17" s="17">
        <f t="shared" si="9"/>
        <v>24</v>
      </c>
      <c r="V17" s="17">
        <f t="shared" si="9"/>
        <v>128</v>
      </c>
      <c r="W17" s="17">
        <f t="shared" si="9"/>
        <v>1</v>
      </c>
      <c r="X17" s="17">
        <f t="shared" si="9"/>
        <v>5</v>
      </c>
      <c r="Y17" s="17">
        <f t="shared" si="9"/>
        <v>91</v>
      </c>
      <c r="Z17" s="17">
        <f t="shared" si="9"/>
        <v>11</v>
      </c>
      <c r="AA17" s="17">
        <f t="shared" si="9"/>
        <v>6</v>
      </c>
      <c r="AB17" s="17">
        <f t="shared" si="9"/>
        <v>7</v>
      </c>
      <c r="AC17" s="17">
        <f t="shared" si="9"/>
        <v>220</v>
      </c>
      <c r="AD17" s="17">
        <f t="shared" si="9"/>
        <v>3</v>
      </c>
      <c r="AE17" s="30">
        <f t="shared" si="9"/>
        <v>440</v>
      </c>
      <c r="AF17" s="30">
        <f t="shared" si="9"/>
        <v>660</v>
      </c>
    </row>
    <row r="18" spans="2:32" ht="23.1" customHeight="1" x14ac:dyDescent="0.25">
      <c r="B18" s="22" t="s">
        <v>45</v>
      </c>
      <c r="C18" s="49">
        <v>22</v>
      </c>
      <c r="D18" s="49">
        <v>4</v>
      </c>
      <c r="E18" s="49">
        <v>5</v>
      </c>
      <c r="F18" s="49">
        <v>32</v>
      </c>
      <c r="G18" s="49">
        <v>0</v>
      </c>
      <c r="H18" s="49">
        <v>0</v>
      </c>
      <c r="I18" s="49">
        <v>10</v>
      </c>
      <c r="J18" s="49">
        <v>0</v>
      </c>
      <c r="K18" s="49">
        <v>0</v>
      </c>
      <c r="L18" s="49">
        <v>0</v>
      </c>
      <c r="M18" s="49">
        <v>83</v>
      </c>
      <c r="N18" s="49">
        <v>0</v>
      </c>
      <c r="O18" s="17">
        <f t="shared" si="0"/>
        <v>73</v>
      </c>
      <c r="P18" s="17">
        <f t="shared" si="1"/>
        <v>156</v>
      </c>
      <c r="R18" s="1" t="s">
        <v>14</v>
      </c>
      <c r="S18" s="17">
        <f t="shared" ref="S18:AF18" si="10">SUM(C42:C45)</f>
        <v>148</v>
      </c>
      <c r="T18" s="17">
        <f t="shared" si="10"/>
        <v>36</v>
      </c>
      <c r="U18" s="17">
        <f t="shared" si="10"/>
        <v>30</v>
      </c>
      <c r="V18" s="17">
        <f t="shared" si="10"/>
        <v>125</v>
      </c>
      <c r="W18" s="17">
        <f t="shared" si="10"/>
        <v>1</v>
      </c>
      <c r="X18" s="17">
        <f t="shared" si="10"/>
        <v>6</v>
      </c>
      <c r="Y18" s="17">
        <f t="shared" si="10"/>
        <v>90</v>
      </c>
      <c r="Z18" s="17">
        <f t="shared" si="10"/>
        <v>27</v>
      </c>
      <c r="AA18" s="17">
        <f t="shared" si="10"/>
        <v>4</v>
      </c>
      <c r="AB18" s="17">
        <f t="shared" si="10"/>
        <v>11</v>
      </c>
      <c r="AC18" s="17">
        <f t="shared" si="10"/>
        <v>193</v>
      </c>
      <c r="AD18" s="17">
        <f t="shared" si="10"/>
        <v>0</v>
      </c>
      <c r="AE18" s="30">
        <f t="shared" si="10"/>
        <v>478</v>
      </c>
      <c r="AF18" s="30">
        <f t="shared" si="10"/>
        <v>671</v>
      </c>
    </row>
    <row r="19" spans="2:32" ht="23.1" customHeight="1" x14ac:dyDescent="0.25">
      <c r="B19" s="22" t="s">
        <v>46</v>
      </c>
      <c r="C19" s="49">
        <v>20</v>
      </c>
      <c r="D19" s="49">
        <v>6</v>
      </c>
      <c r="E19" s="49">
        <v>5</v>
      </c>
      <c r="F19" s="49">
        <v>37</v>
      </c>
      <c r="G19" s="49">
        <v>0</v>
      </c>
      <c r="H19" s="49">
        <v>1</v>
      </c>
      <c r="I19" s="49">
        <v>17</v>
      </c>
      <c r="J19" s="49">
        <v>2</v>
      </c>
      <c r="K19" s="49">
        <v>0</v>
      </c>
      <c r="L19" s="49">
        <v>1</v>
      </c>
      <c r="M19" s="49">
        <v>111</v>
      </c>
      <c r="N19" s="49">
        <v>0</v>
      </c>
      <c r="O19" s="17">
        <f t="shared" si="0"/>
        <v>89</v>
      </c>
      <c r="P19" s="17">
        <f t="shared" si="1"/>
        <v>200</v>
      </c>
      <c r="R19" s="1" t="s">
        <v>15</v>
      </c>
      <c r="S19" s="17">
        <f t="shared" ref="S19:AF19" si="11">SUM(C46:C49)</f>
        <v>160</v>
      </c>
      <c r="T19" s="17">
        <f t="shared" si="11"/>
        <v>30</v>
      </c>
      <c r="U19" s="17">
        <f t="shared" si="11"/>
        <v>32</v>
      </c>
      <c r="V19" s="17">
        <f t="shared" si="11"/>
        <v>141</v>
      </c>
      <c r="W19" s="17">
        <f t="shared" si="11"/>
        <v>2</v>
      </c>
      <c r="X19" s="17">
        <f t="shared" si="11"/>
        <v>4</v>
      </c>
      <c r="Y19" s="17">
        <f t="shared" si="11"/>
        <v>122</v>
      </c>
      <c r="Z19" s="17">
        <f t="shared" si="11"/>
        <v>4</v>
      </c>
      <c r="AA19" s="17">
        <f t="shared" si="11"/>
        <v>0</v>
      </c>
      <c r="AB19" s="17">
        <f t="shared" si="11"/>
        <v>5</v>
      </c>
      <c r="AC19" s="17">
        <f t="shared" si="11"/>
        <v>207</v>
      </c>
      <c r="AD19" s="17">
        <f t="shared" si="11"/>
        <v>1</v>
      </c>
      <c r="AE19" s="30">
        <f t="shared" si="11"/>
        <v>501</v>
      </c>
      <c r="AF19" s="30">
        <f t="shared" si="11"/>
        <v>708</v>
      </c>
    </row>
    <row r="20" spans="2:32" ht="23.1" customHeight="1" x14ac:dyDescent="0.25">
      <c r="B20" s="22" t="s">
        <v>47</v>
      </c>
      <c r="C20" s="49">
        <v>23</v>
      </c>
      <c r="D20" s="49">
        <v>6</v>
      </c>
      <c r="E20" s="49">
        <v>4</v>
      </c>
      <c r="F20" s="49">
        <v>32</v>
      </c>
      <c r="G20" s="49">
        <v>1</v>
      </c>
      <c r="H20" s="49">
        <v>0</v>
      </c>
      <c r="I20" s="49">
        <v>12</v>
      </c>
      <c r="J20" s="49">
        <v>1</v>
      </c>
      <c r="K20" s="49">
        <v>0</v>
      </c>
      <c r="L20" s="49">
        <v>2</v>
      </c>
      <c r="M20" s="49">
        <v>92</v>
      </c>
      <c r="N20" s="49">
        <v>0</v>
      </c>
      <c r="O20" s="17">
        <f t="shared" si="0"/>
        <v>81</v>
      </c>
      <c r="P20" s="17">
        <f t="shared" si="1"/>
        <v>173</v>
      </c>
      <c r="R20" s="1" t="s">
        <v>16</v>
      </c>
      <c r="S20" s="17">
        <f t="shared" ref="S20:AF20" si="12">SUM(C50:C53)</f>
        <v>173</v>
      </c>
      <c r="T20" s="17">
        <f t="shared" si="12"/>
        <v>35</v>
      </c>
      <c r="U20" s="17">
        <f t="shared" si="12"/>
        <v>43</v>
      </c>
      <c r="V20" s="17">
        <f t="shared" si="12"/>
        <v>136</v>
      </c>
      <c r="W20" s="17">
        <f t="shared" si="12"/>
        <v>3</v>
      </c>
      <c r="X20" s="17">
        <f t="shared" si="12"/>
        <v>2</v>
      </c>
      <c r="Y20" s="17">
        <f t="shared" si="12"/>
        <v>118</v>
      </c>
      <c r="Z20" s="17">
        <f t="shared" si="12"/>
        <v>4</v>
      </c>
      <c r="AA20" s="17">
        <f t="shared" si="12"/>
        <v>5</v>
      </c>
      <c r="AB20" s="17">
        <f t="shared" si="12"/>
        <v>3</v>
      </c>
      <c r="AC20" s="17">
        <f t="shared" si="12"/>
        <v>273</v>
      </c>
      <c r="AD20" s="17">
        <f t="shared" si="12"/>
        <v>0</v>
      </c>
      <c r="AE20" s="30">
        <f t="shared" si="12"/>
        <v>522</v>
      </c>
      <c r="AF20" s="30">
        <f t="shared" si="12"/>
        <v>795</v>
      </c>
    </row>
    <row r="21" spans="2:32" ht="23.1" customHeight="1" x14ac:dyDescent="0.25">
      <c r="B21" s="22" t="s">
        <v>48</v>
      </c>
      <c r="C21" s="49">
        <v>24</v>
      </c>
      <c r="D21" s="49">
        <v>4</v>
      </c>
      <c r="E21" s="49">
        <v>1</v>
      </c>
      <c r="F21" s="49">
        <v>36</v>
      </c>
      <c r="G21" s="49">
        <v>0</v>
      </c>
      <c r="H21" s="49">
        <v>0</v>
      </c>
      <c r="I21" s="49">
        <v>16</v>
      </c>
      <c r="J21" s="49">
        <v>1</v>
      </c>
      <c r="K21" s="49">
        <v>0</v>
      </c>
      <c r="L21" s="49">
        <v>2</v>
      </c>
      <c r="M21" s="49">
        <v>70</v>
      </c>
      <c r="N21" s="49">
        <v>0</v>
      </c>
      <c r="O21" s="17">
        <f t="shared" si="0"/>
        <v>84</v>
      </c>
      <c r="P21" s="17">
        <f t="shared" si="1"/>
        <v>154</v>
      </c>
      <c r="R21" s="35" t="s">
        <v>20</v>
      </c>
      <c r="S21" s="33">
        <f t="shared" ref="S21:AF21" si="13">SUM(C54:C57)</f>
        <v>188</v>
      </c>
      <c r="T21" s="17">
        <f t="shared" si="13"/>
        <v>29</v>
      </c>
      <c r="U21" s="17">
        <f t="shared" si="13"/>
        <v>32</v>
      </c>
      <c r="V21" s="17">
        <f t="shared" si="13"/>
        <v>209</v>
      </c>
      <c r="W21" s="17">
        <f t="shared" si="13"/>
        <v>7</v>
      </c>
      <c r="X21" s="17">
        <f t="shared" si="13"/>
        <v>5</v>
      </c>
      <c r="Y21" s="17">
        <f t="shared" si="13"/>
        <v>70</v>
      </c>
      <c r="Z21" s="17">
        <f t="shared" si="13"/>
        <v>8</v>
      </c>
      <c r="AA21" s="17">
        <f t="shared" si="13"/>
        <v>1</v>
      </c>
      <c r="AB21" s="17">
        <f t="shared" si="13"/>
        <v>9</v>
      </c>
      <c r="AC21" s="17">
        <f t="shared" si="13"/>
        <v>272</v>
      </c>
      <c r="AD21" s="17">
        <f t="shared" si="13"/>
        <v>0</v>
      </c>
      <c r="AE21" s="30">
        <f t="shared" si="13"/>
        <v>558</v>
      </c>
      <c r="AF21" s="30">
        <f t="shared" si="13"/>
        <v>830</v>
      </c>
    </row>
    <row r="22" spans="2:32" ht="23.1" customHeight="1" x14ac:dyDescent="0.25">
      <c r="B22" s="22" t="s">
        <v>49</v>
      </c>
      <c r="C22" s="49">
        <v>20</v>
      </c>
      <c r="D22" s="49">
        <v>2</v>
      </c>
      <c r="E22" s="49">
        <v>0</v>
      </c>
      <c r="F22" s="49">
        <v>34</v>
      </c>
      <c r="G22" s="49">
        <v>1</v>
      </c>
      <c r="H22" s="49">
        <v>0</v>
      </c>
      <c r="I22" s="49">
        <v>24</v>
      </c>
      <c r="J22" s="49">
        <v>5</v>
      </c>
      <c r="K22" s="49">
        <v>1</v>
      </c>
      <c r="L22" s="49">
        <v>1</v>
      </c>
      <c r="M22" s="49">
        <v>77</v>
      </c>
      <c r="N22" s="49">
        <v>0</v>
      </c>
      <c r="O22" s="17">
        <f t="shared" si="0"/>
        <v>88</v>
      </c>
      <c r="P22" s="17">
        <f t="shared" si="1"/>
        <v>165</v>
      </c>
      <c r="R22" s="72" t="s">
        <v>90</v>
      </c>
      <c r="S22" s="73">
        <f>MAX(S10:S12)</f>
        <v>110</v>
      </c>
      <c r="T22" s="73">
        <f t="shared" ref="T22:AF22" si="14">MAX(T10:T12)</f>
        <v>20</v>
      </c>
      <c r="U22" s="73">
        <f t="shared" si="14"/>
        <v>20</v>
      </c>
      <c r="V22" s="73">
        <f t="shared" si="14"/>
        <v>137</v>
      </c>
      <c r="W22" s="73">
        <f t="shared" si="14"/>
        <v>2</v>
      </c>
      <c r="X22" s="73">
        <f t="shared" si="14"/>
        <v>1</v>
      </c>
      <c r="Y22" s="73">
        <f t="shared" si="14"/>
        <v>55</v>
      </c>
      <c r="Z22" s="73">
        <f t="shared" si="14"/>
        <v>6</v>
      </c>
      <c r="AA22" s="73">
        <f t="shared" si="14"/>
        <v>3</v>
      </c>
      <c r="AB22" s="73">
        <f t="shared" si="14"/>
        <v>12</v>
      </c>
      <c r="AC22" s="73">
        <f t="shared" si="14"/>
        <v>409</v>
      </c>
      <c r="AD22" s="73">
        <f t="shared" si="14"/>
        <v>0</v>
      </c>
      <c r="AE22" s="39">
        <f t="shared" si="14"/>
        <v>327</v>
      </c>
      <c r="AF22" s="39">
        <f t="shared" si="14"/>
        <v>720</v>
      </c>
    </row>
    <row r="23" spans="2:32" ht="23.1" customHeight="1" x14ac:dyDescent="0.25">
      <c r="B23" s="22" t="s">
        <v>50</v>
      </c>
      <c r="C23" s="49">
        <v>17</v>
      </c>
      <c r="D23" s="49">
        <v>7</v>
      </c>
      <c r="E23" s="49">
        <v>2</v>
      </c>
      <c r="F23" s="49">
        <v>35</v>
      </c>
      <c r="G23" s="49">
        <v>0</v>
      </c>
      <c r="H23" s="49">
        <v>1</v>
      </c>
      <c r="I23" s="49">
        <v>18</v>
      </c>
      <c r="J23" s="49">
        <v>1</v>
      </c>
      <c r="K23" s="49">
        <v>0</v>
      </c>
      <c r="L23" s="49">
        <v>2</v>
      </c>
      <c r="M23" s="49">
        <v>90</v>
      </c>
      <c r="N23" s="49">
        <v>0</v>
      </c>
      <c r="O23" s="17">
        <f t="shared" si="0"/>
        <v>83</v>
      </c>
      <c r="P23" s="17">
        <f t="shared" si="1"/>
        <v>173</v>
      </c>
      <c r="R23" s="72" t="s">
        <v>91</v>
      </c>
      <c r="S23" s="73">
        <f>MAX(S13:S18)</f>
        <v>148</v>
      </c>
      <c r="T23" s="73">
        <f t="shared" ref="T23:AF23" si="15">MAX(T13:T18)</f>
        <v>46</v>
      </c>
      <c r="U23" s="73">
        <f t="shared" si="15"/>
        <v>30</v>
      </c>
      <c r="V23" s="73">
        <f t="shared" si="15"/>
        <v>128</v>
      </c>
      <c r="W23" s="73">
        <f t="shared" si="15"/>
        <v>3</v>
      </c>
      <c r="X23" s="73">
        <f t="shared" si="15"/>
        <v>6</v>
      </c>
      <c r="Y23" s="73">
        <f t="shared" si="15"/>
        <v>92</v>
      </c>
      <c r="Z23" s="73">
        <f t="shared" si="15"/>
        <v>27</v>
      </c>
      <c r="AA23" s="73">
        <f t="shared" si="15"/>
        <v>6</v>
      </c>
      <c r="AB23" s="73">
        <f t="shared" si="15"/>
        <v>11</v>
      </c>
      <c r="AC23" s="73">
        <f t="shared" si="15"/>
        <v>332</v>
      </c>
      <c r="AD23" s="73">
        <f t="shared" si="15"/>
        <v>3</v>
      </c>
      <c r="AE23" s="39">
        <f t="shared" si="15"/>
        <v>478</v>
      </c>
      <c r="AF23" s="39">
        <f t="shared" si="15"/>
        <v>700</v>
      </c>
    </row>
    <row r="24" spans="2:32" ht="23.1" customHeight="1" x14ac:dyDescent="0.25">
      <c r="B24" s="22" t="s">
        <v>51</v>
      </c>
      <c r="C24" s="49">
        <v>31</v>
      </c>
      <c r="D24" s="49">
        <v>10</v>
      </c>
      <c r="E24" s="49">
        <v>3</v>
      </c>
      <c r="F24" s="49">
        <v>36</v>
      </c>
      <c r="G24" s="49">
        <v>2</v>
      </c>
      <c r="H24" s="49">
        <v>0</v>
      </c>
      <c r="I24" s="49">
        <v>29</v>
      </c>
      <c r="J24" s="49">
        <v>4</v>
      </c>
      <c r="K24" s="49">
        <v>0</v>
      </c>
      <c r="L24" s="49">
        <v>1</v>
      </c>
      <c r="M24" s="49">
        <v>87</v>
      </c>
      <c r="N24" s="49">
        <v>0</v>
      </c>
      <c r="O24" s="17">
        <f t="shared" si="0"/>
        <v>116</v>
      </c>
      <c r="P24" s="17">
        <f t="shared" si="1"/>
        <v>203</v>
      </c>
      <c r="R24" s="72" t="s">
        <v>92</v>
      </c>
      <c r="S24" s="73">
        <f>MAX(S19:S21)</f>
        <v>188</v>
      </c>
      <c r="T24" s="73">
        <f t="shared" ref="T24:AF24" si="16">MAX(T19:T21)</f>
        <v>35</v>
      </c>
      <c r="U24" s="73">
        <f t="shared" si="16"/>
        <v>43</v>
      </c>
      <c r="V24" s="73">
        <f t="shared" si="16"/>
        <v>209</v>
      </c>
      <c r="W24" s="73">
        <f t="shared" si="16"/>
        <v>7</v>
      </c>
      <c r="X24" s="73">
        <f t="shared" si="16"/>
        <v>5</v>
      </c>
      <c r="Y24" s="73">
        <f t="shared" si="16"/>
        <v>122</v>
      </c>
      <c r="Z24" s="73">
        <f t="shared" si="16"/>
        <v>8</v>
      </c>
      <c r="AA24" s="73">
        <f t="shared" si="16"/>
        <v>5</v>
      </c>
      <c r="AB24" s="73">
        <f t="shared" si="16"/>
        <v>9</v>
      </c>
      <c r="AC24" s="73">
        <f t="shared" si="16"/>
        <v>273</v>
      </c>
      <c r="AD24" s="73">
        <f t="shared" si="16"/>
        <v>1</v>
      </c>
      <c r="AE24" s="39">
        <f t="shared" si="16"/>
        <v>558</v>
      </c>
      <c r="AF24" s="39">
        <f t="shared" si="16"/>
        <v>830</v>
      </c>
    </row>
    <row r="25" spans="2:32" ht="23.1" customHeight="1" x14ac:dyDescent="0.25">
      <c r="B25" s="22" t="s">
        <v>52</v>
      </c>
      <c r="C25" s="49">
        <v>23</v>
      </c>
      <c r="D25" s="49">
        <v>5</v>
      </c>
      <c r="E25" s="49">
        <v>6</v>
      </c>
      <c r="F25" s="49">
        <v>23</v>
      </c>
      <c r="G25" s="49">
        <v>0</v>
      </c>
      <c r="H25" s="49">
        <v>0</v>
      </c>
      <c r="I25" s="49">
        <v>7</v>
      </c>
      <c r="J25" s="49">
        <v>1</v>
      </c>
      <c r="K25" s="49">
        <v>3</v>
      </c>
      <c r="L25" s="49">
        <v>2</v>
      </c>
      <c r="M25" s="49">
        <v>78</v>
      </c>
      <c r="N25" s="49">
        <v>0</v>
      </c>
      <c r="O25" s="17">
        <f t="shared" si="0"/>
        <v>70</v>
      </c>
      <c r="P25" s="17">
        <f t="shared" si="1"/>
        <v>148</v>
      </c>
      <c r="R25" s="36" t="s">
        <v>85</v>
      </c>
      <c r="S25" s="34">
        <f t="shared" ref="S25:AF25" si="17">SUM(S10:S12)</f>
        <v>286</v>
      </c>
      <c r="T25" s="16">
        <f t="shared" si="17"/>
        <v>50</v>
      </c>
      <c r="U25" s="16">
        <f t="shared" si="17"/>
        <v>54</v>
      </c>
      <c r="V25" s="16">
        <f t="shared" si="17"/>
        <v>369</v>
      </c>
      <c r="W25" s="16">
        <f t="shared" si="17"/>
        <v>5</v>
      </c>
      <c r="X25" s="16">
        <f t="shared" si="17"/>
        <v>2</v>
      </c>
      <c r="Y25" s="16">
        <f t="shared" si="17"/>
        <v>144</v>
      </c>
      <c r="Z25" s="16">
        <f t="shared" si="17"/>
        <v>14</v>
      </c>
      <c r="AA25" s="16">
        <f t="shared" si="17"/>
        <v>5</v>
      </c>
      <c r="AB25" s="16">
        <f t="shared" si="17"/>
        <v>25</v>
      </c>
      <c r="AC25" s="16">
        <f t="shared" si="17"/>
        <v>1123</v>
      </c>
      <c r="AD25" s="16">
        <f t="shared" si="17"/>
        <v>0</v>
      </c>
      <c r="AE25" s="31">
        <f t="shared" si="17"/>
        <v>954</v>
      </c>
      <c r="AF25" s="31">
        <f t="shared" si="17"/>
        <v>2077</v>
      </c>
    </row>
    <row r="26" spans="2:32" ht="23.1" customHeight="1" x14ac:dyDescent="0.25">
      <c r="B26" s="22" t="s">
        <v>53</v>
      </c>
      <c r="C26" s="49">
        <v>19</v>
      </c>
      <c r="D26" s="49">
        <v>9</v>
      </c>
      <c r="E26" s="49">
        <v>2</v>
      </c>
      <c r="F26" s="49">
        <v>32</v>
      </c>
      <c r="G26" s="49">
        <v>0</v>
      </c>
      <c r="H26" s="49">
        <v>1</v>
      </c>
      <c r="I26" s="49">
        <v>21</v>
      </c>
      <c r="J26" s="49">
        <v>1</v>
      </c>
      <c r="K26" s="49">
        <v>1</v>
      </c>
      <c r="L26" s="49">
        <v>1</v>
      </c>
      <c r="M26" s="49">
        <v>60</v>
      </c>
      <c r="N26" s="49">
        <v>0</v>
      </c>
      <c r="O26" s="17">
        <f t="shared" si="0"/>
        <v>87</v>
      </c>
      <c r="P26" s="17">
        <f t="shared" si="1"/>
        <v>147</v>
      </c>
      <c r="R26" s="27" t="s">
        <v>86</v>
      </c>
      <c r="S26" s="16">
        <f t="shared" ref="S26:AF26" si="18">SUM(S13:S18)</f>
        <v>681</v>
      </c>
      <c r="T26" s="16">
        <f t="shared" si="18"/>
        <v>182</v>
      </c>
      <c r="U26" s="16">
        <f t="shared" si="18"/>
        <v>126</v>
      </c>
      <c r="V26" s="16">
        <f t="shared" si="18"/>
        <v>696</v>
      </c>
      <c r="W26" s="16">
        <f t="shared" si="18"/>
        <v>9</v>
      </c>
      <c r="X26" s="16">
        <f t="shared" si="18"/>
        <v>21</v>
      </c>
      <c r="Y26" s="16">
        <f t="shared" si="18"/>
        <v>506</v>
      </c>
      <c r="Z26" s="16">
        <f t="shared" si="18"/>
        <v>66</v>
      </c>
      <c r="AA26" s="16">
        <f t="shared" si="18"/>
        <v>22</v>
      </c>
      <c r="AB26" s="16">
        <f t="shared" si="18"/>
        <v>38</v>
      </c>
      <c r="AC26" s="16">
        <f t="shared" si="18"/>
        <v>1575</v>
      </c>
      <c r="AD26" s="16">
        <f t="shared" si="18"/>
        <v>4</v>
      </c>
      <c r="AE26" s="31">
        <f t="shared" si="18"/>
        <v>2351</v>
      </c>
      <c r="AF26" s="31">
        <f t="shared" si="18"/>
        <v>3926</v>
      </c>
    </row>
    <row r="27" spans="2:32" ht="23.1" customHeight="1" x14ac:dyDescent="0.25">
      <c r="B27" s="22" t="s">
        <v>54</v>
      </c>
      <c r="C27" s="49">
        <v>15</v>
      </c>
      <c r="D27" s="49">
        <v>4</v>
      </c>
      <c r="E27" s="49">
        <v>3</v>
      </c>
      <c r="F27" s="49">
        <v>3</v>
      </c>
      <c r="G27" s="49">
        <v>1</v>
      </c>
      <c r="H27" s="49">
        <v>0</v>
      </c>
      <c r="I27" s="49">
        <v>24</v>
      </c>
      <c r="J27" s="49">
        <v>3</v>
      </c>
      <c r="K27" s="49">
        <v>2</v>
      </c>
      <c r="L27" s="49">
        <v>1</v>
      </c>
      <c r="M27" s="49">
        <v>70</v>
      </c>
      <c r="N27" s="49">
        <v>0</v>
      </c>
      <c r="O27" s="17">
        <f t="shared" si="0"/>
        <v>56</v>
      </c>
      <c r="P27" s="17">
        <f t="shared" si="1"/>
        <v>126</v>
      </c>
      <c r="R27" s="28" t="s">
        <v>87</v>
      </c>
      <c r="S27" s="16">
        <f t="shared" ref="S27:AF27" si="19">SUM(S19:S21)</f>
        <v>521</v>
      </c>
      <c r="T27" s="16">
        <f t="shared" si="19"/>
        <v>94</v>
      </c>
      <c r="U27" s="16">
        <f t="shared" si="19"/>
        <v>107</v>
      </c>
      <c r="V27" s="16">
        <f t="shared" si="19"/>
        <v>486</v>
      </c>
      <c r="W27" s="16">
        <f t="shared" si="19"/>
        <v>12</v>
      </c>
      <c r="X27" s="16">
        <f t="shared" si="19"/>
        <v>11</v>
      </c>
      <c r="Y27" s="16">
        <f t="shared" si="19"/>
        <v>310</v>
      </c>
      <c r="Z27" s="16">
        <f t="shared" si="19"/>
        <v>16</v>
      </c>
      <c r="AA27" s="16">
        <f t="shared" si="19"/>
        <v>6</v>
      </c>
      <c r="AB27" s="16">
        <f t="shared" si="19"/>
        <v>17</v>
      </c>
      <c r="AC27" s="16">
        <f t="shared" si="19"/>
        <v>752</v>
      </c>
      <c r="AD27" s="16">
        <f t="shared" si="19"/>
        <v>1</v>
      </c>
      <c r="AE27" s="31">
        <f t="shared" si="19"/>
        <v>1581</v>
      </c>
      <c r="AF27" s="31">
        <f t="shared" si="19"/>
        <v>2333</v>
      </c>
    </row>
    <row r="28" spans="2:32" ht="23.1" customHeight="1" x14ac:dyDescent="0.25">
      <c r="B28" s="22" t="s">
        <v>55</v>
      </c>
      <c r="C28" s="49">
        <v>27</v>
      </c>
      <c r="D28" s="49">
        <v>3</v>
      </c>
      <c r="E28" s="49">
        <v>5</v>
      </c>
      <c r="F28" s="49">
        <v>22</v>
      </c>
      <c r="G28" s="49">
        <v>0</v>
      </c>
      <c r="H28" s="49">
        <v>0</v>
      </c>
      <c r="I28" s="49">
        <v>13</v>
      </c>
      <c r="J28" s="49">
        <v>0</v>
      </c>
      <c r="K28" s="49">
        <v>0</v>
      </c>
      <c r="L28" s="49">
        <v>0</v>
      </c>
      <c r="M28" s="49">
        <v>63</v>
      </c>
      <c r="N28" s="49">
        <v>0</v>
      </c>
      <c r="O28" s="17">
        <f t="shared" si="0"/>
        <v>70</v>
      </c>
      <c r="P28" s="17">
        <f t="shared" si="1"/>
        <v>133</v>
      </c>
      <c r="R28" s="5" t="s">
        <v>17</v>
      </c>
      <c r="S28" s="16">
        <f t="shared" ref="S28:AF28" si="20">SUM(S10:S21)</f>
        <v>1488</v>
      </c>
      <c r="T28" s="16">
        <f t="shared" si="20"/>
        <v>326</v>
      </c>
      <c r="U28" s="16">
        <f t="shared" si="20"/>
        <v>287</v>
      </c>
      <c r="V28" s="16">
        <f t="shared" si="20"/>
        <v>1551</v>
      </c>
      <c r="W28" s="16">
        <f t="shared" si="20"/>
        <v>26</v>
      </c>
      <c r="X28" s="16">
        <f t="shared" si="20"/>
        <v>34</v>
      </c>
      <c r="Y28" s="16">
        <f t="shared" si="20"/>
        <v>960</v>
      </c>
      <c r="Z28" s="16">
        <f t="shared" si="20"/>
        <v>96</v>
      </c>
      <c r="AA28" s="16">
        <f t="shared" si="20"/>
        <v>33</v>
      </c>
      <c r="AB28" s="16">
        <f t="shared" si="20"/>
        <v>80</v>
      </c>
      <c r="AC28" s="16">
        <f t="shared" si="20"/>
        <v>3450</v>
      </c>
      <c r="AD28" s="16">
        <f t="shared" si="20"/>
        <v>5</v>
      </c>
      <c r="AE28" s="31">
        <f t="shared" si="20"/>
        <v>4886</v>
      </c>
      <c r="AF28" s="31">
        <f t="shared" si="20"/>
        <v>8336</v>
      </c>
    </row>
    <row r="29" spans="2:32" ht="23.1" customHeight="1" x14ac:dyDescent="0.25">
      <c r="B29" s="22" t="s">
        <v>56</v>
      </c>
      <c r="C29" s="49">
        <v>29</v>
      </c>
      <c r="D29" s="49">
        <v>5</v>
      </c>
      <c r="E29" s="49">
        <v>5</v>
      </c>
      <c r="F29" s="49">
        <v>29</v>
      </c>
      <c r="G29" s="49">
        <v>1</v>
      </c>
      <c r="H29" s="49">
        <v>1</v>
      </c>
      <c r="I29" s="49">
        <v>19</v>
      </c>
      <c r="J29" s="49">
        <v>0</v>
      </c>
      <c r="K29" s="49">
        <v>0</v>
      </c>
      <c r="L29" s="49">
        <v>2</v>
      </c>
      <c r="M29" s="49">
        <v>62</v>
      </c>
      <c r="N29" s="49">
        <v>0</v>
      </c>
      <c r="O29" s="17">
        <f t="shared" si="0"/>
        <v>91</v>
      </c>
      <c r="P29" s="17">
        <f t="shared" si="1"/>
        <v>153</v>
      </c>
      <c r="R29"/>
      <c r="S29" s="20"/>
      <c r="T29" s="19"/>
    </row>
    <row r="30" spans="2:32" ht="23.1" customHeight="1" x14ac:dyDescent="0.25">
      <c r="B30" s="22" t="s">
        <v>57</v>
      </c>
      <c r="C30" s="49">
        <v>25</v>
      </c>
      <c r="D30" s="49">
        <v>4</v>
      </c>
      <c r="E30" s="49">
        <v>10</v>
      </c>
      <c r="F30" s="49">
        <v>29</v>
      </c>
      <c r="G30" s="49">
        <v>0</v>
      </c>
      <c r="H30" s="49">
        <v>0</v>
      </c>
      <c r="I30" s="49">
        <v>26</v>
      </c>
      <c r="J30" s="49">
        <v>1</v>
      </c>
      <c r="K30" s="49">
        <v>0</v>
      </c>
      <c r="L30" s="49">
        <v>1</v>
      </c>
      <c r="M30" s="49">
        <v>80</v>
      </c>
      <c r="N30" s="49">
        <v>0</v>
      </c>
      <c r="O30" s="17">
        <f t="shared" si="0"/>
        <v>96</v>
      </c>
      <c r="P30" s="17">
        <f t="shared" si="1"/>
        <v>176</v>
      </c>
      <c r="R30"/>
      <c r="S30" s="19"/>
      <c r="T30" s="19"/>
    </row>
    <row r="31" spans="2:32" ht="23.1" customHeight="1" x14ac:dyDescent="0.25">
      <c r="B31" s="23" t="s">
        <v>58</v>
      </c>
      <c r="C31" s="49">
        <v>24</v>
      </c>
      <c r="D31" s="49">
        <v>7</v>
      </c>
      <c r="E31" s="49">
        <v>7</v>
      </c>
      <c r="F31" s="49">
        <v>21</v>
      </c>
      <c r="G31" s="49">
        <v>0</v>
      </c>
      <c r="H31" s="49">
        <v>0</v>
      </c>
      <c r="I31" s="49">
        <v>11</v>
      </c>
      <c r="J31" s="49">
        <v>0</v>
      </c>
      <c r="K31" s="49">
        <v>1</v>
      </c>
      <c r="L31" s="49">
        <v>1</v>
      </c>
      <c r="M31" s="49">
        <v>56</v>
      </c>
      <c r="N31" s="49">
        <v>0</v>
      </c>
      <c r="O31" s="17">
        <f t="shared" si="0"/>
        <v>72</v>
      </c>
      <c r="P31" s="17">
        <f t="shared" si="1"/>
        <v>128</v>
      </c>
      <c r="R31"/>
      <c r="S31" s="19"/>
      <c r="T31" s="19"/>
    </row>
    <row r="32" spans="2:32" ht="23.1" customHeight="1" x14ac:dyDescent="0.25">
      <c r="B32" s="23" t="s">
        <v>59</v>
      </c>
      <c r="C32" s="49">
        <v>21</v>
      </c>
      <c r="D32" s="49">
        <v>7</v>
      </c>
      <c r="E32" s="49">
        <v>6</v>
      </c>
      <c r="F32" s="49">
        <v>29</v>
      </c>
      <c r="G32" s="49">
        <v>0</v>
      </c>
      <c r="H32" s="49">
        <v>1</v>
      </c>
      <c r="I32" s="49">
        <v>19</v>
      </c>
      <c r="J32" s="49">
        <v>3</v>
      </c>
      <c r="K32" s="49">
        <v>0</v>
      </c>
      <c r="L32" s="49">
        <v>2</v>
      </c>
      <c r="M32" s="49">
        <v>74</v>
      </c>
      <c r="N32" s="49">
        <v>0</v>
      </c>
      <c r="O32" s="17">
        <f t="shared" si="0"/>
        <v>88</v>
      </c>
      <c r="P32" s="17">
        <f t="shared" si="1"/>
        <v>162</v>
      </c>
      <c r="R32"/>
      <c r="S32" s="19"/>
      <c r="T32" s="19"/>
    </row>
    <row r="33" spans="2:20" ht="23.1" customHeight="1" x14ac:dyDescent="0.25">
      <c r="B33" s="22" t="s">
        <v>60</v>
      </c>
      <c r="C33" s="49">
        <v>36</v>
      </c>
      <c r="D33" s="49">
        <v>5</v>
      </c>
      <c r="E33" s="49">
        <v>6</v>
      </c>
      <c r="F33" s="49">
        <v>30</v>
      </c>
      <c r="G33" s="49">
        <v>2</v>
      </c>
      <c r="H33" s="49">
        <v>0</v>
      </c>
      <c r="I33" s="49">
        <v>22</v>
      </c>
      <c r="J33" s="49">
        <v>2</v>
      </c>
      <c r="K33" s="49">
        <v>0</v>
      </c>
      <c r="L33" s="49">
        <v>0</v>
      </c>
      <c r="M33" s="49">
        <v>78</v>
      </c>
      <c r="N33" s="49">
        <v>0</v>
      </c>
      <c r="O33" s="17">
        <f t="shared" si="0"/>
        <v>103</v>
      </c>
      <c r="P33" s="17">
        <f t="shared" si="1"/>
        <v>181</v>
      </c>
      <c r="R33"/>
      <c r="S33" s="19"/>
      <c r="T33" s="19"/>
    </row>
    <row r="34" spans="2:20" ht="23.1" customHeight="1" x14ac:dyDescent="0.25">
      <c r="B34" s="23" t="s">
        <v>61</v>
      </c>
      <c r="C34" s="49">
        <v>22</v>
      </c>
      <c r="D34" s="49">
        <v>9</v>
      </c>
      <c r="E34" s="49">
        <v>4</v>
      </c>
      <c r="F34" s="49">
        <v>25</v>
      </c>
      <c r="G34" s="49">
        <v>0</v>
      </c>
      <c r="H34" s="49">
        <v>0</v>
      </c>
      <c r="I34" s="49">
        <v>19</v>
      </c>
      <c r="J34" s="49">
        <v>1</v>
      </c>
      <c r="K34" s="49">
        <v>0</v>
      </c>
      <c r="L34" s="49">
        <v>0</v>
      </c>
      <c r="M34" s="49">
        <v>78</v>
      </c>
      <c r="N34" s="49">
        <v>0</v>
      </c>
      <c r="O34" s="17">
        <f t="shared" si="0"/>
        <v>80</v>
      </c>
      <c r="P34" s="17">
        <f t="shared" si="1"/>
        <v>158</v>
      </c>
      <c r="R34"/>
      <c r="S34" s="19"/>
      <c r="T34" s="19"/>
    </row>
    <row r="35" spans="2:20" ht="23.1" customHeight="1" x14ac:dyDescent="0.25">
      <c r="B35" s="23" t="s">
        <v>62</v>
      </c>
      <c r="C35" s="49">
        <v>26</v>
      </c>
      <c r="D35" s="49">
        <v>6</v>
      </c>
      <c r="E35" s="49">
        <v>5</v>
      </c>
      <c r="F35" s="49">
        <v>25</v>
      </c>
      <c r="G35" s="49">
        <v>0</v>
      </c>
      <c r="H35" s="49">
        <v>0</v>
      </c>
      <c r="I35" s="49">
        <v>24</v>
      </c>
      <c r="J35" s="49">
        <v>1</v>
      </c>
      <c r="K35" s="49">
        <v>0</v>
      </c>
      <c r="L35" s="49">
        <v>1</v>
      </c>
      <c r="M35" s="49">
        <v>84</v>
      </c>
      <c r="N35" s="49">
        <v>0</v>
      </c>
      <c r="O35" s="17">
        <f t="shared" si="0"/>
        <v>88</v>
      </c>
      <c r="P35" s="17">
        <f t="shared" si="1"/>
        <v>172</v>
      </c>
      <c r="R35"/>
      <c r="S35" s="19"/>
      <c r="T35" s="19"/>
    </row>
    <row r="36" spans="2:20" ht="23.1" customHeight="1" x14ac:dyDescent="0.25">
      <c r="B36" s="23" t="s">
        <v>63</v>
      </c>
      <c r="C36" s="49">
        <v>45</v>
      </c>
      <c r="D36" s="49">
        <v>15</v>
      </c>
      <c r="E36" s="49">
        <v>6</v>
      </c>
      <c r="F36" s="49">
        <v>40</v>
      </c>
      <c r="G36" s="49">
        <v>0</v>
      </c>
      <c r="H36" s="49">
        <v>3</v>
      </c>
      <c r="I36" s="49">
        <v>27</v>
      </c>
      <c r="J36" s="49">
        <v>2</v>
      </c>
      <c r="K36" s="49">
        <v>2</v>
      </c>
      <c r="L36" s="49">
        <v>3</v>
      </c>
      <c r="M36" s="49">
        <v>65</v>
      </c>
      <c r="N36" s="49">
        <v>1</v>
      </c>
      <c r="O36" s="17">
        <f t="shared" si="0"/>
        <v>144</v>
      </c>
      <c r="P36" s="17">
        <f t="shared" si="1"/>
        <v>209</v>
      </c>
      <c r="R36"/>
      <c r="S36" s="19"/>
      <c r="T36" s="19"/>
    </row>
    <row r="37" spans="2:20" ht="23.1" customHeight="1" x14ac:dyDescent="0.25">
      <c r="B37" s="22" t="s">
        <v>64</v>
      </c>
      <c r="C37" s="49">
        <v>21</v>
      </c>
      <c r="D37" s="49">
        <v>16</v>
      </c>
      <c r="E37" s="49">
        <v>2</v>
      </c>
      <c r="F37" s="49">
        <v>30</v>
      </c>
      <c r="G37" s="49">
        <v>0</v>
      </c>
      <c r="H37" s="49">
        <v>3</v>
      </c>
      <c r="I37" s="49">
        <v>22</v>
      </c>
      <c r="J37" s="49">
        <v>3</v>
      </c>
      <c r="K37" s="49">
        <v>2</v>
      </c>
      <c r="L37" s="49">
        <v>2</v>
      </c>
      <c r="M37" s="49">
        <v>60</v>
      </c>
      <c r="N37" s="49">
        <v>0</v>
      </c>
      <c r="O37" s="17">
        <f t="shared" si="0"/>
        <v>101</v>
      </c>
      <c r="P37" s="17">
        <f t="shared" si="1"/>
        <v>161</v>
      </c>
      <c r="R37"/>
      <c r="S37" s="19"/>
      <c r="T37" s="19"/>
    </row>
    <row r="38" spans="2:20" ht="23.1" customHeight="1" x14ac:dyDescent="0.25">
      <c r="B38" s="23" t="s">
        <v>65</v>
      </c>
      <c r="C38" s="49">
        <v>27</v>
      </c>
      <c r="D38" s="49">
        <v>11</v>
      </c>
      <c r="E38" s="49">
        <v>10</v>
      </c>
      <c r="F38" s="49">
        <v>34</v>
      </c>
      <c r="G38" s="49">
        <v>0</v>
      </c>
      <c r="H38" s="49">
        <v>0</v>
      </c>
      <c r="I38" s="49">
        <v>17</v>
      </c>
      <c r="J38" s="49">
        <v>3</v>
      </c>
      <c r="K38" s="49">
        <v>0</v>
      </c>
      <c r="L38" s="49">
        <v>3</v>
      </c>
      <c r="M38" s="49">
        <v>55</v>
      </c>
      <c r="N38" s="49">
        <v>0</v>
      </c>
      <c r="O38" s="17">
        <f t="shared" si="0"/>
        <v>105</v>
      </c>
      <c r="P38" s="17">
        <f t="shared" si="1"/>
        <v>160</v>
      </c>
      <c r="R38"/>
      <c r="S38" s="19"/>
      <c r="T38" s="19"/>
    </row>
    <row r="39" spans="2:20" ht="23.1" customHeight="1" x14ac:dyDescent="0.25">
      <c r="B39" s="23" t="s">
        <v>66</v>
      </c>
      <c r="C39" s="49">
        <v>30</v>
      </c>
      <c r="D39" s="49">
        <v>7</v>
      </c>
      <c r="E39" s="49">
        <v>4</v>
      </c>
      <c r="F39" s="49">
        <v>35</v>
      </c>
      <c r="G39" s="49">
        <v>0</v>
      </c>
      <c r="H39" s="49">
        <v>1</v>
      </c>
      <c r="I39" s="49">
        <v>34</v>
      </c>
      <c r="J39" s="49">
        <v>0</v>
      </c>
      <c r="K39" s="49">
        <v>2</v>
      </c>
      <c r="L39" s="49">
        <v>0</v>
      </c>
      <c r="M39" s="49">
        <v>60</v>
      </c>
      <c r="N39" s="49">
        <v>0</v>
      </c>
      <c r="O39" s="17">
        <f t="shared" si="0"/>
        <v>113</v>
      </c>
      <c r="P39" s="17">
        <f t="shared" si="1"/>
        <v>173</v>
      </c>
      <c r="R39"/>
      <c r="S39" s="19"/>
      <c r="T39" s="19"/>
    </row>
    <row r="40" spans="2:20" ht="23.1" customHeight="1" x14ac:dyDescent="0.25">
      <c r="B40" s="23" t="s">
        <v>67</v>
      </c>
      <c r="C40" s="49">
        <v>31</v>
      </c>
      <c r="D40" s="49">
        <v>8</v>
      </c>
      <c r="E40" s="49">
        <v>8</v>
      </c>
      <c r="F40" s="49">
        <v>29</v>
      </c>
      <c r="G40" s="49">
        <v>1</v>
      </c>
      <c r="H40" s="49">
        <v>3</v>
      </c>
      <c r="I40" s="49">
        <v>25</v>
      </c>
      <c r="J40" s="49">
        <v>4</v>
      </c>
      <c r="K40" s="49">
        <v>0</v>
      </c>
      <c r="L40" s="49">
        <v>4</v>
      </c>
      <c r="M40" s="49">
        <v>55</v>
      </c>
      <c r="N40" s="49">
        <v>2</v>
      </c>
      <c r="O40" s="17">
        <f t="shared" si="0"/>
        <v>115</v>
      </c>
      <c r="P40" s="17">
        <f t="shared" si="1"/>
        <v>170</v>
      </c>
      <c r="R40"/>
      <c r="S40" s="19"/>
      <c r="T40" s="19"/>
    </row>
    <row r="41" spans="2:20" ht="23.1" customHeight="1" x14ac:dyDescent="0.25">
      <c r="B41" s="22" t="s">
        <v>68</v>
      </c>
      <c r="C41" s="49">
        <v>44</v>
      </c>
      <c r="D41" s="49">
        <v>6</v>
      </c>
      <c r="E41" s="49">
        <v>2</v>
      </c>
      <c r="F41" s="49">
        <v>30</v>
      </c>
      <c r="G41" s="49">
        <v>0</v>
      </c>
      <c r="H41" s="49">
        <v>1</v>
      </c>
      <c r="I41" s="49">
        <v>15</v>
      </c>
      <c r="J41" s="49">
        <v>4</v>
      </c>
      <c r="K41" s="49">
        <v>4</v>
      </c>
      <c r="L41" s="49">
        <v>0</v>
      </c>
      <c r="M41" s="49">
        <v>50</v>
      </c>
      <c r="N41" s="49">
        <v>1</v>
      </c>
      <c r="O41" s="17">
        <f t="shared" si="0"/>
        <v>107</v>
      </c>
      <c r="P41" s="17">
        <f t="shared" si="1"/>
        <v>157</v>
      </c>
      <c r="R41"/>
      <c r="S41" s="19"/>
      <c r="T41" s="19"/>
    </row>
    <row r="42" spans="2:20" ht="23.1" customHeight="1" x14ac:dyDescent="0.25">
      <c r="B42" s="23" t="s">
        <v>69</v>
      </c>
      <c r="C42" s="49">
        <v>41</v>
      </c>
      <c r="D42" s="49">
        <v>18</v>
      </c>
      <c r="E42" s="49">
        <v>9</v>
      </c>
      <c r="F42" s="49">
        <v>28</v>
      </c>
      <c r="G42" s="49">
        <v>0</v>
      </c>
      <c r="H42" s="49">
        <v>2</v>
      </c>
      <c r="I42" s="49">
        <v>14</v>
      </c>
      <c r="J42" s="49">
        <v>22</v>
      </c>
      <c r="K42" s="49">
        <v>2</v>
      </c>
      <c r="L42" s="49">
        <v>1</v>
      </c>
      <c r="M42" s="49">
        <v>35</v>
      </c>
      <c r="N42" s="49">
        <v>0</v>
      </c>
      <c r="O42" s="17">
        <f t="shared" si="0"/>
        <v>137</v>
      </c>
      <c r="P42" s="17">
        <f t="shared" si="1"/>
        <v>172</v>
      </c>
      <c r="R42"/>
      <c r="S42" s="19"/>
      <c r="T42" s="19"/>
    </row>
    <row r="43" spans="2:20" ht="23.1" customHeight="1" x14ac:dyDescent="0.25">
      <c r="B43" s="22" t="s">
        <v>70</v>
      </c>
      <c r="C43" s="49">
        <v>32</v>
      </c>
      <c r="D43" s="49">
        <v>9</v>
      </c>
      <c r="E43" s="49">
        <v>10</v>
      </c>
      <c r="F43" s="49">
        <v>34</v>
      </c>
      <c r="G43" s="49">
        <v>0</v>
      </c>
      <c r="H43" s="49">
        <v>3</v>
      </c>
      <c r="I43" s="49">
        <v>26</v>
      </c>
      <c r="J43" s="49">
        <v>0</v>
      </c>
      <c r="K43" s="49">
        <v>0</v>
      </c>
      <c r="L43" s="49">
        <v>1</v>
      </c>
      <c r="M43" s="49">
        <v>65</v>
      </c>
      <c r="N43" s="49">
        <v>0</v>
      </c>
      <c r="O43" s="17">
        <f t="shared" si="0"/>
        <v>115</v>
      </c>
      <c r="P43" s="17">
        <f t="shared" si="1"/>
        <v>180</v>
      </c>
      <c r="R43"/>
      <c r="S43" s="19"/>
      <c r="T43" s="19"/>
    </row>
    <row r="44" spans="2:20" ht="23.1" customHeight="1" x14ac:dyDescent="0.25">
      <c r="B44" s="24" t="s">
        <v>71</v>
      </c>
      <c r="C44" s="49">
        <v>40</v>
      </c>
      <c r="D44" s="49">
        <v>6</v>
      </c>
      <c r="E44" s="49">
        <v>4</v>
      </c>
      <c r="F44" s="49">
        <v>30</v>
      </c>
      <c r="G44" s="49">
        <v>0</v>
      </c>
      <c r="H44" s="49">
        <v>0</v>
      </c>
      <c r="I44" s="49">
        <v>27</v>
      </c>
      <c r="J44" s="49">
        <v>3</v>
      </c>
      <c r="K44" s="49">
        <v>0</v>
      </c>
      <c r="L44" s="49">
        <v>5</v>
      </c>
      <c r="M44" s="49">
        <v>53</v>
      </c>
      <c r="N44" s="49">
        <v>0</v>
      </c>
      <c r="O44" s="17">
        <f t="shared" si="0"/>
        <v>115</v>
      </c>
      <c r="P44" s="17">
        <f t="shared" si="1"/>
        <v>168</v>
      </c>
      <c r="R44"/>
      <c r="S44" s="19"/>
      <c r="T44" s="19"/>
    </row>
    <row r="45" spans="2:20" ht="23.1" customHeight="1" x14ac:dyDescent="0.25">
      <c r="B45" s="22" t="s">
        <v>72</v>
      </c>
      <c r="C45" s="49">
        <v>35</v>
      </c>
      <c r="D45" s="49">
        <v>3</v>
      </c>
      <c r="E45" s="49">
        <v>7</v>
      </c>
      <c r="F45" s="49">
        <v>33</v>
      </c>
      <c r="G45" s="49">
        <v>1</v>
      </c>
      <c r="H45" s="49">
        <v>1</v>
      </c>
      <c r="I45" s="49">
        <v>23</v>
      </c>
      <c r="J45" s="49">
        <v>2</v>
      </c>
      <c r="K45" s="49">
        <v>2</v>
      </c>
      <c r="L45" s="49">
        <v>4</v>
      </c>
      <c r="M45" s="49">
        <v>40</v>
      </c>
      <c r="N45" s="49">
        <v>0</v>
      </c>
      <c r="O45" s="17">
        <f t="shared" si="0"/>
        <v>111</v>
      </c>
      <c r="P45" s="17">
        <f t="shared" si="1"/>
        <v>151</v>
      </c>
      <c r="R45"/>
      <c r="S45" s="19"/>
      <c r="T45" s="19"/>
    </row>
    <row r="46" spans="2:20" ht="23.1" customHeight="1" x14ac:dyDescent="0.25">
      <c r="B46" s="23" t="s">
        <v>73</v>
      </c>
      <c r="C46" s="49">
        <v>33</v>
      </c>
      <c r="D46" s="49">
        <v>9</v>
      </c>
      <c r="E46" s="49">
        <v>5</v>
      </c>
      <c r="F46" s="49">
        <v>26</v>
      </c>
      <c r="G46" s="49">
        <v>0</v>
      </c>
      <c r="H46" s="49">
        <v>1</v>
      </c>
      <c r="I46" s="49">
        <v>33</v>
      </c>
      <c r="J46" s="49">
        <v>2</v>
      </c>
      <c r="K46" s="49">
        <v>0</v>
      </c>
      <c r="L46" s="49">
        <v>0</v>
      </c>
      <c r="M46" s="49">
        <v>70</v>
      </c>
      <c r="N46" s="49">
        <v>0</v>
      </c>
      <c r="O46" s="17">
        <f t="shared" si="0"/>
        <v>109</v>
      </c>
      <c r="P46" s="17">
        <f t="shared" si="1"/>
        <v>179</v>
      </c>
      <c r="R46" s="19"/>
      <c r="S46" s="19"/>
      <c r="T46"/>
    </row>
    <row r="47" spans="2:20" ht="23.1" customHeight="1" x14ac:dyDescent="0.25">
      <c r="B47" s="23" t="s">
        <v>74</v>
      </c>
      <c r="C47" s="49">
        <v>36</v>
      </c>
      <c r="D47" s="49">
        <v>10</v>
      </c>
      <c r="E47" s="49">
        <v>7</v>
      </c>
      <c r="F47" s="49">
        <v>28</v>
      </c>
      <c r="G47" s="49">
        <v>1</v>
      </c>
      <c r="H47" s="49">
        <v>0</v>
      </c>
      <c r="I47" s="49">
        <v>42</v>
      </c>
      <c r="J47" s="49">
        <v>1</v>
      </c>
      <c r="K47" s="49">
        <v>0</v>
      </c>
      <c r="L47" s="49">
        <v>0</v>
      </c>
      <c r="M47" s="49">
        <v>42</v>
      </c>
      <c r="N47" s="49">
        <v>1</v>
      </c>
      <c r="O47" s="17">
        <f t="shared" si="0"/>
        <v>126</v>
      </c>
      <c r="P47" s="17">
        <f t="shared" si="1"/>
        <v>168</v>
      </c>
      <c r="R47" s="19"/>
      <c r="S47" s="19"/>
      <c r="T47"/>
    </row>
    <row r="48" spans="2:20" ht="23.1" customHeight="1" x14ac:dyDescent="0.25">
      <c r="B48" s="23" t="s">
        <v>75</v>
      </c>
      <c r="C48" s="49">
        <v>40</v>
      </c>
      <c r="D48" s="49">
        <v>9</v>
      </c>
      <c r="E48" s="49">
        <v>14</v>
      </c>
      <c r="F48" s="49">
        <v>57</v>
      </c>
      <c r="G48" s="49">
        <v>1</v>
      </c>
      <c r="H48" s="49">
        <v>1</v>
      </c>
      <c r="I48" s="49">
        <v>25</v>
      </c>
      <c r="J48" s="49">
        <v>0</v>
      </c>
      <c r="K48" s="49">
        <v>0</v>
      </c>
      <c r="L48" s="49">
        <v>3</v>
      </c>
      <c r="M48" s="49">
        <v>49</v>
      </c>
      <c r="N48" s="49">
        <v>0</v>
      </c>
      <c r="O48" s="17">
        <f t="shared" si="0"/>
        <v>150</v>
      </c>
      <c r="P48" s="17">
        <f t="shared" si="1"/>
        <v>199</v>
      </c>
      <c r="R48" s="19"/>
      <c r="S48" s="19"/>
      <c r="T48"/>
    </row>
    <row r="49" spans="2:20" ht="23.1" customHeight="1" x14ac:dyDescent="0.25">
      <c r="B49" s="22" t="s">
        <v>76</v>
      </c>
      <c r="C49" s="49">
        <v>51</v>
      </c>
      <c r="D49" s="49">
        <v>2</v>
      </c>
      <c r="E49" s="49">
        <v>6</v>
      </c>
      <c r="F49" s="49">
        <v>30</v>
      </c>
      <c r="G49" s="49">
        <v>0</v>
      </c>
      <c r="H49" s="49">
        <v>2</v>
      </c>
      <c r="I49" s="49">
        <v>22</v>
      </c>
      <c r="J49" s="49">
        <v>1</v>
      </c>
      <c r="K49" s="49">
        <v>0</v>
      </c>
      <c r="L49" s="49">
        <v>2</v>
      </c>
      <c r="M49" s="49">
        <v>46</v>
      </c>
      <c r="N49" s="49">
        <v>0</v>
      </c>
      <c r="O49" s="17">
        <f t="shared" si="0"/>
        <v>116</v>
      </c>
      <c r="P49" s="17">
        <f t="shared" si="1"/>
        <v>162</v>
      </c>
      <c r="R49" s="19"/>
      <c r="S49" s="19"/>
      <c r="T49"/>
    </row>
    <row r="50" spans="2:20" ht="23.1" customHeight="1" x14ac:dyDescent="0.25">
      <c r="B50" s="23" t="s">
        <v>77</v>
      </c>
      <c r="C50" s="49">
        <v>44</v>
      </c>
      <c r="D50" s="49">
        <v>9</v>
      </c>
      <c r="E50" s="49">
        <v>8</v>
      </c>
      <c r="F50" s="49">
        <v>30</v>
      </c>
      <c r="G50" s="49">
        <v>1</v>
      </c>
      <c r="H50" s="49">
        <v>0</v>
      </c>
      <c r="I50" s="49">
        <v>40</v>
      </c>
      <c r="J50" s="49">
        <v>0</v>
      </c>
      <c r="K50" s="49">
        <v>0</v>
      </c>
      <c r="L50" s="49">
        <v>0</v>
      </c>
      <c r="M50" s="49">
        <v>90</v>
      </c>
      <c r="N50" s="49">
        <v>0</v>
      </c>
      <c r="O50" s="17">
        <f t="shared" si="0"/>
        <v>132</v>
      </c>
      <c r="P50" s="17">
        <f t="shared" si="1"/>
        <v>222</v>
      </c>
      <c r="R50" s="19"/>
      <c r="S50" s="19"/>
      <c r="T50"/>
    </row>
    <row r="51" spans="2:20" ht="23.1" customHeight="1" x14ac:dyDescent="0.25">
      <c r="B51" s="23" t="s">
        <v>78</v>
      </c>
      <c r="C51" s="49">
        <v>45</v>
      </c>
      <c r="D51" s="49">
        <v>6</v>
      </c>
      <c r="E51" s="49">
        <v>11</v>
      </c>
      <c r="F51" s="49">
        <v>31</v>
      </c>
      <c r="G51" s="49">
        <v>1</v>
      </c>
      <c r="H51" s="49">
        <v>0</v>
      </c>
      <c r="I51" s="49">
        <v>15</v>
      </c>
      <c r="J51" s="49">
        <v>2</v>
      </c>
      <c r="K51" s="49">
        <v>3</v>
      </c>
      <c r="L51" s="49">
        <v>1</v>
      </c>
      <c r="M51" s="49">
        <v>56</v>
      </c>
      <c r="N51" s="49">
        <v>0</v>
      </c>
      <c r="O51" s="17">
        <f>SUM(C51:L51,N51)</f>
        <v>115</v>
      </c>
      <c r="P51" s="17">
        <f t="shared" si="1"/>
        <v>171</v>
      </c>
      <c r="R51" s="19"/>
      <c r="S51" s="19"/>
      <c r="T51"/>
    </row>
    <row r="52" spans="2:20" ht="23.1" customHeight="1" x14ac:dyDescent="0.25">
      <c r="B52" s="23" t="s">
        <v>79</v>
      </c>
      <c r="C52" s="49">
        <v>48</v>
      </c>
      <c r="D52" s="49">
        <v>13</v>
      </c>
      <c r="E52" s="49">
        <v>15</v>
      </c>
      <c r="F52" s="49">
        <v>45</v>
      </c>
      <c r="G52" s="49">
        <v>1</v>
      </c>
      <c r="H52" s="49">
        <v>1</v>
      </c>
      <c r="I52" s="49">
        <v>32</v>
      </c>
      <c r="J52" s="49">
        <v>0</v>
      </c>
      <c r="K52" s="49">
        <v>1</v>
      </c>
      <c r="L52" s="49">
        <v>1</v>
      </c>
      <c r="M52" s="49">
        <v>64</v>
      </c>
      <c r="N52" s="49">
        <v>0</v>
      </c>
      <c r="O52" s="17">
        <f t="shared" si="0"/>
        <v>157</v>
      </c>
      <c r="P52" s="17">
        <f t="shared" si="1"/>
        <v>221</v>
      </c>
      <c r="R52" s="19"/>
      <c r="S52" s="19"/>
      <c r="T52"/>
    </row>
    <row r="53" spans="2:20" ht="23.1" customHeight="1" x14ac:dyDescent="0.25">
      <c r="B53" s="22" t="s">
        <v>80</v>
      </c>
      <c r="C53" s="49">
        <v>36</v>
      </c>
      <c r="D53" s="49">
        <v>7</v>
      </c>
      <c r="E53" s="49">
        <v>9</v>
      </c>
      <c r="F53" s="49">
        <v>30</v>
      </c>
      <c r="G53" s="49">
        <v>0</v>
      </c>
      <c r="H53" s="49">
        <v>1</v>
      </c>
      <c r="I53" s="49">
        <v>31</v>
      </c>
      <c r="J53" s="49">
        <v>2</v>
      </c>
      <c r="K53" s="49">
        <v>1</v>
      </c>
      <c r="L53" s="49">
        <v>1</v>
      </c>
      <c r="M53" s="49">
        <v>63</v>
      </c>
      <c r="N53" s="49">
        <v>0</v>
      </c>
      <c r="O53" s="17">
        <f>SUM(C53:L53,N53)</f>
        <v>118</v>
      </c>
      <c r="P53" s="17">
        <f t="shared" si="1"/>
        <v>181</v>
      </c>
      <c r="R53" s="19"/>
      <c r="S53" s="19"/>
      <c r="T53"/>
    </row>
    <row r="54" spans="2:20" ht="23.1" customHeight="1" x14ac:dyDescent="0.25">
      <c r="B54" s="22" t="s">
        <v>81</v>
      </c>
      <c r="C54" s="49">
        <v>39</v>
      </c>
      <c r="D54" s="49">
        <v>11</v>
      </c>
      <c r="E54" s="49">
        <v>4</v>
      </c>
      <c r="F54" s="49">
        <v>36</v>
      </c>
      <c r="G54" s="49">
        <v>0</v>
      </c>
      <c r="H54" s="49">
        <v>2</v>
      </c>
      <c r="I54" s="49">
        <v>20</v>
      </c>
      <c r="J54" s="49">
        <v>2</v>
      </c>
      <c r="K54" s="49">
        <v>0</v>
      </c>
      <c r="L54" s="49">
        <v>4</v>
      </c>
      <c r="M54" s="49">
        <v>70</v>
      </c>
      <c r="N54" s="49">
        <v>0</v>
      </c>
      <c r="O54" s="17">
        <f t="shared" si="0"/>
        <v>118</v>
      </c>
      <c r="P54" s="17">
        <f t="shared" si="1"/>
        <v>188</v>
      </c>
      <c r="R54" s="19"/>
      <c r="S54" s="19"/>
      <c r="T54"/>
    </row>
    <row r="55" spans="2:20" ht="23.1" customHeight="1" x14ac:dyDescent="0.25">
      <c r="B55" s="22" t="s">
        <v>82</v>
      </c>
      <c r="C55" s="49">
        <v>50</v>
      </c>
      <c r="D55" s="49">
        <v>3</v>
      </c>
      <c r="E55" s="49">
        <v>7</v>
      </c>
      <c r="F55" s="49">
        <v>50</v>
      </c>
      <c r="G55" s="49">
        <v>4</v>
      </c>
      <c r="H55" s="49">
        <v>1</v>
      </c>
      <c r="I55" s="49">
        <v>19</v>
      </c>
      <c r="J55" s="49">
        <v>2</v>
      </c>
      <c r="K55" s="49">
        <v>0</v>
      </c>
      <c r="L55" s="49">
        <v>2</v>
      </c>
      <c r="M55" s="49">
        <v>55</v>
      </c>
      <c r="N55" s="49">
        <v>0</v>
      </c>
      <c r="O55" s="17">
        <f t="shared" si="0"/>
        <v>138</v>
      </c>
      <c r="P55" s="17">
        <f t="shared" si="1"/>
        <v>193</v>
      </c>
      <c r="R55" s="19"/>
      <c r="S55" s="19"/>
      <c r="T55"/>
    </row>
    <row r="56" spans="2:20" ht="23.1" customHeight="1" x14ac:dyDescent="0.25">
      <c r="B56" s="22" t="s">
        <v>83</v>
      </c>
      <c r="C56" s="49">
        <v>49</v>
      </c>
      <c r="D56" s="49">
        <v>10</v>
      </c>
      <c r="E56" s="49">
        <v>11</v>
      </c>
      <c r="F56" s="49">
        <v>63</v>
      </c>
      <c r="G56" s="49">
        <v>1</v>
      </c>
      <c r="H56" s="49">
        <v>2</v>
      </c>
      <c r="I56" s="49">
        <v>8</v>
      </c>
      <c r="J56" s="49">
        <v>2</v>
      </c>
      <c r="K56" s="49">
        <v>0</v>
      </c>
      <c r="L56" s="49">
        <v>2</v>
      </c>
      <c r="M56" s="49">
        <v>67</v>
      </c>
      <c r="N56" s="49">
        <v>0</v>
      </c>
      <c r="O56" s="17">
        <f t="shared" si="0"/>
        <v>148</v>
      </c>
      <c r="P56" s="17">
        <f t="shared" si="1"/>
        <v>215</v>
      </c>
      <c r="R56" s="19"/>
      <c r="S56" s="19"/>
      <c r="T56"/>
    </row>
    <row r="57" spans="2:20" ht="23.1" customHeight="1" x14ac:dyDescent="0.25">
      <c r="B57" s="22" t="s">
        <v>84</v>
      </c>
      <c r="C57" s="49">
        <v>50</v>
      </c>
      <c r="D57" s="49">
        <v>5</v>
      </c>
      <c r="E57" s="49">
        <v>10</v>
      </c>
      <c r="F57" s="49">
        <v>60</v>
      </c>
      <c r="G57" s="49">
        <v>2</v>
      </c>
      <c r="H57" s="49">
        <v>0</v>
      </c>
      <c r="I57" s="49">
        <v>23</v>
      </c>
      <c r="J57" s="49">
        <v>2</v>
      </c>
      <c r="K57" s="49">
        <v>1</v>
      </c>
      <c r="L57" s="49">
        <v>1</v>
      </c>
      <c r="M57" s="49">
        <v>80</v>
      </c>
      <c r="N57" s="49">
        <v>0</v>
      </c>
      <c r="O57" s="17">
        <f t="shared" si="0"/>
        <v>154</v>
      </c>
      <c r="P57" s="17">
        <f t="shared" si="1"/>
        <v>234</v>
      </c>
      <c r="R57" s="19"/>
      <c r="S57" s="19"/>
      <c r="T57"/>
    </row>
    <row r="58" spans="2:20" ht="23.1" customHeight="1" x14ac:dyDescent="0.25">
      <c r="B58" s="74" t="s">
        <v>18</v>
      </c>
      <c r="C58" s="16">
        <f>SUM(C10:C57)</f>
        <v>1488</v>
      </c>
      <c r="D58" s="16">
        <f t="shared" ref="D58:P58" si="21">SUM(D10:D57)</f>
        <v>326</v>
      </c>
      <c r="E58" s="16">
        <f t="shared" si="21"/>
        <v>287</v>
      </c>
      <c r="F58" s="16">
        <f t="shared" si="21"/>
        <v>1551</v>
      </c>
      <c r="G58" s="16">
        <f t="shared" si="21"/>
        <v>26</v>
      </c>
      <c r="H58" s="16">
        <f t="shared" si="21"/>
        <v>34</v>
      </c>
      <c r="I58" s="16">
        <f t="shared" si="21"/>
        <v>960</v>
      </c>
      <c r="J58" s="16">
        <f t="shared" si="21"/>
        <v>96</v>
      </c>
      <c r="K58" s="16">
        <f t="shared" si="21"/>
        <v>33</v>
      </c>
      <c r="L58" s="16">
        <f t="shared" si="21"/>
        <v>80</v>
      </c>
      <c r="M58" s="16">
        <f t="shared" si="21"/>
        <v>3450</v>
      </c>
      <c r="N58" s="16">
        <f t="shared" si="21"/>
        <v>5</v>
      </c>
      <c r="O58" s="16">
        <f t="shared" si="21"/>
        <v>4886</v>
      </c>
      <c r="P58" s="16">
        <f t="shared" si="21"/>
        <v>8336</v>
      </c>
      <c r="R58" s="19"/>
      <c r="S58" s="19"/>
      <c r="T58"/>
    </row>
    <row r="59" spans="2:20" ht="23.1" customHeight="1" x14ac:dyDescent="0.25">
      <c r="B59" s="74" t="s">
        <v>93</v>
      </c>
      <c r="C59" s="42">
        <f t="shared" ref="C59:N59" si="22">C58/$P$58</f>
        <v>0.1785028790786948</v>
      </c>
      <c r="D59" s="42">
        <f t="shared" si="22"/>
        <v>3.9107485604606529E-2</v>
      </c>
      <c r="E59" s="42">
        <f t="shared" si="22"/>
        <v>3.4428982725527829E-2</v>
      </c>
      <c r="F59" s="42">
        <f t="shared" si="22"/>
        <v>0.18606046065259116</v>
      </c>
      <c r="G59" s="42">
        <f t="shared" si="22"/>
        <v>3.1190019193857964E-3</v>
      </c>
      <c r="H59" s="42">
        <f t="shared" si="22"/>
        <v>4.0786948176583489E-3</v>
      </c>
      <c r="I59" s="42">
        <f t="shared" si="22"/>
        <v>0.11516314779270634</v>
      </c>
      <c r="J59" s="42">
        <f t="shared" si="22"/>
        <v>1.1516314779270634E-2</v>
      </c>
      <c r="K59" s="42">
        <f t="shared" si="22"/>
        <v>3.95873320537428E-3</v>
      </c>
      <c r="L59" s="42">
        <f t="shared" si="22"/>
        <v>9.5969289827255271E-3</v>
      </c>
      <c r="M59" s="42">
        <f t="shared" si="22"/>
        <v>0.41386756238003841</v>
      </c>
      <c r="N59" s="42">
        <f t="shared" si="22"/>
        <v>5.9980806142034544E-4</v>
      </c>
      <c r="R59" s="19"/>
      <c r="S59" s="19"/>
      <c r="T59"/>
    </row>
    <row r="60" spans="2:20" ht="23.1" customHeight="1" x14ac:dyDescent="0.25">
      <c r="B60" s="75" t="s">
        <v>94</v>
      </c>
      <c r="C60" s="43">
        <f>C58/$O$58</f>
        <v>0.30454359394187475</v>
      </c>
      <c r="D60" s="43">
        <f t="shared" ref="D60:N60" si="23">D58/$O$58</f>
        <v>6.6721244371674177E-2</v>
      </c>
      <c r="E60" s="43">
        <f t="shared" si="23"/>
        <v>5.8739255014326648E-2</v>
      </c>
      <c r="F60" s="43">
        <f t="shared" si="23"/>
        <v>0.31743757674989764</v>
      </c>
      <c r="G60" s="43">
        <f t="shared" si="23"/>
        <v>5.3213262382316821E-3</v>
      </c>
      <c r="H60" s="43">
        <f t="shared" si="23"/>
        <v>6.9586573884568154E-3</v>
      </c>
      <c r="I60" s="43">
        <f t="shared" si="23"/>
        <v>0.19647973802701596</v>
      </c>
      <c r="J60" s="43">
        <f t="shared" si="23"/>
        <v>1.9647973802701595E-2</v>
      </c>
      <c r="K60" s="43">
        <f t="shared" si="23"/>
        <v>6.7539909946786741E-3</v>
      </c>
      <c r="L60" s="43">
        <f t="shared" si="23"/>
        <v>1.6373311502251329E-2</v>
      </c>
      <c r="M60" s="43"/>
      <c r="N60" s="43">
        <f t="shared" si="23"/>
        <v>1.0233319688907081E-3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s="19"/>
      <c r="T70" s="19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7" customFormat="1" ht="20.100000000000001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 s="19"/>
      <c r="T71" s="19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7" customFormat="1" ht="20.100000000000001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 s="19"/>
      <c r="T72" s="19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7" customFormat="1" ht="20.100000000000001" customHeigh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s="19"/>
      <c r="T73" s="19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7" customFormat="1" ht="20.100000000000001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s="19"/>
      <c r="T74" s="19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7" customFormat="1" ht="20.100000000000001" customHeigh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 s="19"/>
      <c r="T75" s="19"/>
      <c r="U75"/>
      <c r="V75"/>
      <c r="W75"/>
      <c r="X75"/>
      <c r="Y75"/>
      <c r="Z75"/>
      <c r="AA75"/>
      <c r="AB75"/>
      <c r="AC75"/>
      <c r="AD75"/>
      <c r="AE75"/>
      <c r="AF75"/>
    </row>
    <row r="76" spans="1:32" s="7" customFormat="1" ht="20.100000000000001" customHeigh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 s="19"/>
      <c r="T76" s="19"/>
      <c r="U76"/>
      <c r="V76"/>
      <c r="W76"/>
      <c r="X76"/>
      <c r="Y76"/>
      <c r="Z76"/>
      <c r="AA76"/>
      <c r="AB76"/>
      <c r="AC76"/>
      <c r="AD76"/>
      <c r="AE76"/>
      <c r="AF76"/>
    </row>
    <row r="77" spans="1:32" s="7" customFormat="1" ht="20.100000000000001" customHeight="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 s="19"/>
      <c r="T77" s="19"/>
      <c r="U77"/>
      <c r="V77"/>
      <c r="W77"/>
      <c r="X77"/>
      <c r="Y77"/>
      <c r="Z77"/>
      <c r="AA77"/>
      <c r="AB77"/>
      <c r="AC77"/>
      <c r="AD77"/>
      <c r="AE77"/>
      <c r="AF77"/>
    </row>
    <row r="78" spans="1:32" s="7" customFormat="1" ht="20.100000000000001" customHeigh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 s="19"/>
      <c r="T78" s="19"/>
      <c r="U78"/>
      <c r="V78"/>
      <c r="W78"/>
      <c r="X78"/>
      <c r="Y78"/>
      <c r="Z78"/>
      <c r="AA78"/>
      <c r="AB78"/>
      <c r="AC78"/>
      <c r="AD78"/>
      <c r="AE78"/>
      <c r="AF78"/>
    </row>
    <row r="79" spans="1:32" s="7" customFormat="1" ht="20.100000000000001" customHeigh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 s="19"/>
      <c r="T79" s="19"/>
      <c r="U79"/>
      <c r="V79"/>
      <c r="W79"/>
      <c r="X79"/>
      <c r="Y79"/>
      <c r="Z79"/>
      <c r="AA79"/>
      <c r="AB79"/>
      <c r="AC79"/>
      <c r="AD79"/>
      <c r="AE79"/>
      <c r="AF79"/>
    </row>
    <row r="80" spans="1:32" s="7" customFormat="1" ht="20.100000000000001" customHeigh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 s="19"/>
      <c r="T80" s="19"/>
      <c r="U80"/>
      <c r="V80"/>
      <c r="W80"/>
      <c r="X80"/>
      <c r="Y80"/>
      <c r="Z80"/>
      <c r="AA80"/>
      <c r="AB80"/>
      <c r="AC80"/>
      <c r="AD80"/>
      <c r="AE80"/>
      <c r="AF80"/>
    </row>
    <row r="81" spans="2:20" ht="20.100000000000001" customHeight="1" x14ac:dyDescent="0.25">
      <c r="R81"/>
      <c r="S81" s="19"/>
      <c r="T81" s="19"/>
    </row>
    <row r="82" spans="2:20" ht="20.100000000000001" customHeight="1" x14ac:dyDescent="0.25">
      <c r="R82"/>
      <c r="S82" s="19"/>
      <c r="T82" s="19"/>
    </row>
    <row r="83" spans="2:20" ht="20.100000000000001" customHeight="1" x14ac:dyDescent="0.25">
      <c r="R83"/>
      <c r="S83" s="19"/>
      <c r="T83" s="19"/>
    </row>
    <row r="84" spans="2:20" ht="20.100000000000001" customHeight="1" x14ac:dyDescent="0.25">
      <c r="R84"/>
      <c r="S84" s="19"/>
      <c r="T84" s="19"/>
    </row>
    <row r="85" spans="2:20" ht="20.100000000000001" customHeight="1" x14ac:dyDescent="0.25">
      <c r="R85"/>
      <c r="S85" s="19"/>
      <c r="T85" s="19"/>
    </row>
    <row r="86" spans="2:20" ht="20.100000000000001" customHeight="1" x14ac:dyDescent="0.25">
      <c r="R86"/>
      <c r="S86" s="19"/>
      <c r="T86" s="19"/>
    </row>
    <row r="87" spans="2:20" ht="20.100000000000001" customHeight="1" x14ac:dyDescent="0.25">
      <c r="R87"/>
      <c r="S87" s="19"/>
      <c r="T87" s="19"/>
    </row>
    <row r="88" spans="2:20" ht="20.100000000000001" customHeight="1" x14ac:dyDescent="0.25">
      <c r="R88"/>
      <c r="S88" s="19"/>
      <c r="T88" s="19"/>
    </row>
    <row r="89" spans="2:20" ht="20.100000000000001" customHeight="1" x14ac:dyDescent="0.25">
      <c r="R89"/>
      <c r="S89" s="19"/>
      <c r="T89" s="19"/>
    </row>
    <row r="90" spans="2:20" ht="20.100000000000001" customHeight="1" x14ac:dyDescent="0.25">
      <c r="R90"/>
      <c r="S90" s="19"/>
      <c r="T90" s="19"/>
    </row>
    <row r="91" spans="2:20" ht="20.100000000000001" customHeight="1" x14ac:dyDescent="0.25">
      <c r="R91"/>
      <c r="S91" s="19"/>
      <c r="T91" s="19"/>
    </row>
    <row r="92" spans="2:20" ht="20.100000000000001" customHeight="1" x14ac:dyDescent="0.25">
      <c r="R92"/>
      <c r="S92" s="19"/>
      <c r="T92" s="19"/>
    </row>
    <row r="93" spans="2:20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20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20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20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F126"/>
  <sheetViews>
    <sheetView view="pageBreakPreview" zoomScale="60" workbookViewId="0">
      <selection activeCell="T54" sqref="T5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1:32" ht="23.25" customHeight="1" x14ac:dyDescent="0.3">
      <c r="B1" s="82" t="s">
        <v>23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 spans="1:32" ht="20.100000000000001" customHeight="1" x14ac:dyDescent="0.25">
      <c r="B2" s="83" t="s">
        <v>95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 spans="1:32" ht="20.100000000000001" customHeight="1" x14ac:dyDescent="0.25">
      <c r="B3" s="21" t="s">
        <v>96</v>
      </c>
      <c r="C3" s="90" t="str">
        <f>'[1]24.09.2019 BOMBO-MATUGGA'!C3:G3</f>
        <v>MCC-C2-STN67-MATUGGA GAZ</v>
      </c>
      <c r="D3" s="90"/>
      <c r="E3" s="90"/>
      <c r="F3" s="90"/>
      <c r="G3" s="90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1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1:32" ht="20.100000000000001" customHeight="1" x14ac:dyDescent="0.25">
      <c r="A5" s="66"/>
      <c r="B5" s="66"/>
      <c r="C5" s="67" t="s">
        <v>3</v>
      </c>
      <c r="D5" s="68" t="str">
        <f>'[1]24.09.2019 BOMBO-MATUGGA'!D5</f>
        <v>24.09.19</v>
      </c>
      <c r="E5" s="66"/>
      <c r="F5" s="69" t="s">
        <v>1</v>
      </c>
      <c r="G5" s="88" t="s">
        <v>174</v>
      </c>
      <c r="H5" s="89"/>
      <c r="I5" s="70"/>
      <c r="J5" s="67" t="s">
        <v>5</v>
      </c>
      <c r="K5" s="88" t="s">
        <v>179</v>
      </c>
      <c r="L5" s="89"/>
      <c r="M5" s="71"/>
      <c r="N5" s="71"/>
      <c r="O5" s="66"/>
      <c r="P5" s="66"/>
      <c r="Q5" s="66"/>
      <c r="R5" s="66"/>
      <c r="S5" s="71"/>
      <c r="T5" s="71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</row>
    <row r="6" spans="1:32" ht="23.25" customHeight="1" x14ac:dyDescent="0.25">
      <c r="A6" s="66"/>
      <c r="B6" s="66"/>
      <c r="C6" s="67" t="s">
        <v>4</v>
      </c>
      <c r="D6" s="85" t="s">
        <v>177</v>
      </c>
      <c r="E6" s="86"/>
      <c r="F6" s="67" t="s">
        <v>2</v>
      </c>
      <c r="G6" s="85" t="s">
        <v>176</v>
      </c>
      <c r="H6" s="86"/>
      <c r="I6" s="66"/>
      <c r="J6" s="67" t="s">
        <v>21</v>
      </c>
      <c r="K6" s="88" t="s">
        <v>178</v>
      </c>
      <c r="L6" s="89"/>
      <c r="M6" s="71"/>
      <c r="N6" s="71"/>
      <c r="O6" s="66"/>
      <c r="P6" s="66"/>
      <c r="Q6" s="66"/>
      <c r="R6" s="66"/>
      <c r="S6" s="71"/>
      <c r="T6" s="71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</row>
    <row r="7" spans="1:32" ht="20.100000000000001" customHeight="1" x14ac:dyDescent="0.25">
      <c r="B7" s="2"/>
      <c r="I7" s="2"/>
      <c r="R7"/>
      <c r="S7" s="19"/>
      <c r="T7" s="19"/>
    </row>
    <row r="8" spans="1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87" t="s">
        <v>88</v>
      </c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</row>
    <row r="9" spans="1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1:32" ht="23.1" customHeight="1" x14ac:dyDescent="0.25">
      <c r="B10" s="22" t="s">
        <v>37</v>
      </c>
      <c r="C10" s="49">
        <v>19</v>
      </c>
      <c r="D10" s="49">
        <v>7</v>
      </c>
      <c r="E10" s="49">
        <v>1</v>
      </c>
      <c r="F10" s="49">
        <v>9</v>
      </c>
      <c r="G10" s="49">
        <v>0</v>
      </c>
      <c r="H10" s="49">
        <v>0</v>
      </c>
      <c r="I10" s="49">
        <v>6</v>
      </c>
      <c r="J10" s="49">
        <v>1</v>
      </c>
      <c r="K10" s="49">
        <v>2</v>
      </c>
      <c r="L10" s="49">
        <v>0</v>
      </c>
      <c r="M10" s="49">
        <v>90</v>
      </c>
      <c r="N10" s="49">
        <v>0</v>
      </c>
      <c r="O10" s="17">
        <f t="shared" ref="O10:O58" si="0">SUM(C10:L10,N10)</f>
        <v>45</v>
      </c>
      <c r="P10" s="17">
        <f t="shared" ref="P10:P57" si="1">SUM(C10:N10)</f>
        <v>135</v>
      </c>
      <c r="R10" s="1" t="s">
        <v>6</v>
      </c>
      <c r="S10" s="17">
        <f t="shared" ref="S10:AF10" si="2">SUM(C10:C13)</f>
        <v>130</v>
      </c>
      <c r="T10" s="17">
        <f t="shared" si="2"/>
        <v>31</v>
      </c>
      <c r="U10" s="17">
        <f t="shared" si="2"/>
        <v>34</v>
      </c>
      <c r="V10" s="17">
        <f t="shared" si="2"/>
        <v>106</v>
      </c>
      <c r="W10" s="17">
        <f t="shared" si="2"/>
        <v>2</v>
      </c>
      <c r="X10" s="17">
        <f t="shared" si="2"/>
        <v>1</v>
      </c>
      <c r="Y10" s="17">
        <f t="shared" si="2"/>
        <v>46</v>
      </c>
      <c r="Z10" s="17">
        <f t="shared" si="2"/>
        <v>16</v>
      </c>
      <c r="AA10" s="17">
        <f t="shared" si="2"/>
        <v>11</v>
      </c>
      <c r="AB10" s="17">
        <f t="shared" si="2"/>
        <v>5</v>
      </c>
      <c r="AC10" s="17">
        <f t="shared" si="2"/>
        <v>408</v>
      </c>
      <c r="AD10" s="17">
        <f t="shared" si="2"/>
        <v>0</v>
      </c>
      <c r="AE10" s="30">
        <f t="shared" si="2"/>
        <v>382</v>
      </c>
      <c r="AF10" s="30">
        <f t="shared" si="2"/>
        <v>790</v>
      </c>
    </row>
    <row r="11" spans="1:32" s="6" customFormat="1" ht="23.1" customHeight="1" x14ac:dyDescent="0.25">
      <c r="B11" s="22" t="s">
        <v>38</v>
      </c>
      <c r="C11" s="49">
        <v>38</v>
      </c>
      <c r="D11" s="49">
        <v>7</v>
      </c>
      <c r="E11" s="49">
        <v>8</v>
      </c>
      <c r="F11" s="49">
        <v>32</v>
      </c>
      <c r="G11" s="49">
        <v>1</v>
      </c>
      <c r="H11" s="49">
        <v>0</v>
      </c>
      <c r="I11" s="49">
        <v>15</v>
      </c>
      <c r="J11" s="49">
        <v>3</v>
      </c>
      <c r="K11" s="49">
        <v>4</v>
      </c>
      <c r="L11" s="49">
        <v>3</v>
      </c>
      <c r="M11" s="49">
        <v>123</v>
      </c>
      <c r="N11" s="49">
        <v>0</v>
      </c>
      <c r="O11" s="17">
        <f>SUM(C11:L11,N11)</f>
        <v>111</v>
      </c>
      <c r="P11" s="17">
        <f t="shared" si="1"/>
        <v>234</v>
      </c>
      <c r="R11" s="1" t="s">
        <v>7</v>
      </c>
      <c r="S11" s="17">
        <f t="shared" ref="S11:AF11" si="3">SUM(C14:C17)</f>
        <v>142</v>
      </c>
      <c r="T11" s="17">
        <f t="shared" si="3"/>
        <v>39</v>
      </c>
      <c r="U11" s="17">
        <f t="shared" si="3"/>
        <v>34</v>
      </c>
      <c r="V11" s="17">
        <f t="shared" si="3"/>
        <v>142</v>
      </c>
      <c r="W11" s="17">
        <f t="shared" si="3"/>
        <v>3</v>
      </c>
      <c r="X11" s="17">
        <f t="shared" si="3"/>
        <v>4</v>
      </c>
      <c r="Y11" s="17">
        <f t="shared" si="3"/>
        <v>54</v>
      </c>
      <c r="Z11" s="17">
        <f t="shared" si="3"/>
        <v>16</v>
      </c>
      <c r="AA11" s="17">
        <f t="shared" si="3"/>
        <v>9</v>
      </c>
      <c r="AB11" s="17">
        <f t="shared" si="3"/>
        <v>7</v>
      </c>
      <c r="AC11" s="17">
        <f t="shared" si="3"/>
        <v>391</v>
      </c>
      <c r="AD11" s="17">
        <f t="shared" si="3"/>
        <v>0</v>
      </c>
      <c r="AE11" s="30">
        <f t="shared" si="3"/>
        <v>450</v>
      </c>
      <c r="AF11" s="30">
        <f t="shared" si="3"/>
        <v>841</v>
      </c>
    </row>
    <row r="12" spans="1:32" ht="23.1" customHeight="1" x14ac:dyDescent="0.25">
      <c r="B12" s="22" t="s">
        <v>39</v>
      </c>
      <c r="C12" s="49">
        <v>34</v>
      </c>
      <c r="D12" s="49">
        <v>5</v>
      </c>
      <c r="E12" s="49">
        <v>10</v>
      </c>
      <c r="F12" s="49">
        <v>29</v>
      </c>
      <c r="G12" s="49">
        <v>0</v>
      </c>
      <c r="H12" s="49">
        <v>1</v>
      </c>
      <c r="I12" s="49">
        <v>12</v>
      </c>
      <c r="J12" s="49">
        <v>2</v>
      </c>
      <c r="K12" s="49">
        <v>1</v>
      </c>
      <c r="L12" s="49">
        <v>1</v>
      </c>
      <c r="M12" s="49">
        <v>80</v>
      </c>
      <c r="N12" s="49">
        <v>0</v>
      </c>
      <c r="O12" s="17">
        <f>SUM(C12:L12,N12)</f>
        <v>95</v>
      </c>
      <c r="P12" s="17">
        <f t="shared" si="1"/>
        <v>175</v>
      </c>
      <c r="R12" s="1" t="s">
        <v>8</v>
      </c>
      <c r="S12" s="17">
        <f t="shared" ref="S12:AF12" si="4">SUM(C18:C21)</f>
        <v>145</v>
      </c>
      <c r="T12" s="17">
        <f t="shared" si="4"/>
        <v>52</v>
      </c>
      <c r="U12" s="17">
        <f t="shared" si="4"/>
        <v>33</v>
      </c>
      <c r="V12" s="17">
        <f t="shared" si="4"/>
        <v>168</v>
      </c>
      <c r="W12" s="17">
        <f t="shared" si="4"/>
        <v>1</v>
      </c>
      <c r="X12" s="17">
        <f t="shared" si="4"/>
        <v>2</v>
      </c>
      <c r="Y12" s="17">
        <f t="shared" si="4"/>
        <v>88</v>
      </c>
      <c r="Z12" s="17">
        <f t="shared" si="4"/>
        <v>23</v>
      </c>
      <c r="AA12" s="17">
        <f t="shared" si="4"/>
        <v>14</v>
      </c>
      <c r="AB12" s="17">
        <f t="shared" si="4"/>
        <v>4</v>
      </c>
      <c r="AC12" s="17">
        <f t="shared" si="4"/>
        <v>345</v>
      </c>
      <c r="AD12" s="17">
        <f t="shared" si="4"/>
        <v>0</v>
      </c>
      <c r="AE12" s="30">
        <f t="shared" si="4"/>
        <v>530</v>
      </c>
      <c r="AF12" s="30">
        <f t="shared" si="4"/>
        <v>875</v>
      </c>
    </row>
    <row r="13" spans="1:32" ht="23.1" customHeight="1" x14ac:dyDescent="0.25">
      <c r="B13" s="22" t="s">
        <v>40</v>
      </c>
      <c r="C13" s="49">
        <v>39</v>
      </c>
      <c r="D13" s="49">
        <v>12</v>
      </c>
      <c r="E13" s="49">
        <v>15</v>
      </c>
      <c r="F13" s="49">
        <v>36</v>
      </c>
      <c r="G13" s="49">
        <v>1</v>
      </c>
      <c r="H13" s="49">
        <v>0</v>
      </c>
      <c r="I13" s="49">
        <v>13</v>
      </c>
      <c r="J13" s="49">
        <v>10</v>
      </c>
      <c r="K13" s="49">
        <v>4</v>
      </c>
      <c r="L13" s="49">
        <v>1</v>
      </c>
      <c r="M13" s="49">
        <v>115</v>
      </c>
      <c r="N13" s="49">
        <v>0</v>
      </c>
      <c r="O13" s="17">
        <f t="shared" si="0"/>
        <v>131</v>
      </c>
      <c r="P13" s="17">
        <f t="shared" si="1"/>
        <v>246</v>
      </c>
      <c r="R13" s="1" t="s">
        <v>9</v>
      </c>
      <c r="S13" s="17">
        <f t="shared" ref="S13:AF13" si="5">SUM(C22:C25)</f>
        <v>108</v>
      </c>
      <c r="T13" s="17">
        <f t="shared" si="5"/>
        <v>64</v>
      </c>
      <c r="U13" s="17">
        <f t="shared" si="5"/>
        <v>27</v>
      </c>
      <c r="V13" s="17">
        <f t="shared" si="5"/>
        <v>139</v>
      </c>
      <c r="W13" s="17">
        <f t="shared" si="5"/>
        <v>0</v>
      </c>
      <c r="X13" s="17">
        <f t="shared" si="5"/>
        <v>6</v>
      </c>
      <c r="Y13" s="17">
        <f t="shared" si="5"/>
        <v>72</v>
      </c>
      <c r="Z13" s="17">
        <f t="shared" si="5"/>
        <v>26</v>
      </c>
      <c r="AA13" s="17">
        <f t="shared" si="5"/>
        <v>12</v>
      </c>
      <c r="AB13" s="17">
        <f t="shared" si="5"/>
        <v>10</v>
      </c>
      <c r="AC13" s="17">
        <f t="shared" si="5"/>
        <v>331</v>
      </c>
      <c r="AD13" s="17">
        <f t="shared" si="5"/>
        <v>1</v>
      </c>
      <c r="AE13" s="30">
        <f t="shared" si="5"/>
        <v>465</v>
      </c>
      <c r="AF13" s="30">
        <f t="shared" si="5"/>
        <v>796</v>
      </c>
    </row>
    <row r="14" spans="1:32" ht="23.1" customHeight="1" x14ac:dyDescent="0.25">
      <c r="B14" s="22" t="s">
        <v>41</v>
      </c>
      <c r="C14" s="49">
        <v>56</v>
      </c>
      <c r="D14" s="49">
        <v>5</v>
      </c>
      <c r="E14" s="49">
        <v>8</v>
      </c>
      <c r="F14" s="49">
        <v>39</v>
      </c>
      <c r="G14" s="49">
        <v>1</v>
      </c>
      <c r="H14" s="49">
        <v>2</v>
      </c>
      <c r="I14" s="49">
        <v>21</v>
      </c>
      <c r="J14" s="49">
        <v>3</v>
      </c>
      <c r="K14" s="49">
        <v>2</v>
      </c>
      <c r="L14" s="49">
        <v>1</v>
      </c>
      <c r="M14" s="49">
        <v>113</v>
      </c>
      <c r="N14" s="49">
        <v>0</v>
      </c>
      <c r="O14" s="17">
        <f t="shared" si="0"/>
        <v>138</v>
      </c>
      <c r="P14" s="17">
        <f t="shared" si="1"/>
        <v>251</v>
      </c>
      <c r="R14" s="1" t="s">
        <v>10</v>
      </c>
      <c r="S14" s="17">
        <f t="shared" ref="S14:AF14" si="6">SUM(C26:C29)</f>
        <v>78</v>
      </c>
      <c r="T14" s="17">
        <f t="shared" si="6"/>
        <v>29</v>
      </c>
      <c r="U14" s="17">
        <f t="shared" si="6"/>
        <v>24</v>
      </c>
      <c r="V14" s="17">
        <f t="shared" si="6"/>
        <v>92</v>
      </c>
      <c r="W14" s="17">
        <f t="shared" si="6"/>
        <v>0</v>
      </c>
      <c r="X14" s="17">
        <f t="shared" si="6"/>
        <v>1</v>
      </c>
      <c r="Y14" s="17">
        <f t="shared" si="6"/>
        <v>71</v>
      </c>
      <c r="Z14" s="17">
        <f t="shared" si="6"/>
        <v>27</v>
      </c>
      <c r="AA14" s="17">
        <f t="shared" si="6"/>
        <v>9</v>
      </c>
      <c r="AB14" s="17">
        <f t="shared" si="6"/>
        <v>4</v>
      </c>
      <c r="AC14" s="17">
        <f t="shared" si="6"/>
        <v>268</v>
      </c>
      <c r="AD14" s="17">
        <f t="shared" si="6"/>
        <v>0</v>
      </c>
      <c r="AE14" s="30">
        <f t="shared" si="6"/>
        <v>335</v>
      </c>
      <c r="AF14" s="30">
        <f t="shared" si="6"/>
        <v>603</v>
      </c>
    </row>
    <row r="15" spans="1:32" ht="23.1" customHeight="1" x14ac:dyDescent="0.25">
      <c r="B15" s="22" t="s">
        <v>42</v>
      </c>
      <c r="C15" s="49">
        <v>31</v>
      </c>
      <c r="D15" s="49">
        <v>12</v>
      </c>
      <c r="E15" s="49">
        <v>10</v>
      </c>
      <c r="F15" s="49">
        <v>36</v>
      </c>
      <c r="G15" s="49">
        <v>1</v>
      </c>
      <c r="H15" s="49">
        <v>1</v>
      </c>
      <c r="I15" s="49">
        <v>15</v>
      </c>
      <c r="J15" s="49">
        <v>4</v>
      </c>
      <c r="K15" s="49">
        <v>1</v>
      </c>
      <c r="L15" s="49">
        <v>3</v>
      </c>
      <c r="M15" s="49">
        <v>108</v>
      </c>
      <c r="N15" s="49">
        <v>0</v>
      </c>
      <c r="O15" s="17">
        <f t="shared" si="0"/>
        <v>114</v>
      </c>
      <c r="P15" s="17">
        <f t="shared" si="1"/>
        <v>222</v>
      </c>
      <c r="R15" s="1" t="s">
        <v>11</v>
      </c>
      <c r="S15" s="17">
        <f t="shared" ref="S15:AF15" si="7">SUM(C30:C33)</f>
        <v>132</v>
      </c>
      <c r="T15" s="17">
        <f t="shared" si="7"/>
        <v>52</v>
      </c>
      <c r="U15" s="17">
        <f t="shared" si="7"/>
        <v>37</v>
      </c>
      <c r="V15" s="17">
        <f t="shared" si="7"/>
        <v>134</v>
      </c>
      <c r="W15" s="17">
        <f t="shared" si="7"/>
        <v>2</v>
      </c>
      <c r="X15" s="17">
        <f t="shared" si="7"/>
        <v>10</v>
      </c>
      <c r="Y15" s="17">
        <f t="shared" si="7"/>
        <v>81</v>
      </c>
      <c r="Z15" s="17">
        <f t="shared" si="7"/>
        <v>34</v>
      </c>
      <c r="AA15" s="17">
        <f t="shared" si="7"/>
        <v>14</v>
      </c>
      <c r="AB15" s="17">
        <f t="shared" si="7"/>
        <v>6</v>
      </c>
      <c r="AC15" s="17">
        <f t="shared" si="7"/>
        <v>271</v>
      </c>
      <c r="AD15" s="17">
        <f t="shared" si="7"/>
        <v>0</v>
      </c>
      <c r="AE15" s="30">
        <f t="shared" si="7"/>
        <v>502</v>
      </c>
      <c r="AF15" s="30">
        <f t="shared" si="7"/>
        <v>773</v>
      </c>
    </row>
    <row r="16" spans="1:32" ht="23.1" customHeight="1" x14ac:dyDescent="0.25">
      <c r="B16" s="22" t="s">
        <v>43</v>
      </c>
      <c r="C16" s="49">
        <v>24</v>
      </c>
      <c r="D16" s="49">
        <v>10</v>
      </c>
      <c r="E16" s="49">
        <v>7</v>
      </c>
      <c r="F16" s="49">
        <v>31</v>
      </c>
      <c r="G16" s="49">
        <v>1</v>
      </c>
      <c r="H16" s="49">
        <v>0</v>
      </c>
      <c r="I16" s="49">
        <v>8</v>
      </c>
      <c r="J16" s="49">
        <v>5</v>
      </c>
      <c r="K16" s="49">
        <v>3</v>
      </c>
      <c r="L16" s="49">
        <v>0</v>
      </c>
      <c r="M16" s="49">
        <v>65</v>
      </c>
      <c r="N16" s="49">
        <v>0</v>
      </c>
      <c r="O16" s="17">
        <f t="shared" si="0"/>
        <v>89</v>
      </c>
      <c r="P16" s="17">
        <f t="shared" si="1"/>
        <v>154</v>
      </c>
      <c r="R16" s="1" t="s">
        <v>12</v>
      </c>
      <c r="S16" s="17">
        <f t="shared" ref="S16:AC16" si="8">SUM(C34:C38)</f>
        <v>134</v>
      </c>
      <c r="T16" s="17">
        <f t="shared" si="8"/>
        <v>44</v>
      </c>
      <c r="U16" s="17">
        <f t="shared" si="8"/>
        <v>58</v>
      </c>
      <c r="V16" s="17">
        <f t="shared" si="8"/>
        <v>199</v>
      </c>
      <c r="W16" s="17">
        <f t="shared" si="8"/>
        <v>1</v>
      </c>
      <c r="X16" s="17">
        <f t="shared" si="8"/>
        <v>10</v>
      </c>
      <c r="Y16" s="17">
        <f t="shared" si="8"/>
        <v>110</v>
      </c>
      <c r="Z16" s="17">
        <f t="shared" si="8"/>
        <v>30</v>
      </c>
      <c r="AA16" s="17">
        <f t="shared" si="8"/>
        <v>8</v>
      </c>
      <c r="AB16" s="17">
        <f t="shared" si="8"/>
        <v>21</v>
      </c>
      <c r="AC16" s="17">
        <f t="shared" si="8"/>
        <v>357</v>
      </c>
      <c r="AD16" s="17">
        <f t="shared" ref="AD16:AF16" si="9">SUM(N34:N37)</f>
        <v>1</v>
      </c>
      <c r="AE16" s="30">
        <f t="shared" si="9"/>
        <v>501</v>
      </c>
      <c r="AF16" s="30">
        <f t="shared" si="9"/>
        <v>787</v>
      </c>
    </row>
    <row r="17" spans="2:32" ht="23.1" customHeight="1" x14ac:dyDescent="0.25">
      <c r="B17" s="22" t="s">
        <v>44</v>
      </c>
      <c r="C17" s="49">
        <v>31</v>
      </c>
      <c r="D17" s="49">
        <v>12</v>
      </c>
      <c r="E17" s="49">
        <v>9</v>
      </c>
      <c r="F17" s="49">
        <v>36</v>
      </c>
      <c r="G17" s="49">
        <v>0</v>
      </c>
      <c r="H17" s="49">
        <v>1</v>
      </c>
      <c r="I17" s="49">
        <v>10</v>
      </c>
      <c r="J17" s="49">
        <v>4</v>
      </c>
      <c r="K17" s="49">
        <v>3</v>
      </c>
      <c r="L17" s="49">
        <v>3</v>
      </c>
      <c r="M17" s="49">
        <v>105</v>
      </c>
      <c r="N17" s="49">
        <v>0</v>
      </c>
      <c r="O17" s="17">
        <f t="shared" si="0"/>
        <v>109</v>
      </c>
      <c r="P17" s="17">
        <f t="shared" si="1"/>
        <v>214</v>
      </c>
      <c r="R17" s="1" t="s">
        <v>13</v>
      </c>
      <c r="S17" s="17">
        <f t="shared" ref="S17:AC17" si="10">SUM(C39:C42)</f>
        <v>123</v>
      </c>
      <c r="T17" s="17">
        <f t="shared" si="10"/>
        <v>31</v>
      </c>
      <c r="U17" s="17">
        <f t="shared" si="10"/>
        <v>32</v>
      </c>
      <c r="V17" s="17">
        <f t="shared" si="10"/>
        <v>147</v>
      </c>
      <c r="W17" s="17">
        <f t="shared" si="10"/>
        <v>2</v>
      </c>
      <c r="X17" s="17">
        <f t="shared" si="10"/>
        <v>2</v>
      </c>
      <c r="Y17" s="17">
        <f t="shared" si="10"/>
        <v>72</v>
      </c>
      <c r="Z17" s="17">
        <f t="shared" si="10"/>
        <v>42</v>
      </c>
      <c r="AA17" s="17">
        <f t="shared" si="10"/>
        <v>13</v>
      </c>
      <c r="AB17" s="17">
        <f t="shared" si="10"/>
        <v>14</v>
      </c>
      <c r="AC17" s="17">
        <f t="shared" si="10"/>
        <v>245</v>
      </c>
      <c r="AD17" s="17">
        <f t="shared" ref="AD17:AF17" si="11">SUM(N38:N41)</f>
        <v>2</v>
      </c>
      <c r="AE17" s="30">
        <f t="shared" si="11"/>
        <v>473</v>
      </c>
      <c r="AF17" s="30">
        <f t="shared" si="11"/>
        <v>744</v>
      </c>
    </row>
    <row r="18" spans="2:32" ht="23.1" customHeight="1" x14ac:dyDescent="0.25">
      <c r="B18" s="22" t="s">
        <v>45</v>
      </c>
      <c r="C18" s="49">
        <v>34</v>
      </c>
      <c r="D18" s="49">
        <v>14</v>
      </c>
      <c r="E18" s="49">
        <v>9</v>
      </c>
      <c r="F18" s="49">
        <v>30</v>
      </c>
      <c r="G18" s="49">
        <v>0</v>
      </c>
      <c r="H18" s="49">
        <v>1</v>
      </c>
      <c r="I18" s="49">
        <v>18</v>
      </c>
      <c r="J18" s="49">
        <v>4</v>
      </c>
      <c r="K18" s="49">
        <v>5</v>
      </c>
      <c r="L18" s="49">
        <v>3</v>
      </c>
      <c r="M18" s="49">
        <v>99</v>
      </c>
      <c r="N18" s="49">
        <v>0</v>
      </c>
      <c r="O18" s="17">
        <f t="shared" si="0"/>
        <v>118</v>
      </c>
      <c r="P18" s="17">
        <f t="shared" si="1"/>
        <v>217</v>
      </c>
      <c r="R18" s="1" t="s">
        <v>14</v>
      </c>
      <c r="S18" s="17">
        <f t="shared" ref="S18:AC18" si="12">SUM(C43:C46)</f>
        <v>104</v>
      </c>
      <c r="T18" s="17">
        <f t="shared" si="12"/>
        <v>45</v>
      </c>
      <c r="U18" s="17">
        <f t="shared" si="12"/>
        <v>35</v>
      </c>
      <c r="V18" s="17">
        <f t="shared" si="12"/>
        <v>124</v>
      </c>
      <c r="W18" s="17">
        <f t="shared" si="12"/>
        <v>0</v>
      </c>
      <c r="X18" s="17">
        <f t="shared" si="12"/>
        <v>2</v>
      </c>
      <c r="Y18" s="17">
        <f t="shared" si="12"/>
        <v>75</v>
      </c>
      <c r="Z18" s="17">
        <f t="shared" si="12"/>
        <v>25</v>
      </c>
      <c r="AA18" s="17">
        <f t="shared" si="12"/>
        <v>16</v>
      </c>
      <c r="AB18" s="17">
        <f t="shared" si="12"/>
        <v>11</v>
      </c>
      <c r="AC18" s="17">
        <f t="shared" si="12"/>
        <v>242</v>
      </c>
      <c r="AD18" s="17">
        <f t="shared" ref="AD18:AF18" si="13">SUM(N42:N45)</f>
        <v>0</v>
      </c>
      <c r="AE18" s="30">
        <f t="shared" si="13"/>
        <v>453</v>
      </c>
      <c r="AF18" s="30">
        <f t="shared" si="13"/>
        <v>680</v>
      </c>
    </row>
    <row r="19" spans="2:32" ht="23.1" customHeight="1" x14ac:dyDescent="0.25">
      <c r="B19" s="22" t="s">
        <v>46</v>
      </c>
      <c r="C19" s="49">
        <v>35</v>
      </c>
      <c r="D19" s="49">
        <v>15</v>
      </c>
      <c r="E19" s="49">
        <v>6</v>
      </c>
      <c r="F19" s="49">
        <v>41</v>
      </c>
      <c r="G19" s="49">
        <v>1</v>
      </c>
      <c r="H19" s="49">
        <v>0</v>
      </c>
      <c r="I19" s="49">
        <v>29</v>
      </c>
      <c r="J19" s="49">
        <v>7</v>
      </c>
      <c r="K19" s="49">
        <v>4</v>
      </c>
      <c r="L19" s="49">
        <v>0</v>
      </c>
      <c r="M19" s="49">
        <v>85</v>
      </c>
      <c r="N19" s="49">
        <v>0</v>
      </c>
      <c r="O19" s="17">
        <f t="shared" si="0"/>
        <v>138</v>
      </c>
      <c r="P19" s="17">
        <f t="shared" si="1"/>
        <v>223</v>
      </c>
      <c r="R19" s="1" t="s">
        <v>15</v>
      </c>
      <c r="S19" s="17">
        <f t="shared" ref="S19:AC19" si="14">SUM(C47:C50)</f>
        <v>122</v>
      </c>
      <c r="T19" s="17">
        <f t="shared" si="14"/>
        <v>25</v>
      </c>
      <c r="U19" s="17">
        <f t="shared" si="14"/>
        <v>19</v>
      </c>
      <c r="V19" s="17">
        <f t="shared" si="14"/>
        <v>147</v>
      </c>
      <c r="W19" s="17">
        <f t="shared" si="14"/>
        <v>1</v>
      </c>
      <c r="X19" s="17">
        <f t="shared" si="14"/>
        <v>5</v>
      </c>
      <c r="Y19" s="17">
        <f t="shared" si="14"/>
        <v>89</v>
      </c>
      <c r="Z19" s="17">
        <f t="shared" si="14"/>
        <v>40</v>
      </c>
      <c r="AA19" s="17">
        <f t="shared" si="14"/>
        <v>11</v>
      </c>
      <c r="AB19" s="17">
        <f t="shared" si="14"/>
        <v>11</v>
      </c>
      <c r="AC19" s="17">
        <f t="shared" si="14"/>
        <v>263</v>
      </c>
      <c r="AD19" s="17">
        <f t="shared" ref="AD19:AF19" si="15">SUM(N46:N49)</f>
        <v>0</v>
      </c>
      <c r="AE19" s="30">
        <f t="shared" si="15"/>
        <v>456</v>
      </c>
      <c r="AF19" s="30">
        <f t="shared" si="15"/>
        <v>704</v>
      </c>
    </row>
    <row r="20" spans="2:32" ht="23.1" customHeight="1" x14ac:dyDescent="0.25">
      <c r="B20" s="22" t="s">
        <v>47</v>
      </c>
      <c r="C20" s="49">
        <v>40</v>
      </c>
      <c r="D20" s="49">
        <v>14</v>
      </c>
      <c r="E20" s="49">
        <v>9</v>
      </c>
      <c r="F20" s="49">
        <v>61</v>
      </c>
      <c r="G20" s="49">
        <v>0</v>
      </c>
      <c r="H20" s="49">
        <v>1</v>
      </c>
      <c r="I20" s="49">
        <v>17</v>
      </c>
      <c r="J20" s="49">
        <v>6</v>
      </c>
      <c r="K20" s="49">
        <v>2</v>
      </c>
      <c r="L20" s="49">
        <v>1</v>
      </c>
      <c r="M20" s="49">
        <v>80</v>
      </c>
      <c r="N20" s="49">
        <v>0</v>
      </c>
      <c r="O20" s="17">
        <f>SUM(C20:L20,N20)</f>
        <v>151</v>
      </c>
      <c r="P20" s="17">
        <f t="shared" si="1"/>
        <v>231</v>
      </c>
      <c r="R20" s="1" t="s">
        <v>16</v>
      </c>
      <c r="S20" s="17">
        <f t="shared" ref="S20:AC20" si="16">SUM(C51:C53)</f>
        <v>88</v>
      </c>
      <c r="T20" s="17">
        <f t="shared" si="16"/>
        <v>26</v>
      </c>
      <c r="U20" s="17">
        <f t="shared" si="16"/>
        <v>17</v>
      </c>
      <c r="V20" s="17">
        <f t="shared" si="16"/>
        <v>129</v>
      </c>
      <c r="W20" s="17">
        <f t="shared" si="16"/>
        <v>0</v>
      </c>
      <c r="X20" s="17">
        <f t="shared" si="16"/>
        <v>2</v>
      </c>
      <c r="Y20" s="17">
        <f t="shared" si="16"/>
        <v>45</v>
      </c>
      <c r="Z20" s="17">
        <f t="shared" si="16"/>
        <v>20</v>
      </c>
      <c r="AA20" s="17">
        <f t="shared" si="16"/>
        <v>9</v>
      </c>
      <c r="AB20" s="17">
        <f t="shared" si="16"/>
        <v>4</v>
      </c>
      <c r="AC20" s="17">
        <f t="shared" si="16"/>
        <v>229</v>
      </c>
      <c r="AD20" s="17">
        <f t="shared" ref="AD20:AF20" si="17">SUM(N50:N53)</f>
        <v>0</v>
      </c>
      <c r="AE20" s="30">
        <f t="shared" si="17"/>
        <v>460</v>
      </c>
      <c r="AF20" s="30">
        <f t="shared" si="17"/>
        <v>764</v>
      </c>
    </row>
    <row r="21" spans="2:32" ht="23.1" customHeight="1" x14ac:dyDescent="0.25">
      <c r="B21" s="22" t="s">
        <v>48</v>
      </c>
      <c r="C21" s="49">
        <v>36</v>
      </c>
      <c r="D21" s="49">
        <v>9</v>
      </c>
      <c r="E21" s="49">
        <v>9</v>
      </c>
      <c r="F21" s="49">
        <v>36</v>
      </c>
      <c r="G21" s="49">
        <v>0</v>
      </c>
      <c r="H21" s="49">
        <v>0</v>
      </c>
      <c r="I21" s="49">
        <v>24</v>
      </c>
      <c r="J21" s="49">
        <v>6</v>
      </c>
      <c r="K21" s="49">
        <v>3</v>
      </c>
      <c r="L21" s="49">
        <v>0</v>
      </c>
      <c r="M21" s="49">
        <v>81</v>
      </c>
      <c r="N21" s="49">
        <v>0</v>
      </c>
      <c r="O21" s="17">
        <f>SUM(C21:L21,N21)</f>
        <v>123</v>
      </c>
      <c r="P21" s="17">
        <f t="shared" si="1"/>
        <v>204</v>
      </c>
      <c r="R21" s="35" t="s">
        <v>20</v>
      </c>
      <c r="S21" s="33">
        <f t="shared" ref="S21:AF21" si="18">SUM(C54:C57)</f>
        <v>134</v>
      </c>
      <c r="T21" s="17">
        <f t="shared" si="18"/>
        <v>30</v>
      </c>
      <c r="U21" s="17">
        <f t="shared" si="18"/>
        <v>20</v>
      </c>
      <c r="V21" s="17">
        <f t="shared" si="18"/>
        <v>183</v>
      </c>
      <c r="W21" s="17">
        <f t="shared" si="18"/>
        <v>4</v>
      </c>
      <c r="X21" s="17">
        <f t="shared" si="18"/>
        <v>2</v>
      </c>
      <c r="Y21" s="17">
        <f t="shared" si="18"/>
        <v>38</v>
      </c>
      <c r="Z21" s="17">
        <f t="shared" si="18"/>
        <v>22</v>
      </c>
      <c r="AA21" s="17">
        <f t="shared" si="18"/>
        <v>14</v>
      </c>
      <c r="AB21" s="17">
        <f t="shared" si="18"/>
        <v>12</v>
      </c>
      <c r="AC21" s="17">
        <f t="shared" si="18"/>
        <v>243</v>
      </c>
      <c r="AD21" s="17">
        <f t="shared" si="18"/>
        <v>0</v>
      </c>
      <c r="AE21" s="30">
        <f t="shared" si="18"/>
        <v>459</v>
      </c>
      <c r="AF21" s="30">
        <f t="shared" si="18"/>
        <v>702</v>
      </c>
    </row>
    <row r="22" spans="2:32" ht="23.1" customHeight="1" x14ac:dyDescent="0.25">
      <c r="B22" s="22" t="s">
        <v>49</v>
      </c>
      <c r="C22" s="49">
        <v>40</v>
      </c>
      <c r="D22" s="49">
        <v>16</v>
      </c>
      <c r="E22" s="49">
        <v>10</v>
      </c>
      <c r="F22" s="49">
        <v>41</v>
      </c>
      <c r="G22" s="49">
        <v>0</v>
      </c>
      <c r="H22" s="49">
        <v>0</v>
      </c>
      <c r="I22" s="49">
        <v>13</v>
      </c>
      <c r="J22" s="49">
        <v>3</v>
      </c>
      <c r="K22" s="49">
        <v>2</v>
      </c>
      <c r="L22" s="49">
        <v>1</v>
      </c>
      <c r="M22" s="49">
        <v>90</v>
      </c>
      <c r="N22" s="49">
        <v>0</v>
      </c>
      <c r="O22" s="17">
        <f t="shared" si="0"/>
        <v>126</v>
      </c>
      <c r="P22" s="17">
        <f t="shared" si="1"/>
        <v>216</v>
      </c>
      <c r="R22" s="72" t="s">
        <v>90</v>
      </c>
      <c r="S22" s="73">
        <f>MAX(S10:S12)</f>
        <v>145</v>
      </c>
      <c r="T22" s="73">
        <f t="shared" ref="T22:AF22" si="19">MAX(T10:T12)</f>
        <v>52</v>
      </c>
      <c r="U22" s="73">
        <f t="shared" si="19"/>
        <v>34</v>
      </c>
      <c r="V22" s="73">
        <f t="shared" si="19"/>
        <v>168</v>
      </c>
      <c r="W22" s="73">
        <f t="shared" si="19"/>
        <v>3</v>
      </c>
      <c r="X22" s="73">
        <f t="shared" si="19"/>
        <v>4</v>
      </c>
      <c r="Y22" s="73">
        <f t="shared" si="19"/>
        <v>88</v>
      </c>
      <c r="Z22" s="73">
        <f t="shared" si="19"/>
        <v>23</v>
      </c>
      <c r="AA22" s="73">
        <f t="shared" si="19"/>
        <v>14</v>
      </c>
      <c r="AB22" s="73">
        <f t="shared" si="19"/>
        <v>7</v>
      </c>
      <c r="AC22" s="73">
        <f t="shared" si="19"/>
        <v>408</v>
      </c>
      <c r="AD22" s="73">
        <f t="shared" si="19"/>
        <v>0</v>
      </c>
      <c r="AE22" s="39">
        <f t="shared" si="19"/>
        <v>530</v>
      </c>
      <c r="AF22" s="39">
        <f t="shared" si="19"/>
        <v>875</v>
      </c>
    </row>
    <row r="23" spans="2:32" ht="23.1" customHeight="1" x14ac:dyDescent="0.25">
      <c r="B23" s="22" t="s">
        <v>50</v>
      </c>
      <c r="C23" s="49">
        <v>18</v>
      </c>
      <c r="D23" s="49">
        <v>20</v>
      </c>
      <c r="E23" s="49">
        <v>4</v>
      </c>
      <c r="F23" s="49">
        <v>28</v>
      </c>
      <c r="G23" s="49">
        <v>0</v>
      </c>
      <c r="H23" s="49">
        <v>3</v>
      </c>
      <c r="I23" s="49">
        <v>15</v>
      </c>
      <c r="J23" s="49">
        <v>10</v>
      </c>
      <c r="K23" s="49">
        <v>6</v>
      </c>
      <c r="L23" s="49">
        <v>4</v>
      </c>
      <c r="M23" s="49">
        <v>75</v>
      </c>
      <c r="N23" s="49">
        <v>0</v>
      </c>
      <c r="O23" s="17">
        <f t="shared" si="0"/>
        <v>108</v>
      </c>
      <c r="P23" s="17">
        <f t="shared" si="1"/>
        <v>183</v>
      </c>
      <c r="R23" s="72" t="s">
        <v>91</v>
      </c>
      <c r="S23" s="73">
        <f>MAX(S13:S18)</f>
        <v>134</v>
      </c>
      <c r="T23" s="73">
        <f t="shared" ref="T23:AF23" si="20">MAX(T13:T18)</f>
        <v>64</v>
      </c>
      <c r="U23" s="73">
        <f t="shared" si="20"/>
        <v>58</v>
      </c>
      <c r="V23" s="73">
        <f t="shared" si="20"/>
        <v>199</v>
      </c>
      <c r="W23" s="73">
        <f t="shared" si="20"/>
        <v>2</v>
      </c>
      <c r="X23" s="73">
        <f t="shared" si="20"/>
        <v>10</v>
      </c>
      <c r="Y23" s="73">
        <f t="shared" si="20"/>
        <v>110</v>
      </c>
      <c r="Z23" s="73">
        <f t="shared" si="20"/>
        <v>42</v>
      </c>
      <c r="AA23" s="73">
        <f t="shared" si="20"/>
        <v>16</v>
      </c>
      <c r="AB23" s="73">
        <f t="shared" si="20"/>
        <v>21</v>
      </c>
      <c r="AC23" s="73">
        <f t="shared" si="20"/>
        <v>357</v>
      </c>
      <c r="AD23" s="73">
        <f t="shared" si="20"/>
        <v>2</v>
      </c>
      <c r="AE23" s="39">
        <f t="shared" si="20"/>
        <v>502</v>
      </c>
      <c r="AF23" s="39">
        <f t="shared" si="20"/>
        <v>796</v>
      </c>
    </row>
    <row r="24" spans="2:32" ht="23.1" customHeight="1" x14ac:dyDescent="0.25">
      <c r="B24" s="22" t="s">
        <v>51</v>
      </c>
      <c r="C24" s="49">
        <v>23</v>
      </c>
      <c r="D24" s="49">
        <v>13</v>
      </c>
      <c r="E24" s="49">
        <v>3</v>
      </c>
      <c r="F24" s="49">
        <v>26</v>
      </c>
      <c r="G24" s="49">
        <v>0</v>
      </c>
      <c r="H24" s="49">
        <v>3</v>
      </c>
      <c r="I24" s="49">
        <v>24</v>
      </c>
      <c r="J24" s="49">
        <v>5</v>
      </c>
      <c r="K24" s="49">
        <v>3</v>
      </c>
      <c r="L24" s="49">
        <v>4</v>
      </c>
      <c r="M24" s="49">
        <v>92</v>
      </c>
      <c r="N24" s="49">
        <v>0</v>
      </c>
      <c r="O24" s="17">
        <f t="shared" si="0"/>
        <v>104</v>
      </c>
      <c r="P24" s="17">
        <f t="shared" si="1"/>
        <v>196</v>
      </c>
      <c r="R24" s="72" t="s">
        <v>92</v>
      </c>
      <c r="S24" s="73">
        <f>MAX(S19:S21)</f>
        <v>134</v>
      </c>
      <c r="T24" s="73">
        <f t="shared" ref="T24:AF24" si="21">MAX(T19:T21)</f>
        <v>30</v>
      </c>
      <c r="U24" s="73">
        <f t="shared" si="21"/>
        <v>20</v>
      </c>
      <c r="V24" s="73">
        <f t="shared" si="21"/>
        <v>183</v>
      </c>
      <c r="W24" s="73">
        <f t="shared" si="21"/>
        <v>4</v>
      </c>
      <c r="X24" s="73">
        <f t="shared" si="21"/>
        <v>5</v>
      </c>
      <c r="Y24" s="73">
        <f t="shared" si="21"/>
        <v>89</v>
      </c>
      <c r="Z24" s="73">
        <f t="shared" si="21"/>
        <v>40</v>
      </c>
      <c r="AA24" s="73">
        <f t="shared" si="21"/>
        <v>14</v>
      </c>
      <c r="AB24" s="73">
        <f t="shared" si="21"/>
        <v>12</v>
      </c>
      <c r="AC24" s="73">
        <f t="shared" si="21"/>
        <v>263</v>
      </c>
      <c r="AD24" s="73">
        <f t="shared" si="21"/>
        <v>0</v>
      </c>
      <c r="AE24" s="39">
        <f t="shared" si="21"/>
        <v>460</v>
      </c>
      <c r="AF24" s="39">
        <f t="shared" si="21"/>
        <v>764</v>
      </c>
    </row>
    <row r="25" spans="2:32" ht="23.1" customHeight="1" x14ac:dyDescent="0.25">
      <c r="B25" s="22" t="s">
        <v>52</v>
      </c>
      <c r="C25" s="49">
        <v>27</v>
      </c>
      <c r="D25" s="49">
        <v>15</v>
      </c>
      <c r="E25" s="49">
        <v>10</v>
      </c>
      <c r="F25" s="49">
        <v>44</v>
      </c>
      <c r="G25" s="49">
        <v>0</v>
      </c>
      <c r="H25" s="49">
        <v>0</v>
      </c>
      <c r="I25" s="49">
        <v>20</v>
      </c>
      <c r="J25" s="49">
        <v>8</v>
      </c>
      <c r="K25" s="49">
        <v>1</v>
      </c>
      <c r="L25" s="49">
        <v>1</v>
      </c>
      <c r="M25" s="49">
        <v>74</v>
      </c>
      <c r="N25" s="49">
        <v>1</v>
      </c>
      <c r="O25" s="17">
        <f t="shared" si="0"/>
        <v>127</v>
      </c>
      <c r="P25" s="17">
        <f t="shared" si="1"/>
        <v>201</v>
      </c>
      <c r="R25" s="36" t="s">
        <v>85</v>
      </c>
      <c r="S25" s="34">
        <f t="shared" ref="S25:AF25" si="22">SUM(S10:S12)</f>
        <v>417</v>
      </c>
      <c r="T25" s="16">
        <f t="shared" si="22"/>
        <v>122</v>
      </c>
      <c r="U25" s="16">
        <f t="shared" si="22"/>
        <v>101</v>
      </c>
      <c r="V25" s="16">
        <f t="shared" si="22"/>
        <v>416</v>
      </c>
      <c r="W25" s="16">
        <f t="shared" si="22"/>
        <v>6</v>
      </c>
      <c r="X25" s="16">
        <f t="shared" si="22"/>
        <v>7</v>
      </c>
      <c r="Y25" s="16">
        <f t="shared" si="22"/>
        <v>188</v>
      </c>
      <c r="Z25" s="16">
        <f t="shared" si="22"/>
        <v>55</v>
      </c>
      <c r="AA25" s="16">
        <f t="shared" si="22"/>
        <v>34</v>
      </c>
      <c r="AB25" s="16">
        <f t="shared" si="22"/>
        <v>16</v>
      </c>
      <c r="AC25" s="16">
        <f t="shared" si="22"/>
        <v>1144</v>
      </c>
      <c r="AD25" s="16">
        <f t="shared" si="22"/>
        <v>0</v>
      </c>
      <c r="AE25" s="31">
        <f t="shared" si="22"/>
        <v>1362</v>
      </c>
      <c r="AF25" s="31">
        <f t="shared" si="22"/>
        <v>2506</v>
      </c>
    </row>
    <row r="26" spans="2:32" ht="23.1" customHeight="1" x14ac:dyDescent="0.25">
      <c r="B26" s="22" t="s">
        <v>53</v>
      </c>
      <c r="C26" s="49">
        <v>12</v>
      </c>
      <c r="D26" s="49">
        <v>5</v>
      </c>
      <c r="E26" s="49">
        <v>1</v>
      </c>
      <c r="F26" s="49">
        <v>18</v>
      </c>
      <c r="G26" s="49">
        <v>0</v>
      </c>
      <c r="H26" s="49">
        <v>0</v>
      </c>
      <c r="I26" s="49">
        <v>15</v>
      </c>
      <c r="J26" s="49">
        <v>7</v>
      </c>
      <c r="K26" s="49">
        <v>2</v>
      </c>
      <c r="L26" s="49">
        <v>1</v>
      </c>
      <c r="M26" s="49">
        <v>80</v>
      </c>
      <c r="N26" s="49">
        <v>0</v>
      </c>
      <c r="O26" s="17">
        <f>SUM(C26:L26,N26)</f>
        <v>61</v>
      </c>
      <c r="P26" s="17">
        <f t="shared" si="1"/>
        <v>141</v>
      </c>
      <c r="R26" s="27" t="s">
        <v>86</v>
      </c>
      <c r="S26" s="16">
        <f t="shared" ref="S26:AF26" si="23">SUM(S13:S18)</f>
        <v>679</v>
      </c>
      <c r="T26" s="16">
        <f t="shared" si="23"/>
        <v>265</v>
      </c>
      <c r="U26" s="16">
        <f t="shared" si="23"/>
        <v>213</v>
      </c>
      <c r="V26" s="16">
        <f t="shared" si="23"/>
        <v>835</v>
      </c>
      <c r="W26" s="16">
        <f t="shared" si="23"/>
        <v>5</v>
      </c>
      <c r="X26" s="16">
        <f t="shared" si="23"/>
        <v>31</v>
      </c>
      <c r="Y26" s="16">
        <f t="shared" si="23"/>
        <v>481</v>
      </c>
      <c r="Z26" s="16">
        <f t="shared" si="23"/>
        <v>184</v>
      </c>
      <c r="AA26" s="16">
        <f t="shared" si="23"/>
        <v>72</v>
      </c>
      <c r="AB26" s="16">
        <f t="shared" si="23"/>
        <v>66</v>
      </c>
      <c r="AC26" s="16">
        <f t="shared" si="23"/>
        <v>1714</v>
      </c>
      <c r="AD26" s="16">
        <f t="shared" si="23"/>
        <v>4</v>
      </c>
      <c r="AE26" s="31">
        <f t="shared" si="23"/>
        <v>2729</v>
      </c>
      <c r="AF26" s="31">
        <f t="shared" si="23"/>
        <v>4383</v>
      </c>
    </row>
    <row r="27" spans="2:32" ht="23.1" customHeight="1" x14ac:dyDescent="0.25">
      <c r="B27" s="22" t="s">
        <v>54</v>
      </c>
      <c r="C27" s="49">
        <v>15</v>
      </c>
      <c r="D27" s="49">
        <v>4</v>
      </c>
      <c r="E27" s="49">
        <v>10</v>
      </c>
      <c r="F27" s="49">
        <v>17</v>
      </c>
      <c r="G27" s="49">
        <v>0</v>
      </c>
      <c r="H27" s="49">
        <v>0</v>
      </c>
      <c r="I27" s="49">
        <v>17</v>
      </c>
      <c r="J27" s="49">
        <v>3</v>
      </c>
      <c r="K27" s="49">
        <v>5</v>
      </c>
      <c r="L27" s="49">
        <v>1</v>
      </c>
      <c r="M27" s="49">
        <v>61</v>
      </c>
      <c r="N27" s="49">
        <v>0</v>
      </c>
      <c r="O27" s="17">
        <f>SUM(C27:L27,N27)</f>
        <v>72</v>
      </c>
      <c r="P27" s="17">
        <f t="shared" si="1"/>
        <v>133</v>
      </c>
      <c r="R27" s="28" t="s">
        <v>87</v>
      </c>
      <c r="S27" s="16">
        <f t="shared" ref="S27:AF27" si="24">SUM(S19:S21)</f>
        <v>344</v>
      </c>
      <c r="T27" s="16">
        <f t="shared" si="24"/>
        <v>81</v>
      </c>
      <c r="U27" s="16">
        <f t="shared" si="24"/>
        <v>56</v>
      </c>
      <c r="V27" s="16">
        <f t="shared" si="24"/>
        <v>459</v>
      </c>
      <c r="W27" s="16">
        <f t="shared" si="24"/>
        <v>5</v>
      </c>
      <c r="X27" s="16">
        <f t="shared" si="24"/>
        <v>9</v>
      </c>
      <c r="Y27" s="16">
        <f t="shared" si="24"/>
        <v>172</v>
      </c>
      <c r="Z27" s="16">
        <f t="shared" si="24"/>
        <v>82</v>
      </c>
      <c r="AA27" s="16">
        <f t="shared" si="24"/>
        <v>34</v>
      </c>
      <c r="AB27" s="16">
        <f t="shared" si="24"/>
        <v>27</v>
      </c>
      <c r="AC27" s="16">
        <f t="shared" si="24"/>
        <v>735</v>
      </c>
      <c r="AD27" s="16">
        <f t="shared" si="24"/>
        <v>0</v>
      </c>
      <c r="AE27" s="31">
        <f t="shared" si="24"/>
        <v>1375</v>
      </c>
      <c r="AF27" s="31">
        <f t="shared" si="24"/>
        <v>2170</v>
      </c>
    </row>
    <row r="28" spans="2:32" ht="23.1" customHeight="1" x14ac:dyDescent="0.25">
      <c r="B28" s="22" t="s">
        <v>55</v>
      </c>
      <c r="C28" s="49">
        <v>24</v>
      </c>
      <c r="D28" s="49">
        <v>11</v>
      </c>
      <c r="E28" s="49">
        <v>5</v>
      </c>
      <c r="F28" s="49">
        <v>24</v>
      </c>
      <c r="G28" s="49">
        <v>0</v>
      </c>
      <c r="H28" s="49">
        <v>1</v>
      </c>
      <c r="I28" s="49">
        <v>18</v>
      </c>
      <c r="J28" s="49">
        <v>9</v>
      </c>
      <c r="K28" s="49">
        <v>2</v>
      </c>
      <c r="L28" s="49">
        <v>1</v>
      </c>
      <c r="M28" s="49">
        <v>45</v>
      </c>
      <c r="N28" s="49">
        <v>0</v>
      </c>
      <c r="O28" s="17">
        <f t="shared" si="0"/>
        <v>95</v>
      </c>
      <c r="P28" s="17">
        <f t="shared" si="1"/>
        <v>140</v>
      </c>
      <c r="R28" s="5" t="s">
        <v>17</v>
      </c>
      <c r="S28" s="16">
        <f t="shared" ref="S28:AF28" si="25">SUM(S10:S21)</f>
        <v>1440</v>
      </c>
      <c r="T28" s="16">
        <f t="shared" si="25"/>
        <v>468</v>
      </c>
      <c r="U28" s="16">
        <f t="shared" si="25"/>
        <v>370</v>
      </c>
      <c r="V28" s="16">
        <f t="shared" si="25"/>
        <v>1710</v>
      </c>
      <c r="W28" s="16">
        <f t="shared" si="25"/>
        <v>16</v>
      </c>
      <c r="X28" s="16">
        <f t="shared" si="25"/>
        <v>47</v>
      </c>
      <c r="Y28" s="16">
        <f t="shared" si="25"/>
        <v>841</v>
      </c>
      <c r="Z28" s="16">
        <f t="shared" si="25"/>
        <v>321</v>
      </c>
      <c r="AA28" s="16">
        <f t="shared" si="25"/>
        <v>140</v>
      </c>
      <c r="AB28" s="16">
        <f t="shared" si="25"/>
        <v>109</v>
      </c>
      <c r="AC28" s="16">
        <f t="shared" si="25"/>
        <v>3593</v>
      </c>
      <c r="AD28" s="16">
        <f t="shared" si="25"/>
        <v>4</v>
      </c>
      <c r="AE28" s="31">
        <f t="shared" si="25"/>
        <v>5466</v>
      </c>
      <c r="AF28" s="31">
        <f t="shared" si="25"/>
        <v>9059</v>
      </c>
    </row>
    <row r="29" spans="2:32" ht="23.1" customHeight="1" x14ac:dyDescent="0.25">
      <c r="B29" s="22" t="s">
        <v>56</v>
      </c>
      <c r="C29" s="49">
        <v>27</v>
      </c>
      <c r="D29" s="49">
        <v>9</v>
      </c>
      <c r="E29" s="49">
        <v>8</v>
      </c>
      <c r="F29" s="49">
        <v>33</v>
      </c>
      <c r="G29" s="49">
        <v>0</v>
      </c>
      <c r="H29" s="49">
        <v>0</v>
      </c>
      <c r="I29" s="49">
        <v>21</v>
      </c>
      <c r="J29" s="49">
        <v>8</v>
      </c>
      <c r="K29" s="49">
        <v>0</v>
      </c>
      <c r="L29" s="49">
        <v>1</v>
      </c>
      <c r="M29" s="49">
        <v>82</v>
      </c>
      <c r="N29" s="49">
        <v>0</v>
      </c>
      <c r="O29" s="17">
        <f t="shared" si="0"/>
        <v>107</v>
      </c>
      <c r="P29" s="17">
        <f t="shared" si="1"/>
        <v>189</v>
      </c>
      <c r="R29"/>
      <c r="S29" s="20"/>
      <c r="T29" s="19"/>
    </row>
    <row r="30" spans="2:32" ht="23.1" customHeight="1" x14ac:dyDescent="0.25">
      <c r="B30" s="22" t="s">
        <v>57</v>
      </c>
      <c r="C30" s="49">
        <v>38</v>
      </c>
      <c r="D30" s="49">
        <v>13</v>
      </c>
      <c r="E30" s="49">
        <v>14</v>
      </c>
      <c r="F30" s="49">
        <v>33</v>
      </c>
      <c r="G30" s="49">
        <v>1</v>
      </c>
      <c r="H30" s="49">
        <v>3</v>
      </c>
      <c r="I30" s="49">
        <v>21</v>
      </c>
      <c r="J30" s="49">
        <v>11</v>
      </c>
      <c r="K30" s="49">
        <v>1</v>
      </c>
      <c r="L30" s="49">
        <v>1</v>
      </c>
      <c r="M30" s="49">
        <v>54</v>
      </c>
      <c r="N30" s="49">
        <v>0</v>
      </c>
      <c r="O30" s="17">
        <f t="shared" si="0"/>
        <v>136</v>
      </c>
      <c r="P30" s="17">
        <f t="shared" si="1"/>
        <v>190</v>
      </c>
      <c r="R30"/>
      <c r="S30" s="19"/>
      <c r="T30" s="19"/>
    </row>
    <row r="31" spans="2:32" ht="23.1" customHeight="1" x14ac:dyDescent="0.25">
      <c r="B31" s="23" t="s">
        <v>58</v>
      </c>
      <c r="C31" s="49">
        <v>34</v>
      </c>
      <c r="D31" s="49">
        <v>12</v>
      </c>
      <c r="E31" s="49">
        <v>5</v>
      </c>
      <c r="F31" s="49">
        <v>42</v>
      </c>
      <c r="G31" s="49">
        <v>0</v>
      </c>
      <c r="H31" s="49">
        <v>1</v>
      </c>
      <c r="I31" s="49">
        <v>17</v>
      </c>
      <c r="J31" s="49">
        <v>7</v>
      </c>
      <c r="K31" s="49">
        <v>4</v>
      </c>
      <c r="L31" s="49">
        <v>0</v>
      </c>
      <c r="M31" s="49">
        <v>65</v>
      </c>
      <c r="N31" s="49">
        <v>0</v>
      </c>
      <c r="O31" s="17">
        <f t="shared" si="0"/>
        <v>122</v>
      </c>
      <c r="P31" s="17">
        <f t="shared" si="1"/>
        <v>187</v>
      </c>
      <c r="R31"/>
      <c r="S31" s="19"/>
      <c r="T31" s="19"/>
    </row>
    <row r="32" spans="2:32" ht="23.1" customHeight="1" x14ac:dyDescent="0.25">
      <c r="B32" s="23" t="s">
        <v>59</v>
      </c>
      <c r="C32" s="49">
        <v>35</v>
      </c>
      <c r="D32" s="49">
        <v>13</v>
      </c>
      <c r="E32" s="49">
        <v>9</v>
      </c>
      <c r="F32" s="49">
        <v>29</v>
      </c>
      <c r="G32" s="49">
        <v>0</v>
      </c>
      <c r="H32" s="49">
        <v>4</v>
      </c>
      <c r="I32" s="49">
        <v>24</v>
      </c>
      <c r="J32" s="49">
        <v>8</v>
      </c>
      <c r="K32" s="49">
        <v>4</v>
      </c>
      <c r="L32" s="49">
        <v>3</v>
      </c>
      <c r="M32" s="49">
        <v>72</v>
      </c>
      <c r="N32" s="49">
        <v>0</v>
      </c>
      <c r="O32" s="17">
        <f t="shared" si="0"/>
        <v>129</v>
      </c>
      <c r="P32" s="17">
        <f t="shared" si="1"/>
        <v>201</v>
      </c>
      <c r="R32"/>
      <c r="S32" s="19"/>
      <c r="T32" s="19"/>
    </row>
    <row r="33" spans="2:20" ht="23.1" customHeight="1" x14ac:dyDescent="0.25">
      <c r="B33" s="22" t="s">
        <v>60</v>
      </c>
      <c r="C33" s="49">
        <v>25</v>
      </c>
      <c r="D33" s="49">
        <v>14</v>
      </c>
      <c r="E33" s="49">
        <v>9</v>
      </c>
      <c r="F33" s="49">
        <v>30</v>
      </c>
      <c r="G33" s="49">
        <v>1</v>
      </c>
      <c r="H33" s="49">
        <v>2</v>
      </c>
      <c r="I33" s="49">
        <v>19</v>
      </c>
      <c r="J33" s="49">
        <v>8</v>
      </c>
      <c r="K33" s="49">
        <v>5</v>
      </c>
      <c r="L33" s="49">
        <v>2</v>
      </c>
      <c r="M33" s="49">
        <v>80</v>
      </c>
      <c r="N33" s="49">
        <v>0</v>
      </c>
      <c r="O33" s="17">
        <f t="shared" si="0"/>
        <v>115</v>
      </c>
      <c r="P33" s="17">
        <f t="shared" si="1"/>
        <v>195</v>
      </c>
      <c r="R33"/>
      <c r="S33" s="19"/>
      <c r="T33" s="19"/>
    </row>
    <row r="34" spans="2:20" ht="23.1" customHeight="1" x14ac:dyDescent="0.25">
      <c r="B34" s="23" t="s">
        <v>61</v>
      </c>
      <c r="C34" s="49">
        <v>24</v>
      </c>
      <c r="D34" s="49">
        <v>5</v>
      </c>
      <c r="E34" s="49">
        <v>6</v>
      </c>
      <c r="F34" s="49">
        <v>51</v>
      </c>
      <c r="G34" s="49">
        <v>0</v>
      </c>
      <c r="H34" s="49">
        <v>3</v>
      </c>
      <c r="I34" s="49">
        <v>26</v>
      </c>
      <c r="J34" s="49">
        <v>8</v>
      </c>
      <c r="K34" s="49">
        <v>1</v>
      </c>
      <c r="L34" s="49">
        <v>3</v>
      </c>
      <c r="M34" s="49">
        <v>73</v>
      </c>
      <c r="N34" s="49">
        <v>0</v>
      </c>
      <c r="O34" s="17">
        <f t="shared" si="0"/>
        <v>127</v>
      </c>
      <c r="P34" s="17">
        <f t="shared" si="1"/>
        <v>200</v>
      </c>
      <c r="R34"/>
      <c r="S34" s="19"/>
      <c r="T34" s="19"/>
    </row>
    <row r="35" spans="2:20" ht="23.1" customHeight="1" x14ac:dyDescent="0.25">
      <c r="B35" s="23" t="s">
        <v>62</v>
      </c>
      <c r="C35" s="49">
        <v>32</v>
      </c>
      <c r="D35" s="49">
        <v>7</v>
      </c>
      <c r="E35" s="49">
        <v>14</v>
      </c>
      <c r="F35" s="49">
        <v>26</v>
      </c>
      <c r="G35" s="49">
        <v>0</v>
      </c>
      <c r="H35" s="49">
        <v>1</v>
      </c>
      <c r="I35" s="49">
        <v>17</v>
      </c>
      <c r="J35" s="49">
        <v>2</v>
      </c>
      <c r="K35" s="49">
        <v>1</v>
      </c>
      <c r="L35" s="49">
        <v>2</v>
      </c>
      <c r="M35" s="49">
        <v>69</v>
      </c>
      <c r="N35" s="49">
        <v>0</v>
      </c>
      <c r="O35" s="17">
        <f t="shared" si="0"/>
        <v>102</v>
      </c>
      <c r="P35" s="17">
        <f t="shared" si="1"/>
        <v>171</v>
      </c>
      <c r="R35"/>
      <c r="S35" s="19"/>
      <c r="T35" s="19"/>
    </row>
    <row r="36" spans="2:20" ht="23.1" customHeight="1" x14ac:dyDescent="0.25">
      <c r="B36" s="23" t="s">
        <v>63</v>
      </c>
      <c r="C36" s="49">
        <v>34</v>
      </c>
      <c r="D36" s="49">
        <v>6</v>
      </c>
      <c r="E36" s="49">
        <v>14</v>
      </c>
      <c r="F36" s="49">
        <v>44</v>
      </c>
      <c r="G36" s="49">
        <v>1</v>
      </c>
      <c r="H36" s="49">
        <v>2</v>
      </c>
      <c r="I36" s="49">
        <v>21</v>
      </c>
      <c r="J36" s="49">
        <v>5</v>
      </c>
      <c r="K36" s="49">
        <v>2</v>
      </c>
      <c r="L36" s="49">
        <v>4</v>
      </c>
      <c r="M36" s="49">
        <v>85</v>
      </c>
      <c r="N36" s="49">
        <v>1</v>
      </c>
      <c r="O36" s="17">
        <f t="shared" si="0"/>
        <v>134</v>
      </c>
      <c r="P36" s="17">
        <f t="shared" si="1"/>
        <v>219</v>
      </c>
      <c r="R36"/>
      <c r="S36" s="19"/>
      <c r="T36" s="19"/>
    </row>
    <row r="37" spans="2:20" ht="23.1" customHeight="1" x14ac:dyDescent="0.25">
      <c r="B37" s="22" t="s">
        <v>64</v>
      </c>
      <c r="C37" s="49">
        <v>23</v>
      </c>
      <c r="D37" s="49">
        <v>14</v>
      </c>
      <c r="E37" s="49">
        <v>17</v>
      </c>
      <c r="F37" s="49">
        <v>45</v>
      </c>
      <c r="G37" s="49">
        <v>0</v>
      </c>
      <c r="H37" s="49">
        <v>4</v>
      </c>
      <c r="I37" s="49">
        <v>20</v>
      </c>
      <c r="J37" s="49">
        <v>7</v>
      </c>
      <c r="K37" s="49">
        <v>1</v>
      </c>
      <c r="L37" s="49">
        <v>7</v>
      </c>
      <c r="M37" s="49">
        <v>59</v>
      </c>
      <c r="N37" s="49">
        <v>0</v>
      </c>
      <c r="O37" s="17">
        <f t="shared" si="0"/>
        <v>138</v>
      </c>
      <c r="P37" s="17">
        <f t="shared" si="1"/>
        <v>197</v>
      </c>
      <c r="R37"/>
      <c r="S37" s="19"/>
      <c r="T37" s="19"/>
    </row>
    <row r="38" spans="2:20" ht="23.1" customHeight="1" x14ac:dyDescent="0.25">
      <c r="B38" s="23" t="s">
        <v>65</v>
      </c>
      <c r="C38" s="49">
        <v>21</v>
      </c>
      <c r="D38" s="49">
        <v>12</v>
      </c>
      <c r="E38" s="49">
        <v>7</v>
      </c>
      <c r="F38" s="49">
        <v>33</v>
      </c>
      <c r="G38" s="49">
        <v>0</v>
      </c>
      <c r="H38" s="49">
        <v>0</v>
      </c>
      <c r="I38" s="49">
        <v>26</v>
      </c>
      <c r="J38" s="49">
        <v>8</v>
      </c>
      <c r="K38" s="49">
        <v>3</v>
      </c>
      <c r="L38" s="49">
        <v>5</v>
      </c>
      <c r="M38" s="49">
        <v>71</v>
      </c>
      <c r="N38" s="49">
        <v>2</v>
      </c>
      <c r="O38" s="17">
        <f t="shared" si="0"/>
        <v>117</v>
      </c>
      <c r="P38" s="17">
        <f t="shared" si="1"/>
        <v>188</v>
      </c>
      <c r="R38"/>
      <c r="S38" s="19"/>
      <c r="T38" s="19"/>
    </row>
    <row r="39" spans="2:20" ht="23.1" customHeight="1" x14ac:dyDescent="0.25">
      <c r="B39" s="23" t="s">
        <v>66</v>
      </c>
      <c r="C39" s="49">
        <v>38</v>
      </c>
      <c r="D39" s="49">
        <v>10</v>
      </c>
      <c r="E39" s="49">
        <v>6</v>
      </c>
      <c r="F39" s="49">
        <v>40</v>
      </c>
      <c r="G39" s="49">
        <v>2</v>
      </c>
      <c r="H39" s="49">
        <v>0</v>
      </c>
      <c r="I39" s="49">
        <v>16</v>
      </c>
      <c r="J39" s="49">
        <v>10</v>
      </c>
      <c r="K39" s="49">
        <v>5</v>
      </c>
      <c r="L39" s="49">
        <v>3</v>
      </c>
      <c r="M39" s="49">
        <v>80</v>
      </c>
      <c r="N39" s="49">
        <v>0</v>
      </c>
      <c r="O39" s="17">
        <f t="shared" si="0"/>
        <v>130</v>
      </c>
      <c r="P39" s="17">
        <f t="shared" si="1"/>
        <v>210</v>
      </c>
      <c r="R39"/>
      <c r="S39" s="19"/>
      <c r="T39" s="19"/>
    </row>
    <row r="40" spans="2:20" ht="23.1" customHeight="1" x14ac:dyDescent="0.25">
      <c r="B40" s="23" t="s">
        <v>67</v>
      </c>
      <c r="C40" s="49">
        <v>23</v>
      </c>
      <c r="D40" s="49">
        <v>4</v>
      </c>
      <c r="E40" s="49">
        <v>5</v>
      </c>
      <c r="F40" s="49">
        <v>30</v>
      </c>
      <c r="G40" s="49">
        <v>0</v>
      </c>
      <c r="H40" s="49">
        <v>1</v>
      </c>
      <c r="I40" s="49">
        <v>21</v>
      </c>
      <c r="J40" s="49">
        <v>6</v>
      </c>
      <c r="K40" s="49">
        <v>3</v>
      </c>
      <c r="L40" s="49">
        <v>3</v>
      </c>
      <c r="M40" s="49">
        <v>50</v>
      </c>
      <c r="N40" s="49">
        <v>0</v>
      </c>
      <c r="O40" s="17">
        <f t="shared" si="0"/>
        <v>96</v>
      </c>
      <c r="P40" s="17">
        <f t="shared" si="1"/>
        <v>146</v>
      </c>
      <c r="R40"/>
      <c r="S40" s="19"/>
      <c r="T40" s="19"/>
    </row>
    <row r="41" spans="2:20" ht="23.1" customHeight="1" x14ac:dyDescent="0.25">
      <c r="B41" s="22" t="s">
        <v>68</v>
      </c>
      <c r="C41" s="49">
        <v>34</v>
      </c>
      <c r="D41" s="49">
        <v>5</v>
      </c>
      <c r="E41" s="49">
        <v>11</v>
      </c>
      <c r="F41" s="49">
        <v>45</v>
      </c>
      <c r="G41" s="49">
        <v>0</v>
      </c>
      <c r="H41" s="49">
        <v>0</v>
      </c>
      <c r="I41" s="49">
        <v>23</v>
      </c>
      <c r="J41" s="49">
        <v>7</v>
      </c>
      <c r="K41" s="49">
        <v>3</v>
      </c>
      <c r="L41" s="49">
        <v>2</v>
      </c>
      <c r="M41" s="49">
        <v>70</v>
      </c>
      <c r="N41" s="49">
        <v>0</v>
      </c>
      <c r="O41" s="17">
        <f t="shared" si="0"/>
        <v>130</v>
      </c>
      <c r="P41" s="17">
        <f t="shared" si="1"/>
        <v>200</v>
      </c>
      <c r="R41"/>
      <c r="S41" s="19"/>
      <c r="T41" s="19"/>
    </row>
    <row r="42" spans="2:20" ht="23.1" customHeight="1" x14ac:dyDescent="0.25">
      <c r="B42" s="23" t="s">
        <v>69</v>
      </c>
      <c r="C42" s="49">
        <v>28</v>
      </c>
      <c r="D42" s="49">
        <v>12</v>
      </c>
      <c r="E42" s="49">
        <v>10</v>
      </c>
      <c r="F42" s="49">
        <v>32</v>
      </c>
      <c r="G42" s="49">
        <v>0</v>
      </c>
      <c r="H42" s="49">
        <v>1</v>
      </c>
      <c r="I42" s="49">
        <v>12</v>
      </c>
      <c r="J42" s="49">
        <v>19</v>
      </c>
      <c r="K42" s="49">
        <v>2</v>
      </c>
      <c r="L42" s="49">
        <v>6</v>
      </c>
      <c r="M42" s="49">
        <v>45</v>
      </c>
      <c r="N42" s="49">
        <v>0</v>
      </c>
      <c r="O42" s="17">
        <f t="shared" si="0"/>
        <v>122</v>
      </c>
      <c r="P42" s="17">
        <f t="shared" si="1"/>
        <v>167</v>
      </c>
      <c r="R42"/>
      <c r="S42" s="19"/>
      <c r="T42" s="19"/>
    </row>
    <row r="43" spans="2:20" ht="23.1" customHeight="1" x14ac:dyDescent="0.25">
      <c r="B43" s="22" t="s">
        <v>70</v>
      </c>
      <c r="C43" s="49">
        <v>16</v>
      </c>
      <c r="D43" s="49">
        <v>5</v>
      </c>
      <c r="E43" s="49">
        <v>2</v>
      </c>
      <c r="F43" s="49">
        <v>27</v>
      </c>
      <c r="G43" s="49">
        <v>0</v>
      </c>
      <c r="H43" s="49">
        <v>2</v>
      </c>
      <c r="I43" s="49">
        <v>30</v>
      </c>
      <c r="J43" s="49">
        <v>11</v>
      </c>
      <c r="K43" s="49">
        <v>8</v>
      </c>
      <c r="L43" s="49">
        <v>2</v>
      </c>
      <c r="M43" s="49">
        <v>57</v>
      </c>
      <c r="N43" s="49">
        <v>0</v>
      </c>
      <c r="O43" s="17">
        <f t="shared" si="0"/>
        <v>103</v>
      </c>
      <c r="P43" s="17">
        <f t="shared" si="1"/>
        <v>160</v>
      </c>
      <c r="R43"/>
      <c r="S43" s="19"/>
      <c r="T43" s="19"/>
    </row>
    <row r="44" spans="2:20" ht="23.1" customHeight="1" x14ac:dyDescent="0.25">
      <c r="B44" s="24" t="s">
        <v>71</v>
      </c>
      <c r="C44" s="49">
        <v>30</v>
      </c>
      <c r="D44" s="49">
        <v>18</v>
      </c>
      <c r="E44" s="49">
        <v>12</v>
      </c>
      <c r="F44" s="49">
        <v>31</v>
      </c>
      <c r="G44" s="49">
        <v>0</v>
      </c>
      <c r="H44" s="49">
        <v>0</v>
      </c>
      <c r="I44" s="49">
        <v>12</v>
      </c>
      <c r="J44" s="49">
        <v>2</v>
      </c>
      <c r="K44" s="49">
        <v>2</v>
      </c>
      <c r="L44" s="49">
        <v>4</v>
      </c>
      <c r="M44" s="49">
        <v>70</v>
      </c>
      <c r="N44" s="49">
        <v>0</v>
      </c>
      <c r="O44" s="17">
        <f t="shared" si="0"/>
        <v>111</v>
      </c>
      <c r="P44" s="17">
        <f t="shared" si="1"/>
        <v>181</v>
      </c>
      <c r="R44"/>
      <c r="S44" s="19"/>
      <c r="T44" s="19"/>
    </row>
    <row r="45" spans="2:20" ht="23.1" customHeight="1" x14ac:dyDescent="0.25">
      <c r="B45" s="22" t="s">
        <v>72</v>
      </c>
      <c r="C45" s="49">
        <v>26</v>
      </c>
      <c r="D45" s="49">
        <v>12</v>
      </c>
      <c r="E45" s="49">
        <v>11</v>
      </c>
      <c r="F45" s="49">
        <v>36</v>
      </c>
      <c r="G45" s="49">
        <v>0</v>
      </c>
      <c r="H45" s="49">
        <v>0</v>
      </c>
      <c r="I45" s="49">
        <v>20</v>
      </c>
      <c r="J45" s="49">
        <v>6</v>
      </c>
      <c r="K45" s="49">
        <v>2</v>
      </c>
      <c r="L45" s="49">
        <v>4</v>
      </c>
      <c r="M45" s="49">
        <v>55</v>
      </c>
      <c r="N45" s="49">
        <v>0</v>
      </c>
      <c r="O45" s="17">
        <f t="shared" si="0"/>
        <v>117</v>
      </c>
      <c r="P45" s="17">
        <f t="shared" si="1"/>
        <v>172</v>
      </c>
      <c r="R45"/>
      <c r="S45" s="19"/>
      <c r="T45" s="19"/>
    </row>
    <row r="46" spans="2:20" ht="23.1" customHeight="1" x14ac:dyDescent="0.25">
      <c r="B46" s="23" t="s">
        <v>73</v>
      </c>
      <c r="C46" s="49">
        <v>32</v>
      </c>
      <c r="D46" s="49">
        <v>10</v>
      </c>
      <c r="E46" s="49">
        <v>10</v>
      </c>
      <c r="F46" s="49">
        <v>30</v>
      </c>
      <c r="G46" s="49">
        <v>0</v>
      </c>
      <c r="H46" s="49">
        <v>0</v>
      </c>
      <c r="I46" s="49">
        <v>13</v>
      </c>
      <c r="J46" s="49">
        <v>6</v>
      </c>
      <c r="K46" s="49">
        <v>4</v>
      </c>
      <c r="L46" s="49">
        <v>1</v>
      </c>
      <c r="M46" s="49">
        <v>60</v>
      </c>
      <c r="N46" s="49">
        <v>0</v>
      </c>
      <c r="O46" s="17">
        <f t="shared" si="0"/>
        <v>106</v>
      </c>
      <c r="P46" s="17">
        <f t="shared" si="1"/>
        <v>166</v>
      </c>
      <c r="R46" s="19"/>
      <c r="S46" s="19"/>
      <c r="T46"/>
    </row>
    <row r="47" spans="2:20" ht="23.1" customHeight="1" x14ac:dyDescent="0.25">
      <c r="B47" s="23" t="s">
        <v>74</v>
      </c>
      <c r="C47" s="49">
        <v>25</v>
      </c>
      <c r="D47" s="49">
        <v>13</v>
      </c>
      <c r="E47" s="49">
        <v>4</v>
      </c>
      <c r="F47" s="49">
        <v>31</v>
      </c>
      <c r="G47" s="49">
        <v>0</v>
      </c>
      <c r="H47" s="49">
        <v>0</v>
      </c>
      <c r="I47" s="49">
        <v>16</v>
      </c>
      <c r="J47" s="49">
        <v>17</v>
      </c>
      <c r="K47" s="49">
        <v>5</v>
      </c>
      <c r="L47" s="49">
        <v>2</v>
      </c>
      <c r="M47" s="49">
        <v>62</v>
      </c>
      <c r="N47" s="49">
        <v>0</v>
      </c>
      <c r="O47" s="17">
        <f t="shared" si="0"/>
        <v>113</v>
      </c>
      <c r="P47" s="17">
        <f t="shared" si="1"/>
        <v>175</v>
      </c>
      <c r="R47" s="19"/>
      <c r="S47" s="19"/>
      <c r="T47"/>
    </row>
    <row r="48" spans="2:20" ht="23.1" customHeight="1" x14ac:dyDescent="0.25">
      <c r="B48" s="23" t="s">
        <v>75</v>
      </c>
      <c r="C48" s="49">
        <v>36</v>
      </c>
      <c r="D48" s="49">
        <v>4</v>
      </c>
      <c r="E48" s="49">
        <v>4</v>
      </c>
      <c r="F48" s="49">
        <v>45</v>
      </c>
      <c r="G48" s="49">
        <v>1</v>
      </c>
      <c r="H48" s="49">
        <v>0</v>
      </c>
      <c r="I48" s="49">
        <v>33</v>
      </c>
      <c r="J48" s="49">
        <v>8</v>
      </c>
      <c r="K48" s="49">
        <v>5</v>
      </c>
      <c r="L48" s="49">
        <v>2</v>
      </c>
      <c r="M48" s="49">
        <v>67</v>
      </c>
      <c r="N48" s="49">
        <v>0</v>
      </c>
      <c r="O48" s="17">
        <f t="shared" si="0"/>
        <v>138</v>
      </c>
      <c r="P48" s="17">
        <f t="shared" si="1"/>
        <v>205</v>
      </c>
      <c r="R48" s="19"/>
      <c r="S48" s="19"/>
      <c r="T48"/>
    </row>
    <row r="49" spans="2:20" ht="23.1" customHeight="1" x14ac:dyDescent="0.25">
      <c r="B49" s="22" t="s">
        <v>76</v>
      </c>
      <c r="C49" s="49">
        <v>36</v>
      </c>
      <c r="D49" s="49">
        <v>2</v>
      </c>
      <c r="E49" s="49">
        <v>3</v>
      </c>
      <c r="F49" s="49">
        <v>31</v>
      </c>
      <c r="G49" s="49">
        <v>0</v>
      </c>
      <c r="H49" s="49">
        <v>1</v>
      </c>
      <c r="I49" s="49">
        <v>14</v>
      </c>
      <c r="J49" s="49">
        <v>8</v>
      </c>
      <c r="K49" s="49">
        <v>0</v>
      </c>
      <c r="L49" s="49">
        <v>4</v>
      </c>
      <c r="M49" s="49">
        <v>59</v>
      </c>
      <c r="N49" s="49">
        <v>0</v>
      </c>
      <c r="O49" s="17">
        <f t="shared" si="0"/>
        <v>99</v>
      </c>
      <c r="P49" s="17">
        <f t="shared" si="1"/>
        <v>158</v>
      </c>
      <c r="R49" s="19"/>
      <c r="S49" s="19"/>
      <c r="T49"/>
    </row>
    <row r="50" spans="2:20" ht="23.1" customHeight="1" x14ac:dyDescent="0.25">
      <c r="B50" s="23" t="s">
        <v>77</v>
      </c>
      <c r="C50" s="49">
        <v>25</v>
      </c>
      <c r="D50" s="49">
        <v>6</v>
      </c>
      <c r="E50" s="49">
        <v>8</v>
      </c>
      <c r="F50" s="49">
        <v>40</v>
      </c>
      <c r="G50" s="49">
        <v>0</v>
      </c>
      <c r="H50" s="49">
        <v>4</v>
      </c>
      <c r="I50" s="49">
        <v>26</v>
      </c>
      <c r="J50" s="49">
        <v>7</v>
      </c>
      <c r="K50" s="49">
        <v>1</v>
      </c>
      <c r="L50" s="49">
        <v>3</v>
      </c>
      <c r="M50" s="49">
        <v>75</v>
      </c>
      <c r="N50" s="49">
        <v>0</v>
      </c>
      <c r="O50" s="17">
        <f t="shared" si="0"/>
        <v>120</v>
      </c>
      <c r="P50" s="17">
        <f t="shared" si="1"/>
        <v>195</v>
      </c>
      <c r="R50" s="19"/>
      <c r="S50" s="19"/>
      <c r="T50"/>
    </row>
    <row r="51" spans="2:20" ht="23.1" customHeight="1" x14ac:dyDescent="0.25">
      <c r="B51" s="23" t="s">
        <v>78</v>
      </c>
      <c r="C51" s="49">
        <v>24</v>
      </c>
      <c r="D51" s="49">
        <v>12</v>
      </c>
      <c r="E51" s="49">
        <v>9</v>
      </c>
      <c r="F51" s="49">
        <v>42</v>
      </c>
      <c r="G51" s="49">
        <v>0</v>
      </c>
      <c r="H51" s="49">
        <v>0</v>
      </c>
      <c r="I51" s="49">
        <v>13</v>
      </c>
      <c r="J51" s="49">
        <v>4</v>
      </c>
      <c r="K51" s="49">
        <v>2</v>
      </c>
      <c r="L51" s="49">
        <v>2</v>
      </c>
      <c r="M51" s="49">
        <v>78</v>
      </c>
      <c r="N51" s="49">
        <v>0</v>
      </c>
      <c r="O51" s="17">
        <f t="shared" si="0"/>
        <v>108</v>
      </c>
      <c r="P51" s="17">
        <f t="shared" si="1"/>
        <v>186</v>
      </c>
      <c r="R51" s="19"/>
      <c r="S51" s="19"/>
      <c r="T51"/>
    </row>
    <row r="52" spans="2:20" ht="23.1" customHeight="1" x14ac:dyDescent="0.25">
      <c r="B52" s="23" t="s">
        <v>79</v>
      </c>
      <c r="C52" s="49">
        <v>30</v>
      </c>
      <c r="D52" s="49">
        <v>9</v>
      </c>
      <c r="E52" s="49">
        <v>4</v>
      </c>
      <c r="F52" s="49">
        <v>41</v>
      </c>
      <c r="G52" s="49">
        <v>0</v>
      </c>
      <c r="H52" s="49">
        <v>1</v>
      </c>
      <c r="I52" s="49">
        <v>18</v>
      </c>
      <c r="J52" s="49">
        <v>6</v>
      </c>
      <c r="K52" s="49">
        <v>4</v>
      </c>
      <c r="L52" s="49">
        <v>1</v>
      </c>
      <c r="M52" s="49">
        <v>81</v>
      </c>
      <c r="N52" s="49">
        <v>0</v>
      </c>
      <c r="O52" s="17">
        <f>SUM(C52:L52,N52)</f>
        <v>114</v>
      </c>
      <c r="P52" s="17">
        <f t="shared" si="1"/>
        <v>195</v>
      </c>
      <c r="R52" s="19"/>
      <c r="S52" s="19"/>
      <c r="T52"/>
    </row>
    <row r="53" spans="2:20" ht="23.1" customHeight="1" x14ac:dyDescent="0.25">
      <c r="B53" s="22" t="s">
        <v>80</v>
      </c>
      <c r="C53" s="49">
        <v>34</v>
      </c>
      <c r="D53" s="49">
        <v>5</v>
      </c>
      <c r="E53" s="49">
        <v>4</v>
      </c>
      <c r="F53" s="49">
        <v>46</v>
      </c>
      <c r="G53" s="49">
        <v>0</v>
      </c>
      <c r="H53" s="49">
        <v>1</v>
      </c>
      <c r="I53" s="49">
        <v>14</v>
      </c>
      <c r="J53" s="49">
        <v>10</v>
      </c>
      <c r="K53" s="49">
        <v>3</v>
      </c>
      <c r="L53" s="49">
        <v>1</v>
      </c>
      <c r="M53" s="49">
        <v>70</v>
      </c>
      <c r="N53" s="49">
        <v>0</v>
      </c>
      <c r="O53" s="17">
        <f t="shared" si="0"/>
        <v>118</v>
      </c>
      <c r="P53" s="17">
        <f>SUM(C53:N53)</f>
        <v>188</v>
      </c>
      <c r="R53" s="19"/>
      <c r="S53" s="19"/>
      <c r="T53"/>
    </row>
    <row r="54" spans="2:20" ht="23.1" customHeight="1" x14ac:dyDescent="0.25">
      <c r="B54" s="22" t="s">
        <v>81</v>
      </c>
      <c r="C54" s="49">
        <v>42</v>
      </c>
      <c r="D54" s="49">
        <v>9</v>
      </c>
      <c r="E54" s="49">
        <v>4</v>
      </c>
      <c r="F54" s="49">
        <v>44</v>
      </c>
      <c r="G54" s="49">
        <v>2</v>
      </c>
      <c r="H54" s="49">
        <v>1</v>
      </c>
      <c r="I54" s="49">
        <v>11</v>
      </c>
      <c r="J54" s="49">
        <v>3</v>
      </c>
      <c r="K54" s="49">
        <v>5</v>
      </c>
      <c r="L54" s="49">
        <v>6</v>
      </c>
      <c r="M54" s="49">
        <v>65</v>
      </c>
      <c r="N54" s="49">
        <v>0</v>
      </c>
      <c r="O54" s="17">
        <f t="shared" si="0"/>
        <v>127</v>
      </c>
      <c r="P54" s="17">
        <f t="shared" si="1"/>
        <v>192</v>
      </c>
      <c r="R54" s="19"/>
      <c r="S54" s="19"/>
      <c r="T54"/>
    </row>
    <row r="55" spans="2:20" ht="23.1" customHeight="1" x14ac:dyDescent="0.25">
      <c r="B55" s="22" t="s">
        <v>82</v>
      </c>
      <c r="C55" s="49">
        <v>29</v>
      </c>
      <c r="D55" s="49">
        <v>5</v>
      </c>
      <c r="E55" s="49">
        <v>2</v>
      </c>
      <c r="F55" s="49">
        <v>45</v>
      </c>
      <c r="G55" s="49">
        <v>1</v>
      </c>
      <c r="H55" s="49">
        <v>1</v>
      </c>
      <c r="I55" s="49">
        <v>9</v>
      </c>
      <c r="J55" s="49">
        <v>7</v>
      </c>
      <c r="K55" s="49">
        <v>2</v>
      </c>
      <c r="L55" s="49">
        <v>2</v>
      </c>
      <c r="M55" s="49">
        <v>66</v>
      </c>
      <c r="N55" s="49">
        <v>0</v>
      </c>
      <c r="O55" s="17">
        <f t="shared" si="0"/>
        <v>103</v>
      </c>
      <c r="P55" s="17">
        <f t="shared" si="1"/>
        <v>169</v>
      </c>
      <c r="R55" s="19"/>
      <c r="S55" s="19"/>
      <c r="T55"/>
    </row>
    <row r="56" spans="2:20" ht="23.1" customHeight="1" x14ac:dyDescent="0.25">
      <c r="B56" s="22" t="s">
        <v>83</v>
      </c>
      <c r="C56" s="49">
        <v>30</v>
      </c>
      <c r="D56" s="49">
        <v>5</v>
      </c>
      <c r="E56" s="49">
        <v>9</v>
      </c>
      <c r="F56" s="49">
        <v>42</v>
      </c>
      <c r="G56" s="49">
        <v>1</v>
      </c>
      <c r="H56" s="49">
        <v>0</v>
      </c>
      <c r="I56" s="49">
        <v>10</v>
      </c>
      <c r="J56" s="49">
        <v>5</v>
      </c>
      <c r="K56" s="49">
        <v>6</v>
      </c>
      <c r="L56" s="49">
        <v>2</v>
      </c>
      <c r="M56" s="49">
        <v>52</v>
      </c>
      <c r="N56" s="49">
        <v>0</v>
      </c>
      <c r="O56" s="17">
        <f t="shared" si="0"/>
        <v>110</v>
      </c>
      <c r="P56" s="17">
        <f t="shared" si="1"/>
        <v>162</v>
      </c>
      <c r="R56" s="19"/>
      <c r="S56" s="19"/>
      <c r="T56"/>
    </row>
    <row r="57" spans="2:20" ht="23.1" customHeight="1" x14ac:dyDescent="0.25">
      <c r="B57" s="22" t="s">
        <v>84</v>
      </c>
      <c r="C57" s="49">
        <v>33</v>
      </c>
      <c r="D57" s="49">
        <v>11</v>
      </c>
      <c r="E57" s="49">
        <v>5</v>
      </c>
      <c r="F57" s="49">
        <v>52</v>
      </c>
      <c r="G57" s="49">
        <v>0</v>
      </c>
      <c r="H57" s="49">
        <v>0</v>
      </c>
      <c r="I57" s="49">
        <v>8</v>
      </c>
      <c r="J57" s="49">
        <v>7</v>
      </c>
      <c r="K57" s="49">
        <v>1</v>
      </c>
      <c r="L57" s="49">
        <v>2</v>
      </c>
      <c r="M57" s="49">
        <v>60</v>
      </c>
      <c r="N57" s="49">
        <v>0</v>
      </c>
      <c r="O57" s="17">
        <f t="shared" si="0"/>
        <v>119</v>
      </c>
      <c r="P57" s="17">
        <f t="shared" si="1"/>
        <v>179</v>
      </c>
      <c r="R57" s="19"/>
      <c r="S57" s="19"/>
      <c r="T57"/>
    </row>
    <row r="58" spans="2:20" ht="23.1" customHeight="1" x14ac:dyDescent="0.25">
      <c r="B58" s="74" t="s">
        <v>18</v>
      </c>
      <c r="C58" s="16">
        <f>SUM(C10:C57)</f>
        <v>1440</v>
      </c>
      <c r="D58" s="16">
        <f t="shared" ref="D58:P58" si="26">SUM(D10:D57)</f>
        <v>468</v>
      </c>
      <c r="E58" s="16">
        <f t="shared" si="26"/>
        <v>370</v>
      </c>
      <c r="F58" s="16">
        <f t="shared" si="26"/>
        <v>1710</v>
      </c>
      <c r="G58" s="16">
        <f t="shared" si="26"/>
        <v>16</v>
      </c>
      <c r="H58" s="16">
        <f t="shared" si="26"/>
        <v>47</v>
      </c>
      <c r="I58" s="16">
        <f t="shared" si="26"/>
        <v>841</v>
      </c>
      <c r="J58" s="16">
        <f t="shared" si="26"/>
        <v>321</v>
      </c>
      <c r="K58" s="16">
        <f t="shared" si="26"/>
        <v>140</v>
      </c>
      <c r="L58" s="16">
        <f t="shared" si="26"/>
        <v>109</v>
      </c>
      <c r="M58" s="16">
        <f t="shared" si="26"/>
        <v>3593</v>
      </c>
      <c r="N58" s="16">
        <f t="shared" si="26"/>
        <v>4</v>
      </c>
      <c r="O58" s="17">
        <f t="shared" si="0"/>
        <v>5466</v>
      </c>
      <c r="P58" s="16">
        <f t="shared" si="26"/>
        <v>9059</v>
      </c>
      <c r="R58" s="19"/>
      <c r="S58" s="19"/>
      <c r="T58"/>
    </row>
    <row r="59" spans="2:20" ht="23.1" customHeight="1" x14ac:dyDescent="0.25">
      <c r="B59" s="74" t="s">
        <v>93</v>
      </c>
      <c r="C59" s="42">
        <f t="shared" ref="C59:N59" si="27">C58/$P$58</f>
        <v>0.15895794237774588</v>
      </c>
      <c r="D59" s="42">
        <f t="shared" si="27"/>
        <v>5.1661331272767411E-2</v>
      </c>
      <c r="E59" s="42">
        <f t="shared" si="27"/>
        <v>4.0843360194281933E-2</v>
      </c>
      <c r="F59" s="42">
        <f t="shared" si="27"/>
        <v>0.18876255657357324</v>
      </c>
      <c r="G59" s="42">
        <f t="shared" si="27"/>
        <v>1.7661993597527321E-3</v>
      </c>
      <c r="H59" s="42">
        <f t="shared" si="27"/>
        <v>5.1882106192736501E-3</v>
      </c>
      <c r="I59" s="42">
        <f t="shared" si="27"/>
        <v>9.2835853847002978E-2</v>
      </c>
      <c r="J59" s="42">
        <f t="shared" si="27"/>
        <v>3.5434374655039187E-2</v>
      </c>
      <c r="K59" s="42">
        <f t="shared" si="27"/>
        <v>1.5454244397836405E-2</v>
      </c>
      <c r="L59" s="42">
        <f t="shared" si="27"/>
        <v>1.2032233138315487E-2</v>
      </c>
      <c r="M59" s="42">
        <f t="shared" si="27"/>
        <v>0.39662214372447291</v>
      </c>
      <c r="N59" s="42">
        <f t="shared" si="27"/>
        <v>4.4154983993818304E-4</v>
      </c>
      <c r="R59" s="19"/>
      <c r="S59" s="19"/>
      <c r="T59"/>
    </row>
    <row r="60" spans="2:20" ht="23.1" customHeight="1" x14ac:dyDescent="0.25">
      <c r="B60" s="75" t="s">
        <v>94</v>
      </c>
      <c r="C60" s="43">
        <f>C58/$O$58</f>
        <v>0.26344676180021953</v>
      </c>
      <c r="D60" s="43">
        <f t="shared" ref="D60:N60" si="28">D58/$O$58</f>
        <v>8.5620197585071348E-2</v>
      </c>
      <c r="E60" s="43">
        <f t="shared" si="28"/>
        <v>6.7691181851445292E-2</v>
      </c>
      <c r="F60" s="43">
        <f t="shared" si="28"/>
        <v>0.31284302963776073</v>
      </c>
      <c r="G60" s="43">
        <f t="shared" si="28"/>
        <v>2.9271862422246614E-3</v>
      </c>
      <c r="H60" s="43">
        <f t="shared" si="28"/>
        <v>8.598609586534944E-3</v>
      </c>
      <c r="I60" s="43">
        <f t="shared" si="28"/>
        <v>0.15386022685693376</v>
      </c>
      <c r="J60" s="43">
        <f t="shared" si="28"/>
        <v>5.8726673984632272E-2</v>
      </c>
      <c r="K60" s="43">
        <f t="shared" si="28"/>
        <v>2.5612879619465789E-2</v>
      </c>
      <c r="L60" s="43">
        <f t="shared" si="28"/>
        <v>1.9941456275155506E-2</v>
      </c>
      <c r="M60" s="43"/>
      <c r="N60" s="43">
        <f t="shared" si="28"/>
        <v>7.3179656055616534E-4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s="19"/>
      <c r="T70" s="19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7" customFormat="1" ht="20.100000000000001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 s="19"/>
      <c r="T71" s="19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7" customFormat="1" ht="20.100000000000001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 s="19"/>
      <c r="T72" s="19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7" customFormat="1" ht="20.100000000000001" customHeigh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s="19"/>
      <c r="T73" s="19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7" customFormat="1" ht="20.100000000000001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s="19"/>
      <c r="T74" s="19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1:32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1:32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1:32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1:32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1:32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AF126"/>
  <sheetViews>
    <sheetView view="pageBreakPreview" zoomScale="60" workbookViewId="0">
      <selection activeCell="T51" sqref="T5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style="50" customWidth="1"/>
    <col min="9" max="9" width="11" style="50" customWidth="1"/>
    <col min="10" max="10" width="13" style="50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82" t="s">
        <v>23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 spans="2:32" ht="20.100000000000001" customHeight="1" x14ac:dyDescent="0.25">
      <c r="B2" s="83" t="s">
        <v>95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 spans="2:32" ht="20.100000000000001" customHeight="1" x14ac:dyDescent="0.25">
      <c r="B3" s="21" t="s">
        <v>96</v>
      </c>
      <c r="C3" s="91" t="s">
        <v>180</v>
      </c>
      <c r="D3" s="91"/>
      <c r="E3" s="91"/>
      <c r="F3" s="91"/>
      <c r="G3" s="91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35" t="s">
        <v>181</v>
      </c>
      <c r="E5" s="3"/>
      <c r="F5" s="40" t="s">
        <v>1</v>
      </c>
      <c r="G5" s="88" t="s">
        <v>182</v>
      </c>
      <c r="H5" s="89"/>
      <c r="I5" s="58"/>
      <c r="J5" s="59" t="s">
        <v>5</v>
      </c>
      <c r="K5" s="88" t="s">
        <v>184</v>
      </c>
      <c r="L5" s="89"/>
      <c r="M5" s="10"/>
      <c r="N5" s="10"/>
      <c r="O5" s="3"/>
      <c r="P5" s="3"/>
    </row>
    <row r="6" spans="2:32" ht="23.25" customHeight="1" x14ac:dyDescent="0.25">
      <c r="C6" s="2" t="s">
        <v>4</v>
      </c>
      <c r="D6" s="88" t="s">
        <v>176</v>
      </c>
      <c r="E6" s="89"/>
      <c r="F6" s="2" t="s">
        <v>2</v>
      </c>
      <c r="G6" s="88" t="s">
        <v>177</v>
      </c>
      <c r="H6" s="89"/>
      <c r="J6" s="59" t="s">
        <v>21</v>
      </c>
      <c r="K6" s="88" t="s">
        <v>178</v>
      </c>
      <c r="L6" s="8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59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51"/>
      <c r="I8" s="51"/>
      <c r="J8" s="51"/>
      <c r="K8" s="1"/>
      <c r="L8" s="1"/>
      <c r="M8" s="1"/>
      <c r="N8" s="1"/>
      <c r="R8" s="81" t="s">
        <v>88</v>
      </c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52" t="s">
        <v>29</v>
      </c>
      <c r="I9" s="52" t="s">
        <v>30</v>
      </c>
      <c r="J9" s="52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22</v>
      </c>
      <c r="D10" s="49">
        <v>2</v>
      </c>
      <c r="E10" s="49">
        <v>0</v>
      </c>
      <c r="F10" s="49">
        <v>28</v>
      </c>
      <c r="G10" s="49">
        <v>0</v>
      </c>
      <c r="H10" s="53">
        <v>1</v>
      </c>
      <c r="I10" s="53">
        <v>7</v>
      </c>
      <c r="J10" s="53">
        <v>1</v>
      </c>
      <c r="K10" s="49">
        <v>0</v>
      </c>
      <c r="L10" s="49">
        <v>2</v>
      </c>
      <c r="M10" s="49">
        <v>75</v>
      </c>
      <c r="N10" s="49">
        <v>0</v>
      </c>
      <c r="O10" s="15">
        <f t="shared" ref="O10:O57" si="0">SUM(C10:L10,N10)</f>
        <v>63</v>
      </c>
      <c r="P10" s="15">
        <f t="shared" ref="P10:P57" si="1">SUM(C10:N10)</f>
        <v>138</v>
      </c>
      <c r="R10" s="1" t="s">
        <v>6</v>
      </c>
      <c r="S10" s="17">
        <f t="shared" ref="S10:AF10" si="2">SUM(C10:C13)</f>
        <v>102</v>
      </c>
      <c r="T10" s="17">
        <f t="shared" si="2"/>
        <v>12</v>
      </c>
      <c r="U10" s="17">
        <f t="shared" si="2"/>
        <v>11</v>
      </c>
      <c r="V10" s="17">
        <f t="shared" si="2"/>
        <v>153</v>
      </c>
      <c r="W10" s="17">
        <f t="shared" si="2"/>
        <v>1</v>
      </c>
      <c r="X10" s="17">
        <f t="shared" si="2"/>
        <v>2</v>
      </c>
      <c r="Y10" s="17">
        <f t="shared" si="2"/>
        <v>39</v>
      </c>
      <c r="Z10" s="17">
        <f t="shared" si="2"/>
        <v>3</v>
      </c>
      <c r="AA10" s="17">
        <f t="shared" si="2"/>
        <v>2</v>
      </c>
      <c r="AB10" s="17">
        <f t="shared" si="2"/>
        <v>3</v>
      </c>
      <c r="AC10" s="17">
        <f t="shared" si="2"/>
        <v>306</v>
      </c>
      <c r="AD10" s="17">
        <f t="shared" si="2"/>
        <v>0</v>
      </c>
      <c r="AE10" s="30">
        <f t="shared" si="2"/>
        <v>328</v>
      </c>
      <c r="AF10" s="30">
        <f t="shared" si="2"/>
        <v>634</v>
      </c>
    </row>
    <row r="11" spans="2:32" s="6" customFormat="1" ht="23.1" customHeight="1" x14ac:dyDescent="0.25">
      <c r="B11" s="22" t="s">
        <v>38</v>
      </c>
      <c r="C11" s="49">
        <v>39</v>
      </c>
      <c r="D11" s="49">
        <v>5</v>
      </c>
      <c r="E11" s="49">
        <v>3</v>
      </c>
      <c r="F11" s="49">
        <v>40</v>
      </c>
      <c r="G11" s="49">
        <v>1</v>
      </c>
      <c r="H11" s="53">
        <v>0</v>
      </c>
      <c r="I11" s="53">
        <v>9</v>
      </c>
      <c r="J11" s="53">
        <v>0</v>
      </c>
      <c r="K11" s="49">
        <v>2</v>
      </c>
      <c r="L11" s="49">
        <v>1</v>
      </c>
      <c r="M11" s="49">
        <v>88</v>
      </c>
      <c r="N11" s="49">
        <v>0</v>
      </c>
      <c r="O11" s="15">
        <f t="shared" si="0"/>
        <v>100</v>
      </c>
      <c r="P11" s="15">
        <f t="shared" si="1"/>
        <v>188</v>
      </c>
      <c r="R11" s="1" t="s">
        <v>7</v>
      </c>
      <c r="S11" s="17">
        <f t="shared" ref="S11:AF11" si="3">SUM(C14:C17)</f>
        <v>97</v>
      </c>
      <c r="T11" s="17">
        <f t="shared" si="3"/>
        <v>17</v>
      </c>
      <c r="U11" s="17">
        <f t="shared" si="3"/>
        <v>11</v>
      </c>
      <c r="V11" s="17">
        <f t="shared" si="3"/>
        <v>140</v>
      </c>
      <c r="W11" s="17">
        <f t="shared" si="3"/>
        <v>0</v>
      </c>
      <c r="X11" s="17">
        <f t="shared" si="3"/>
        <v>1</v>
      </c>
      <c r="Y11" s="17">
        <f t="shared" si="3"/>
        <v>44</v>
      </c>
      <c r="Z11" s="17">
        <f t="shared" si="3"/>
        <v>4</v>
      </c>
      <c r="AA11" s="17">
        <f t="shared" si="3"/>
        <v>3</v>
      </c>
      <c r="AB11" s="17">
        <f t="shared" si="3"/>
        <v>6</v>
      </c>
      <c r="AC11" s="17">
        <f t="shared" si="3"/>
        <v>279</v>
      </c>
      <c r="AD11" s="17">
        <f t="shared" si="3"/>
        <v>0</v>
      </c>
      <c r="AE11" s="30">
        <f t="shared" si="3"/>
        <v>323</v>
      </c>
      <c r="AF11" s="30">
        <f t="shared" si="3"/>
        <v>602</v>
      </c>
    </row>
    <row r="12" spans="2:32" ht="23.1" customHeight="1" x14ac:dyDescent="0.25">
      <c r="B12" s="22" t="s">
        <v>39</v>
      </c>
      <c r="C12" s="49">
        <v>18</v>
      </c>
      <c r="D12" s="49">
        <v>4</v>
      </c>
      <c r="E12" s="49">
        <v>4</v>
      </c>
      <c r="F12" s="49">
        <v>45</v>
      </c>
      <c r="G12" s="49">
        <v>0</v>
      </c>
      <c r="H12" s="53">
        <v>0</v>
      </c>
      <c r="I12" s="53">
        <v>13</v>
      </c>
      <c r="J12" s="53">
        <v>2</v>
      </c>
      <c r="K12" s="49">
        <v>0</v>
      </c>
      <c r="L12" s="49">
        <v>0</v>
      </c>
      <c r="M12" s="49">
        <v>85</v>
      </c>
      <c r="N12" s="49">
        <v>0</v>
      </c>
      <c r="O12" s="15">
        <f t="shared" si="0"/>
        <v>86</v>
      </c>
      <c r="P12" s="15">
        <f t="shared" si="1"/>
        <v>171</v>
      </c>
      <c r="R12" s="1" t="s">
        <v>8</v>
      </c>
      <c r="S12" s="17">
        <f t="shared" ref="S12:AF12" si="4">SUM(C18:C21)</f>
        <v>52</v>
      </c>
      <c r="T12" s="17">
        <f t="shared" si="4"/>
        <v>8</v>
      </c>
      <c r="U12" s="17">
        <f t="shared" si="4"/>
        <v>10</v>
      </c>
      <c r="V12" s="17">
        <f t="shared" si="4"/>
        <v>107</v>
      </c>
      <c r="W12" s="17">
        <f t="shared" si="4"/>
        <v>1</v>
      </c>
      <c r="X12" s="17">
        <f t="shared" si="4"/>
        <v>1</v>
      </c>
      <c r="Y12" s="17">
        <f t="shared" si="4"/>
        <v>69</v>
      </c>
      <c r="Z12" s="17">
        <f t="shared" si="4"/>
        <v>3</v>
      </c>
      <c r="AA12" s="17">
        <f t="shared" si="4"/>
        <v>4</v>
      </c>
      <c r="AB12" s="17">
        <f t="shared" si="4"/>
        <v>8</v>
      </c>
      <c r="AC12" s="17">
        <f t="shared" si="4"/>
        <v>268</v>
      </c>
      <c r="AD12" s="17">
        <f t="shared" si="4"/>
        <v>0</v>
      </c>
      <c r="AE12" s="30">
        <f t="shared" si="4"/>
        <v>263</v>
      </c>
      <c r="AF12" s="30">
        <f t="shared" si="4"/>
        <v>531</v>
      </c>
    </row>
    <row r="13" spans="2:32" ht="23.1" customHeight="1" x14ac:dyDescent="0.25">
      <c r="B13" s="22" t="s">
        <v>40</v>
      </c>
      <c r="C13" s="49">
        <v>23</v>
      </c>
      <c r="D13" s="49">
        <v>1</v>
      </c>
      <c r="E13" s="49">
        <v>4</v>
      </c>
      <c r="F13" s="49">
        <v>40</v>
      </c>
      <c r="G13" s="49">
        <v>0</v>
      </c>
      <c r="H13" s="53">
        <v>1</v>
      </c>
      <c r="I13" s="53">
        <v>10</v>
      </c>
      <c r="J13" s="53">
        <v>0</v>
      </c>
      <c r="K13" s="49">
        <v>0</v>
      </c>
      <c r="L13" s="49">
        <v>0</v>
      </c>
      <c r="M13" s="49">
        <v>58</v>
      </c>
      <c r="N13" s="49">
        <v>0</v>
      </c>
      <c r="O13" s="15">
        <f t="shared" si="0"/>
        <v>79</v>
      </c>
      <c r="P13" s="15">
        <f t="shared" si="1"/>
        <v>137</v>
      </c>
      <c r="R13" s="1" t="s">
        <v>9</v>
      </c>
      <c r="S13" s="17">
        <f t="shared" ref="S13:AF13" si="5">SUM(C22:C25)</f>
        <v>111</v>
      </c>
      <c r="T13" s="17">
        <f t="shared" si="5"/>
        <v>21</v>
      </c>
      <c r="U13" s="17">
        <f t="shared" si="5"/>
        <v>18</v>
      </c>
      <c r="V13" s="17">
        <f t="shared" si="5"/>
        <v>125</v>
      </c>
      <c r="W13" s="17">
        <f t="shared" si="5"/>
        <v>0</v>
      </c>
      <c r="X13" s="17">
        <f t="shared" si="5"/>
        <v>1</v>
      </c>
      <c r="Y13" s="17">
        <f t="shared" si="5"/>
        <v>70</v>
      </c>
      <c r="Z13" s="17">
        <f t="shared" si="5"/>
        <v>4</v>
      </c>
      <c r="AA13" s="17">
        <f t="shared" si="5"/>
        <v>3</v>
      </c>
      <c r="AB13" s="17">
        <f t="shared" si="5"/>
        <v>9</v>
      </c>
      <c r="AC13" s="17">
        <f t="shared" si="5"/>
        <v>342</v>
      </c>
      <c r="AD13" s="17">
        <f t="shared" si="5"/>
        <v>0</v>
      </c>
      <c r="AE13" s="30">
        <f t="shared" si="5"/>
        <v>362</v>
      </c>
      <c r="AF13" s="30">
        <f t="shared" si="5"/>
        <v>704</v>
      </c>
    </row>
    <row r="14" spans="2:32" ht="23.1" customHeight="1" x14ac:dyDescent="0.25">
      <c r="B14" s="22" t="s">
        <v>41</v>
      </c>
      <c r="C14" s="49">
        <v>25</v>
      </c>
      <c r="D14" s="49">
        <v>5</v>
      </c>
      <c r="E14" s="49">
        <v>5</v>
      </c>
      <c r="F14" s="49">
        <v>39</v>
      </c>
      <c r="G14" s="49">
        <v>0</v>
      </c>
      <c r="H14" s="53">
        <v>0</v>
      </c>
      <c r="I14" s="53">
        <v>7</v>
      </c>
      <c r="J14" s="53">
        <v>1</v>
      </c>
      <c r="K14" s="49">
        <v>0</v>
      </c>
      <c r="L14" s="49">
        <v>1</v>
      </c>
      <c r="M14" s="49">
        <v>78</v>
      </c>
      <c r="N14" s="49">
        <v>0</v>
      </c>
      <c r="O14" s="15">
        <f t="shared" si="0"/>
        <v>83</v>
      </c>
      <c r="P14" s="15">
        <f t="shared" si="1"/>
        <v>161</v>
      </c>
      <c r="R14" s="1" t="s">
        <v>10</v>
      </c>
      <c r="S14" s="17">
        <f t="shared" ref="S14:AF14" si="6">SUM(C26:C29)</f>
        <v>78</v>
      </c>
      <c r="T14" s="17">
        <f t="shared" si="6"/>
        <v>31</v>
      </c>
      <c r="U14" s="17">
        <f t="shared" si="6"/>
        <v>14</v>
      </c>
      <c r="V14" s="17">
        <f t="shared" si="6"/>
        <v>99</v>
      </c>
      <c r="W14" s="17">
        <f t="shared" si="6"/>
        <v>3</v>
      </c>
      <c r="X14" s="17">
        <f t="shared" si="6"/>
        <v>0</v>
      </c>
      <c r="Y14" s="17">
        <f t="shared" si="6"/>
        <v>61</v>
      </c>
      <c r="Z14" s="17">
        <f t="shared" si="6"/>
        <v>10</v>
      </c>
      <c r="AA14" s="17">
        <f t="shared" si="6"/>
        <v>1</v>
      </c>
      <c r="AB14" s="17">
        <f t="shared" si="6"/>
        <v>6</v>
      </c>
      <c r="AC14" s="17">
        <f t="shared" si="6"/>
        <v>295</v>
      </c>
      <c r="AD14" s="17">
        <f t="shared" si="6"/>
        <v>1</v>
      </c>
      <c r="AE14" s="30">
        <f t="shared" si="6"/>
        <v>304</v>
      </c>
      <c r="AF14" s="30">
        <f t="shared" si="6"/>
        <v>599</v>
      </c>
    </row>
    <row r="15" spans="2:32" ht="23.1" customHeight="1" x14ac:dyDescent="0.25">
      <c r="B15" s="22" t="s">
        <v>42</v>
      </c>
      <c r="C15" s="49">
        <v>25</v>
      </c>
      <c r="D15" s="49">
        <v>5</v>
      </c>
      <c r="E15" s="49">
        <v>2</v>
      </c>
      <c r="F15" s="49">
        <v>33</v>
      </c>
      <c r="G15" s="49">
        <v>0</v>
      </c>
      <c r="H15" s="53">
        <v>0</v>
      </c>
      <c r="I15" s="53">
        <v>12</v>
      </c>
      <c r="J15" s="53">
        <v>1</v>
      </c>
      <c r="K15" s="49">
        <v>0</v>
      </c>
      <c r="L15" s="49">
        <v>2</v>
      </c>
      <c r="M15" s="49">
        <v>61</v>
      </c>
      <c r="N15" s="49">
        <v>0</v>
      </c>
      <c r="O15" s="15">
        <f t="shared" si="0"/>
        <v>80</v>
      </c>
      <c r="P15" s="15">
        <f t="shared" si="1"/>
        <v>141</v>
      </c>
      <c r="R15" s="1" t="s">
        <v>11</v>
      </c>
      <c r="S15" s="17">
        <f t="shared" ref="S15:AF15" si="7">SUM(C30:C33)</f>
        <v>92</v>
      </c>
      <c r="T15" s="17">
        <f t="shared" si="7"/>
        <v>24</v>
      </c>
      <c r="U15" s="17">
        <f t="shared" si="7"/>
        <v>19</v>
      </c>
      <c r="V15" s="17">
        <f t="shared" si="7"/>
        <v>90</v>
      </c>
      <c r="W15" s="17">
        <f t="shared" si="7"/>
        <v>0</v>
      </c>
      <c r="X15" s="17">
        <f t="shared" si="7"/>
        <v>3</v>
      </c>
      <c r="Y15" s="17">
        <f t="shared" si="7"/>
        <v>60</v>
      </c>
      <c r="Z15" s="17">
        <f t="shared" si="7"/>
        <v>19</v>
      </c>
      <c r="AA15" s="17">
        <f t="shared" si="7"/>
        <v>7</v>
      </c>
      <c r="AB15" s="17">
        <f t="shared" si="7"/>
        <v>8</v>
      </c>
      <c r="AC15" s="17">
        <f t="shared" si="7"/>
        <v>175</v>
      </c>
      <c r="AD15" s="17">
        <f t="shared" si="7"/>
        <v>0</v>
      </c>
      <c r="AE15" s="30">
        <f t="shared" si="7"/>
        <v>322</v>
      </c>
      <c r="AF15" s="30">
        <f t="shared" si="7"/>
        <v>497</v>
      </c>
    </row>
    <row r="16" spans="2:32" ht="23.1" customHeight="1" x14ac:dyDescent="0.25">
      <c r="B16" s="22" t="s">
        <v>43</v>
      </c>
      <c r="C16" s="49">
        <v>27</v>
      </c>
      <c r="D16" s="49">
        <v>4</v>
      </c>
      <c r="E16" s="49">
        <v>3</v>
      </c>
      <c r="F16" s="49">
        <v>40</v>
      </c>
      <c r="G16" s="49">
        <v>0</v>
      </c>
      <c r="H16" s="53">
        <v>0</v>
      </c>
      <c r="I16" s="53">
        <v>12</v>
      </c>
      <c r="J16" s="53">
        <v>2</v>
      </c>
      <c r="K16" s="49">
        <v>1</v>
      </c>
      <c r="L16" s="49">
        <v>1</v>
      </c>
      <c r="M16" s="49">
        <v>68</v>
      </c>
      <c r="N16" s="49">
        <v>0</v>
      </c>
      <c r="O16" s="15">
        <f t="shared" si="0"/>
        <v>90</v>
      </c>
      <c r="P16" s="15">
        <f t="shared" si="1"/>
        <v>158</v>
      </c>
      <c r="R16" s="1" t="s">
        <v>12</v>
      </c>
      <c r="S16" s="17">
        <f t="shared" ref="S16:AF16" si="8">SUM(C34:C37)</f>
        <v>100</v>
      </c>
      <c r="T16" s="17">
        <f t="shared" si="8"/>
        <v>21</v>
      </c>
      <c r="U16" s="17">
        <f t="shared" si="8"/>
        <v>12</v>
      </c>
      <c r="V16" s="17">
        <f t="shared" si="8"/>
        <v>132</v>
      </c>
      <c r="W16" s="17">
        <f t="shared" si="8"/>
        <v>3</v>
      </c>
      <c r="X16" s="17">
        <f t="shared" si="8"/>
        <v>4</v>
      </c>
      <c r="Y16" s="17">
        <f t="shared" si="8"/>
        <v>129</v>
      </c>
      <c r="Z16" s="17">
        <f t="shared" si="8"/>
        <v>12</v>
      </c>
      <c r="AA16" s="17">
        <f t="shared" si="8"/>
        <v>2</v>
      </c>
      <c r="AB16" s="17">
        <f t="shared" si="8"/>
        <v>9</v>
      </c>
      <c r="AC16" s="17">
        <f t="shared" si="8"/>
        <v>269</v>
      </c>
      <c r="AD16" s="17">
        <f t="shared" si="8"/>
        <v>0</v>
      </c>
      <c r="AE16" s="30">
        <f t="shared" si="8"/>
        <v>424</v>
      </c>
      <c r="AF16" s="30">
        <f t="shared" si="8"/>
        <v>693</v>
      </c>
    </row>
    <row r="17" spans="2:32" ht="23.1" customHeight="1" x14ac:dyDescent="0.25">
      <c r="B17" s="22" t="s">
        <v>44</v>
      </c>
      <c r="C17" s="49">
        <v>20</v>
      </c>
      <c r="D17" s="49">
        <v>3</v>
      </c>
      <c r="E17" s="49">
        <v>1</v>
      </c>
      <c r="F17" s="49">
        <v>28</v>
      </c>
      <c r="G17" s="49">
        <v>0</v>
      </c>
      <c r="H17" s="53">
        <v>1</v>
      </c>
      <c r="I17" s="53">
        <v>13</v>
      </c>
      <c r="J17" s="53">
        <v>0</v>
      </c>
      <c r="K17" s="49">
        <v>2</v>
      </c>
      <c r="L17" s="49">
        <v>2</v>
      </c>
      <c r="M17" s="49">
        <v>72</v>
      </c>
      <c r="N17" s="49">
        <v>0</v>
      </c>
      <c r="O17" s="15">
        <f t="shared" si="0"/>
        <v>70</v>
      </c>
      <c r="P17" s="15">
        <f t="shared" si="1"/>
        <v>142</v>
      </c>
      <c r="R17" s="1" t="s">
        <v>13</v>
      </c>
      <c r="S17" s="17">
        <f t="shared" ref="S17:AF17" si="9">SUM(C38:C41)</f>
        <v>129</v>
      </c>
      <c r="T17" s="17">
        <f t="shared" si="9"/>
        <v>33</v>
      </c>
      <c r="U17" s="17">
        <f t="shared" si="9"/>
        <v>21</v>
      </c>
      <c r="V17" s="17">
        <f t="shared" si="9"/>
        <v>111</v>
      </c>
      <c r="W17" s="17">
        <f t="shared" si="9"/>
        <v>0</v>
      </c>
      <c r="X17" s="17">
        <f t="shared" si="9"/>
        <v>4</v>
      </c>
      <c r="Y17" s="17">
        <f t="shared" si="9"/>
        <v>105</v>
      </c>
      <c r="Z17" s="17">
        <f t="shared" si="9"/>
        <v>0</v>
      </c>
      <c r="AA17" s="17">
        <f t="shared" si="9"/>
        <v>0</v>
      </c>
      <c r="AB17" s="17">
        <f t="shared" si="9"/>
        <v>5</v>
      </c>
      <c r="AC17" s="17">
        <f t="shared" si="9"/>
        <v>223</v>
      </c>
      <c r="AD17" s="17">
        <f t="shared" si="9"/>
        <v>0</v>
      </c>
      <c r="AE17" s="30">
        <f t="shared" si="9"/>
        <v>408</v>
      </c>
      <c r="AF17" s="30">
        <f t="shared" si="9"/>
        <v>631</v>
      </c>
    </row>
    <row r="18" spans="2:32" ht="23.1" customHeight="1" x14ac:dyDescent="0.25">
      <c r="B18" s="22" t="s">
        <v>45</v>
      </c>
      <c r="C18" s="49">
        <v>11</v>
      </c>
      <c r="D18" s="49">
        <v>2</v>
      </c>
      <c r="E18" s="49">
        <v>4</v>
      </c>
      <c r="F18" s="49">
        <v>30</v>
      </c>
      <c r="G18" s="49">
        <v>0</v>
      </c>
      <c r="H18" s="53">
        <v>1</v>
      </c>
      <c r="I18" s="53">
        <v>11</v>
      </c>
      <c r="J18" s="53">
        <v>1</v>
      </c>
      <c r="K18" s="49">
        <v>0</v>
      </c>
      <c r="L18" s="49">
        <v>3</v>
      </c>
      <c r="M18" s="49">
        <v>50</v>
      </c>
      <c r="N18" s="49">
        <v>0</v>
      </c>
      <c r="O18" s="15">
        <f t="shared" si="0"/>
        <v>63</v>
      </c>
      <c r="P18" s="15">
        <f t="shared" si="1"/>
        <v>113</v>
      </c>
      <c r="R18" s="1" t="s">
        <v>14</v>
      </c>
      <c r="S18" s="17">
        <f t="shared" ref="S18:AF18" si="10">SUM(C42:C45)</f>
        <v>137</v>
      </c>
      <c r="T18" s="17">
        <f t="shared" si="10"/>
        <v>53</v>
      </c>
      <c r="U18" s="17">
        <f t="shared" si="10"/>
        <v>24</v>
      </c>
      <c r="V18" s="17">
        <f t="shared" si="10"/>
        <v>107</v>
      </c>
      <c r="W18" s="17">
        <f t="shared" si="10"/>
        <v>1</v>
      </c>
      <c r="X18" s="17">
        <f t="shared" si="10"/>
        <v>2</v>
      </c>
      <c r="Y18" s="17">
        <f t="shared" si="10"/>
        <v>87</v>
      </c>
      <c r="Z18" s="17">
        <f t="shared" si="10"/>
        <v>7</v>
      </c>
      <c r="AA18" s="17">
        <f t="shared" si="10"/>
        <v>0</v>
      </c>
      <c r="AB18" s="17">
        <f t="shared" si="10"/>
        <v>11</v>
      </c>
      <c r="AC18" s="17">
        <f t="shared" si="10"/>
        <v>191</v>
      </c>
      <c r="AD18" s="17">
        <f t="shared" si="10"/>
        <v>1</v>
      </c>
      <c r="AE18" s="30">
        <f t="shared" si="10"/>
        <v>430</v>
      </c>
      <c r="AF18" s="30">
        <f t="shared" si="10"/>
        <v>621</v>
      </c>
    </row>
    <row r="19" spans="2:32" ht="23.1" customHeight="1" x14ac:dyDescent="0.25">
      <c r="B19" s="22" t="s">
        <v>46</v>
      </c>
      <c r="C19" s="49">
        <v>4</v>
      </c>
      <c r="D19" s="49">
        <v>1</v>
      </c>
      <c r="E19" s="49">
        <v>1</v>
      </c>
      <c r="F19" s="49">
        <v>28</v>
      </c>
      <c r="G19" s="49">
        <v>0</v>
      </c>
      <c r="H19" s="53">
        <v>0</v>
      </c>
      <c r="I19" s="53">
        <v>20</v>
      </c>
      <c r="J19" s="53">
        <v>0</v>
      </c>
      <c r="K19" s="49">
        <v>1</v>
      </c>
      <c r="L19" s="49">
        <v>0</v>
      </c>
      <c r="M19" s="49">
        <v>62</v>
      </c>
      <c r="N19" s="49">
        <v>0</v>
      </c>
      <c r="O19" s="15">
        <f t="shared" si="0"/>
        <v>55</v>
      </c>
      <c r="P19" s="15">
        <f t="shared" si="1"/>
        <v>117</v>
      </c>
      <c r="R19" s="1" t="s">
        <v>15</v>
      </c>
      <c r="S19" s="17">
        <f t="shared" ref="S19:AF19" si="11">SUM(C46:C49)</f>
        <v>158</v>
      </c>
      <c r="T19" s="17">
        <f t="shared" si="11"/>
        <v>50</v>
      </c>
      <c r="U19" s="17">
        <f t="shared" si="11"/>
        <v>38</v>
      </c>
      <c r="V19" s="17">
        <f t="shared" si="11"/>
        <v>131</v>
      </c>
      <c r="W19" s="17">
        <f t="shared" si="11"/>
        <v>2</v>
      </c>
      <c r="X19" s="17">
        <f t="shared" si="11"/>
        <v>5</v>
      </c>
      <c r="Y19" s="17">
        <f t="shared" si="11"/>
        <v>101</v>
      </c>
      <c r="Z19" s="17">
        <f t="shared" si="11"/>
        <v>9</v>
      </c>
      <c r="AA19" s="17">
        <f t="shared" si="11"/>
        <v>4</v>
      </c>
      <c r="AB19" s="17">
        <f t="shared" si="11"/>
        <v>7</v>
      </c>
      <c r="AC19" s="17">
        <f t="shared" si="11"/>
        <v>212</v>
      </c>
      <c r="AD19" s="17">
        <f t="shared" si="11"/>
        <v>0</v>
      </c>
      <c r="AE19" s="30">
        <f t="shared" si="11"/>
        <v>505</v>
      </c>
      <c r="AF19" s="30">
        <f t="shared" si="11"/>
        <v>717</v>
      </c>
    </row>
    <row r="20" spans="2:32" ht="23.1" customHeight="1" x14ac:dyDescent="0.25">
      <c r="B20" s="22" t="s">
        <v>47</v>
      </c>
      <c r="C20" s="49">
        <v>14</v>
      </c>
      <c r="D20" s="49">
        <v>0</v>
      </c>
      <c r="E20" s="49">
        <v>1</v>
      </c>
      <c r="F20" s="49">
        <v>19</v>
      </c>
      <c r="G20" s="49">
        <v>1</v>
      </c>
      <c r="H20" s="53">
        <v>0</v>
      </c>
      <c r="I20" s="53">
        <v>22</v>
      </c>
      <c r="J20" s="53">
        <v>1</v>
      </c>
      <c r="K20" s="49">
        <v>1</v>
      </c>
      <c r="L20" s="49">
        <v>3</v>
      </c>
      <c r="M20" s="49">
        <v>78</v>
      </c>
      <c r="N20" s="49">
        <v>0</v>
      </c>
      <c r="O20" s="15">
        <f t="shared" si="0"/>
        <v>62</v>
      </c>
      <c r="P20" s="15">
        <f t="shared" si="1"/>
        <v>140</v>
      </c>
      <c r="R20" s="1" t="s">
        <v>16</v>
      </c>
      <c r="S20" s="17">
        <f t="shared" ref="S20:AF20" si="12">SUM(C50:C53)</f>
        <v>198</v>
      </c>
      <c r="T20" s="17">
        <f t="shared" si="12"/>
        <v>51</v>
      </c>
      <c r="U20" s="17">
        <f t="shared" si="12"/>
        <v>39</v>
      </c>
      <c r="V20" s="17">
        <f t="shared" si="12"/>
        <v>117</v>
      </c>
      <c r="W20" s="17">
        <f t="shared" si="12"/>
        <v>5</v>
      </c>
      <c r="X20" s="17">
        <f t="shared" si="12"/>
        <v>3</v>
      </c>
      <c r="Y20" s="17">
        <f t="shared" si="12"/>
        <v>101</v>
      </c>
      <c r="Z20" s="17">
        <f t="shared" si="12"/>
        <v>5</v>
      </c>
      <c r="AA20" s="17">
        <f t="shared" si="12"/>
        <v>2</v>
      </c>
      <c r="AB20" s="17">
        <f t="shared" si="12"/>
        <v>11</v>
      </c>
      <c r="AC20" s="17">
        <f t="shared" si="12"/>
        <v>292</v>
      </c>
      <c r="AD20" s="17">
        <f t="shared" si="12"/>
        <v>1</v>
      </c>
      <c r="AE20" s="30">
        <f t="shared" si="12"/>
        <v>533</v>
      </c>
      <c r="AF20" s="30">
        <f t="shared" si="12"/>
        <v>825</v>
      </c>
    </row>
    <row r="21" spans="2:32" ht="23.1" customHeight="1" x14ac:dyDescent="0.25">
      <c r="B21" s="22" t="s">
        <v>48</v>
      </c>
      <c r="C21" s="49">
        <v>23</v>
      </c>
      <c r="D21" s="49">
        <v>5</v>
      </c>
      <c r="E21" s="49">
        <v>4</v>
      </c>
      <c r="F21" s="49">
        <v>30</v>
      </c>
      <c r="G21" s="49">
        <v>0</v>
      </c>
      <c r="H21" s="53">
        <v>0</v>
      </c>
      <c r="I21" s="53">
        <v>16</v>
      </c>
      <c r="J21" s="53">
        <v>1</v>
      </c>
      <c r="K21" s="49">
        <v>2</v>
      </c>
      <c r="L21" s="49">
        <v>2</v>
      </c>
      <c r="M21" s="49">
        <v>78</v>
      </c>
      <c r="N21" s="49">
        <v>0</v>
      </c>
      <c r="O21" s="15">
        <f t="shared" si="0"/>
        <v>83</v>
      </c>
      <c r="P21" s="15">
        <f t="shared" si="1"/>
        <v>161</v>
      </c>
      <c r="R21" s="35" t="s">
        <v>20</v>
      </c>
      <c r="S21" s="33">
        <f t="shared" ref="S21:AF21" si="13">SUM(C54:C57)</f>
        <v>189</v>
      </c>
      <c r="T21" s="17">
        <f t="shared" si="13"/>
        <v>50</v>
      </c>
      <c r="U21" s="17">
        <f t="shared" si="13"/>
        <v>44</v>
      </c>
      <c r="V21" s="17">
        <f t="shared" si="13"/>
        <v>183</v>
      </c>
      <c r="W21" s="17">
        <f t="shared" si="13"/>
        <v>7</v>
      </c>
      <c r="X21" s="17">
        <f t="shared" si="13"/>
        <v>7</v>
      </c>
      <c r="Y21" s="17">
        <f t="shared" si="13"/>
        <v>70</v>
      </c>
      <c r="Z21" s="17">
        <f t="shared" si="13"/>
        <v>21</v>
      </c>
      <c r="AA21" s="17">
        <f t="shared" si="13"/>
        <v>13</v>
      </c>
      <c r="AB21" s="17">
        <f t="shared" si="13"/>
        <v>8</v>
      </c>
      <c r="AC21" s="17">
        <f t="shared" si="13"/>
        <v>174</v>
      </c>
      <c r="AD21" s="17">
        <f t="shared" si="13"/>
        <v>1</v>
      </c>
      <c r="AE21" s="30">
        <f t="shared" si="13"/>
        <v>593</v>
      </c>
      <c r="AF21" s="30">
        <f t="shared" si="13"/>
        <v>767</v>
      </c>
    </row>
    <row r="22" spans="2:32" ht="23.1" customHeight="1" x14ac:dyDescent="0.25">
      <c r="B22" s="22" t="s">
        <v>49</v>
      </c>
      <c r="C22" s="49">
        <v>34</v>
      </c>
      <c r="D22" s="49">
        <v>7</v>
      </c>
      <c r="E22" s="49">
        <v>5</v>
      </c>
      <c r="F22" s="49">
        <v>36</v>
      </c>
      <c r="G22" s="49">
        <v>0</v>
      </c>
      <c r="H22" s="53">
        <v>0</v>
      </c>
      <c r="I22" s="53">
        <v>17</v>
      </c>
      <c r="J22" s="53">
        <v>1</v>
      </c>
      <c r="K22" s="49">
        <v>0</v>
      </c>
      <c r="L22" s="49">
        <v>3</v>
      </c>
      <c r="M22" s="49">
        <v>89</v>
      </c>
      <c r="N22" s="49">
        <v>0</v>
      </c>
      <c r="O22" s="15">
        <f t="shared" si="0"/>
        <v>103</v>
      </c>
      <c r="P22" s="15">
        <f t="shared" si="1"/>
        <v>192</v>
      </c>
      <c r="R22" s="37" t="s">
        <v>90</v>
      </c>
      <c r="S22" s="38">
        <f>MAX(S10:S12)</f>
        <v>102</v>
      </c>
      <c r="T22" s="38">
        <f t="shared" ref="T22:AF22" si="14">MAX(T10:T12)</f>
        <v>17</v>
      </c>
      <c r="U22" s="38">
        <f t="shared" si="14"/>
        <v>11</v>
      </c>
      <c r="V22" s="38">
        <f t="shared" si="14"/>
        <v>153</v>
      </c>
      <c r="W22" s="38">
        <f t="shared" si="14"/>
        <v>1</v>
      </c>
      <c r="X22" s="38">
        <f t="shared" si="14"/>
        <v>2</v>
      </c>
      <c r="Y22" s="38">
        <f t="shared" si="14"/>
        <v>69</v>
      </c>
      <c r="Z22" s="38">
        <f t="shared" si="14"/>
        <v>4</v>
      </c>
      <c r="AA22" s="38">
        <f t="shared" si="14"/>
        <v>4</v>
      </c>
      <c r="AB22" s="38">
        <f t="shared" si="14"/>
        <v>8</v>
      </c>
      <c r="AC22" s="38">
        <f t="shared" si="14"/>
        <v>306</v>
      </c>
      <c r="AD22" s="38">
        <f t="shared" si="14"/>
        <v>0</v>
      </c>
      <c r="AE22" s="39">
        <f t="shared" si="14"/>
        <v>328</v>
      </c>
      <c r="AF22" s="39">
        <f t="shared" si="14"/>
        <v>634</v>
      </c>
    </row>
    <row r="23" spans="2:32" ht="23.1" customHeight="1" x14ac:dyDescent="0.25">
      <c r="B23" s="22" t="s">
        <v>50</v>
      </c>
      <c r="C23" s="49">
        <v>25</v>
      </c>
      <c r="D23" s="49">
        <v>3</v>
      </c>
      <c r="E23" s="49">
        <v>7</v>
      </c>
      <c r="F23" s="49">
        <v>27</v>
      </c>
      <c r="G23" s="49">
        <v>0</v>
      </c>
      <c r="H23" s="53">
        <v>0</v>
      </c>
      <c r="I23" s="53">
        <v>21</v>
      </c>
      <c r="J23" s="53">
        <v>1</v>
      </c>
      <c r="K23" s="49">
        <v>0</v>
      </c>
      <c r="L23" s="49">
        <v>2</v>
      </c>
      <c r="M23" s="49">
        <v>69</v>
      </c>
      <c r="N23" s="49">
        <v>0</v>
      </c>
      <c r="O23" s="15">
        <f t="shared" si="0"/>
        <v>86</v>
      </c>
      <c r="P23" s="15">
        <f t="shared" si="1"/>
        <v>155</v>
      </c>
      <c r="R23" s="37" t="s">
        <v>91</v>
      </c>
      <c r="S23" s="38">
        <f>MAX(S13:S18)</f>
        <v>137</v>
      </c>
      <c r="T23" s="38">
        <f t="shared" ref="T23:AF23" si="15">MAX(T13:T18)</f>
        <v>53</v>
      </c>
      <c r="U23" s="38">
        <f t="shared" si="15"/>
        <v>24</v>
      </c>
      <c r="V23" s="38">
        <f t="shared" si="15"/>
        <v>132</v>
      </c>
      <c r="W23" s="38">
        <f t="shared" si="15"/>
        <v>3</v>
      </c>
      <c r="X23" s="38">
        <f t="shared" si="15"/>
        <v>4</v>
      </c>
      <c r="Y23" s="38">
        <f t="shared" si="15"/>
        <v>129</v>
      </c>
      <c r="Z23" s="38">
        <f t="shared" si="15"/>
        <v>19</v>
      </c>
      <c r="AA23" s="38">
        <f t="shared" si="15"/>
        <v>7</v>
      </c>
      <c r="AB23" s="38">
        <f t="shared" si="15"/>
        <v>11</v>
      </c>
      <c r="AC23" s="38">
        <f t="shared" si="15"/>
        <v>342</v>
      </c>
      <c r="AD23" s="38">
        <f t="shared" si="15"/>
        <v>1</v>
      </c>
      <c r="AE23" s="39">
        <f t="shared" si="15"/>
        <v>430</v>
      </c>
      <c r="AF23" s="39">
        <f t="shared" si="15"/>
        <v>704</v>
      </c>
    </row>
    <row r="24" spans="2:32" ht="23.1" customHeight="1" x14ac:dyDescent="0.25">
      <c r="B24" s="22" t="s">
        <v>51</v>
      </c>
      <c r="C24" s="49">
        <v>22</v>
      </c>
      <c r="D24" s="49">
        <v>4</v>
      </c>
      <c r="E24" s="49">
        <v>3</v>
      </c>
      <c r="F24" s="49">
        <v>29</v>
      </c>
      <c r="G24" s="49">
        <v>0</v>
      </c>
      <c r="H24" s="53">
        <v>0</v>
      </c>
      <c r="I24" s="53">
        <v>13</v>
      </c>
      <c r="J24" s="53">
        <v>1</v>
      </c>
      <c r="K24" s="49">
        <v>3</v>
      </c>
      <c r="L24" s="49">
        <v>2</v>
      </c>
      <c r="M24" s="49">
        <v>93</v>
      </c>
      <c r="N24" s="49">
        <v>0</v>
      </c>
      <c r="O24" s="15">
        <f t="shared" si="0"/>
        <v>77</v>
      </c>
      <c r="P24" s="15">
        <f t="shared" si="1"/>
        <v>170</v>
      </c>
      <c r="R24" s="37" t="s">
        <v>92</v>
      </c>
      <c r="S24" s="38">
        <f>MAX(S19:S21)</f>
        <v>198</v>
      </c>
      <c r="T24" s="38">
        <f t="shared" ref="T24:AF24" si="16">MAX(T19:T21)</f>
        <v>51</v>
      </c>
      <c r="U24" s="38">
        <f t="shared" si="16"/>
        <v>44</v>
      </c>
      <c r="V24" s="38">
        <f t="shared" si="16"/>
        <v>183</v>
      </c>
      <c r="W24" s="38">
        <f t="shared" si="16"/>
        <v>7</v>
      </c>
      <c r="X24" s="38">
        <f t="shared" si="16"/>
        <v>7</v>
      </c>
      <c r="Y24" s="38">
        <f t="shared" si="16"/>
        <v>101</v>
      </c>
      <c r="Z24" s="38">
        <f t="shared" si="16"/>
        <v>21</v>
      </c>
      <c r="AA24" s="38">
        <f t="shared" si="16"/>
        <v>13</v>
      </c>
      <c r="AB24" s="38">
        <f t="shared" si="16"/>
        <v>11</v>
      </c>
      <c r="AC24" s="38">
        <f t="shared" si="16"/>
        <v>292</v>
      </c>
      <c r="AD24" s="38">
        <f t="shared" si="16"/>
        <v>1</v>
      </c>
      <c r="AE24" s="39">
        <f t="shared" si="16"/>
        <v>593</v>
      </c>
      <c r="AF24" s="39">
        <f t="shared" si="16"/>
        <v>825</v>
      </c>
    </row>
    <row r="25" spans="2:32" ht="23.1" customHeight="1" x14ac:dyDescent="0.25">
      <c r="B25" s="22" t="s">
        <v>52</v>
      </c>
      <c r="C25" s="49">
        <v>30</v>
      </c>
      <c r="D25" s="49">
        <v>7</v>
      </c>
      <c r="E25" s="49">
        <v>3</v>
      </c>
      <c r="F25" s="49">
        <v>33</v>
      </c>
      <c r="G25" s="49">
        <v>0</v>
      </c>
      <c r="H25" s="53">
        <v>1</v>
      </c>
      <c r="I25" s="53">
        <v>19</v>
      </c>
      <c r="J25" s="53">
        <v>1</v>
      </c>
      <c r="K25" s="49">
        <v>0</v>
      </c>
      <c r="L25" s="49">
        <v>2</v>
      </c>
      <c r="M25" s="49">
        <v>91</v>
      </c>
      <c r="N25" s="49">
        <v>0</v>
      </c>
      <c r="O25" s="15">
        <f t="shared" si="0"/>
        <v>96</v>
      </c>
      <c r="P25" s="15">
        <f t="shared" si="1"/>
        <v>187</v>
      </c>
      <c r="R25" s="36" t="s">
        <v>85</v>
      </c>
      <c r="S25" s="34">
        <f t="shared" ref="S25:AF25" si="17">SUM(S10:S12)</f>
        <v>251</v>
      </c>
      <c r="T25" s="16">
        <f t="shared" si="17"/>
        <v>37</v>
      </c>
      <c r="U25" s="16">
        <f t="shared" si="17"/>
        <v>32</v>
      </c>
      <c r="V25" s="16">
        <f t="shared" si="17"/>
        <v>400</v>
      </c>
      <c r="W25" s="16">
        <f t="shared" si="17"/>
        <v>2</v>
      </c>
      <c r="X25" s="16">
        <f t="shared" si="17"/>
        <v>4</v>
      </c>
      <c r="Y25" s="16">
        <f t="shared" si="17"/>
        <v>152</v>
      </c>
      <c r="Z25" s="16">
        <f t="shared" si="17"/>
        <v>10</v>
      </c>
      <c r="AA25" s="16">
        <f t="shared" si="17"/>
        <v>9</v>
      </c>
      <c r="AB25" s="16">
        <f t="shared" si="17"/>
        <v>17</v>
      </c>
      <c r="AC25" s="16">
        <f t="shared" si="17"/>
        <v>853</v>
      </c>
      <c r="AD25" s="16">
        <f t="shared" si="17"/>
        <v>0</v>
      </c>
      <c r="AE25" s="31">
        <f t="shared" si="17"/>
        <v>914</v>
      </c>
      <c r="AF25" s="31">
        <f t="shared" si="17"/>
        <v>1767</v>
      </c>
    </row>
    <row r="26" spans="2:32" ht="23.1" customHeight="1" x14ac:dyDescent="0.25">
      <c r="B26" s="22" t="s">
        <v>53</v>
      </c>
      <c r="C26" s="49">
        <v>17</v>
      </c>
      <c r="D26" s="49">
        <v>10</v>
      </c>
      <c r="E26" s="49">
        <v>3</v>
      </c>
      <c r="F26" s="49">
        <v>25</v>
      </c>
      <c r="G26" s="49">
        <v>1</v>
      </c>
      <c r="H26" s="53">
        <v>0</v>
      </c>
      <c r="I26" s="53">
        <v>15</v>
      </c>
      <c r="J26" s="53">
        <v>1</v>
      </c>
      <c r="K26" s="49">
        <v>0</v>
      </c>
      <c r="L26" s="49">
        <v>0</v>
      </c>
      <c r="M26" s="49">
        <v>90</v>
      </c>
      <c r="N26" s="49">
        <v>0</v>
      </c>
      <c r="O26" s="15">
        <f t="shared" si="0"/>
        <v>72</v>
      </c>
      <c r="P26" s="15">
        <f t="shared" si="1"/>
        <v>162</v>
      </c>
      <c r="R26" s="27" t="s">
        <v>86</v>
      </c>
      <c r="S26" s="16">
        <f t="shared" ref="S26:AF26" si="18">SUM(S13:S18)</f>
        <v>647</v>
      </c>
      <c r="T26" s="16">
        <f t="shared" si="18"/>
        <v>183</v>
      </c>
      <c r="U26" s="16">
        <f t="shared" si="18"/>
        <v>108</v>
      </c>
      <c r="V26" s="16">
        <f t="shared" si="18"/>
        <v>664</v>
      </c>
      <c r="W26" s="16">
        <f t="shared" si="18"/>
        <v>7</v>
      </c>
      <c r="X26" s="16">
        <f t="shared" si="18"/>
        <v>14</v>
      </c>
      <c r="Y26" s="16">
        <f t="shared" si="18"/>
        <v>512</v>
      </c>
      <c r="Z26" s="16">
        <f t="shared" si="18"/>
        <v>52</v>
      </c>
      <c r="AA26" s="16">
        <f t="shared" si="18"/>
        <v>13</v>
      </c>
      <c r="AB26" s="16">
        <f t="shared" si="18"/>
        <v>48</v>
      </c>
      <c r="AC26" s="16">
        <f t="shared" si="18"/>
        <v>1495</v>
      </c>
      <c r="AD26" s="16">
        <f t="shared" si="18"/>
        <v>2</v>
      </c>
      <c r="AE26" s="31">
        <f t="shared" si="18"/>
        <v>2250</v>
      </c>
      <c r="AF26" s="31">
        <f t="shared" si="18"/>
        <v>3745</v>
      </c>
    </row>
    <row r="27" spans="2:32" ht="23.1" customHeight="1" x14ac:dyDescent="0.25">
      <c r="B27" s="22" t="s">
        <v>54</v>
      </c>
      <c r="C27" s="49">
        <v>18</v>
      </c>
      <c r="D27" s="49">
        <v>6</v>
      </c>
      <c r="E27" s="49">
        <v>3</v>
      </c>
      <c r="F27" s="49">
        <v>24</v>
      </c>
      <c r="G27" s="49">
        <v>0</v>
      </c>
      <c r="H27" s="53">
        <v>0</v>
      </c>
      <c r="I27" s="53">
        <v>15</v>
      </c>
      <c r="J27" s="53">
        <v>2</v>
      </c>
      <c r="K27" s="49">
        <v>0</v>
      </c>
      <c r="L27" s="49">
        <v>2</v>
      </c>
      <c r="M27" s="49">
        <v>74</v>
      </c>
      <c r="N27" s="49">
        <v>0</v>
      </c>
      <c r="O27" s="15">
        <f t="shared" si="0"/>
        <v>70</v>
      </c>
      <c r="P27" s="15">
        <f t="shared" si="1"/>
        <v>144</v>
      </c>
      <c r="R27" s="28" t="s">
        <v>87</v>
      </c>
      <c r="S27" s="16">
        <f t="shared" ref="S27:AF27" si="19">SUM(S19:S21)</f>
        <v>545</v>
      </c>
      <c r="T27" s="16">
        <f t="shared" si="19"/>
        <v>151</v>
      </c>
      <c r="U27" s="16">
        <f t="shared" si="19"/>
        <v>121</v>
      </c>
      <c r="V27" s="16">
        <f t="shared" si="19"/>
        <v>431</v>
      </c>
      <c r="W27" s="16">
        <f t="shared" si="19"/>
        <v>14</v>
      </c>
      <c r="X27" s="16">
        <f t="shared" si="19"/>
        <v>15</v>
      </c>
      <c r="Y27" s="16">
        <f t="shared" si="19"/>
        <v>272</v>
      </c>
      <c r="Z27" s="16">
        <f t="shared" si="19"/>
        <v>35</v>
      </c>
      <c r="AA27" s="16">
        <f t="shared" si="19"/>
        <v>19</v>
      </c>
      <c r="AB27" s="16">
        <f t="shared" si="19"/>
        <v>26</v>
      </c>
      <c r="AC27" s="16">
        <f t="shared" si="19"/>
        <v>678</v>
      </c>
      <c r="AD27" s="16">
        <f t="shared" si="19"/>
        <v>2</v>
      </c>
      <c r="AE27" s="31">
        <f t="shared" si="19"/>
        <v>1631</v>
      </c>
      <c r="AF27" s="31">
        <f t="shared" si="19"/>
        <v>2309</v>
      </c>
    </row>
    <row r="28" spans="2:32" ht="23.1" customHeight="1" x14ac:dyDescent="0.25">
      <c r="B28" s="22" t="s">
        <v>55</v>
      </c>
      <c r="C28" s="49">
        <v>26</v>
      </c>
      <c r="D28" s="49">
        <v>8</v>
      </c>
      <c r="E28" s="49">
        <v>3</v>
      </c>
      <c r="F28" s="49">
        <v>20</v>
      </c>
      <c r="G28" s="49">
        <v>0</v>
      </c>
      <c r="H28" s="53">
        <v>0</v>
      </c>
      <c r="I28" s="53">
        <v>20</v>
      </c>
      <c r="J28" s="53">
        <v>2</v>
      </c>
      <c r="K28" s="49">
        <v>0</v>
      </c>
      <c r="L28" s="49">
        <v>1</v>
      </c>
      <c r="M28" s="49">
        <v>91</v>
      </c>
      <c r="N28" s="49">
        <v>0</v>
      </c>
      <c r="O28" s="15">
        <f t="shared" si="0"/>
        <v>80</v>
      </c>
      <c r="P28" s="15">
        <f t="shared" si="1"/>
        <v>171</v>
      </c>
      <c r="R28" s="5" t="s">
        <v>17</v>
      </c>
      <c r="S28" s="16">
        <f t="shared" ref="S28:AF28" si="20">SUM(S10:S21)</f>
        <v>1443</v>
      </c>
      <c r="T28" s="16">
        <f t="shared" si="20"/>
        <v>371</v>
      </c>
      <c r="U28" s="16">
        <f t="shared" si="20"/>
        <v>261</v>
      </c>
      <c r="V28" s="16">
        <f t="shared" si="20"/>
        <v>1495</v>
      </c>
      <c r="W28" s="16">
        <f t="shared" si="20"/>
        <v>23</v>
      </c>
      <c r="X28" s="16">
        <f t="shared" si="20"/>
        <v>33</v>
      </c>
      <c r="Y28" s="16">
        <f t="shared" si="20"/>
        <v>936</v>
      </c>
      <c r="Z28" s="16">
        <f t="shared" si="20"/>
        <v>97</v>
      </c>
      <c r="AA28" s="16">
        <f t="shared" si="20"/>
        <v>41</v>
      </c>
      <c r="AB28" s="16">
        <f t="shared" si="20"/>
        <v>91</v>
      </c>
      <c r="AC28" s="16">
        <f t="shared" si="20"/>
        <v>3026</v>
      </c>
      <c r="AD28" s="16">
        <f t="shared" si="20"/>
        <v>4</v>
      </c>
      <c r="AE28" s="31">
        <f t="shared" si="20"/>
        <v>4795</v>
      </c>
      <c r="AF28" s="31">
        <f t="shared" si="20"/>
        <v>7821</v>
      </c>
    </row>
    <row r="29" spans="2:32" ht="23.1" customHeight="1" x14ac:dyDescent="0.25">
      <c r="B29" s="22" t="s">
        <v>56</v>
      </c>
      <c r="C29" s="49">
        <v>17</v>
      </c>
      <c r="D29" s="49">
        <v>7</v>
      </c>
      <c r="E29" s="49">
        <v>5</v>
      </c>
      <c r="F29" s="49">
        <v>30</v>
      </c>
      <c r="G29" s="49">
        <v>2</v>
      </c>
      <c r="H29" s="53">
        <v>0</v>
      </c>
      <c r="I29" s="53">
        <v>11</v>
      </c>
      <c r="J29" s="53">
        <v>5</v>
      </c>
      <c r="K29" s="49">
        <v>1</v>
      </c>
      <c r="L29" s="49">
        <v>3</v>
      </c>
      <c r="M29" s="49">
        <v>40</v>
      </c>
      <c r="N29" s="49">
        <v>1</v>
      </c>
      <c r="O29" s="15">
        <f t="shared" si="0"/>
        <v>82</v>
      </c>
      <c r="P29" s="15">
        <f t="shared" si="1"/>
        <v>122</v>
      </c>
      <c r="R29"/>
      <c r="S29" s="20"/>
      <c r="T29" s="19"/>
    </row>
    <row r="30" spans="2:32" ht="23.1" customHeight="1" x14ac:dyDescent="0.25">
      <c r="B30" s="22" t="s">
        <v>57</v>
      </c>
      <c r="C30" s="49">
        <v>10</v>
      </c>
      <c r="D30" s="49">
        <v>5</v>
      </c>
      <c r="E30" s="49">
        <v>5</v>
      </c>
      <c r="F30" s="49">
        <v>10</v>
      </c>
      <c r="G30" s="49">
        <v>0</v>
      </c>
      <c r="H30" s="53">
        <v>0</v>
      </c>
      <c r="I30" s="53">
        <v>14</v>
      </c>
      <c r="J30" s="53">
        <v>3</v>
      </c>
      <c r="K30" s="49">
        <v>1</v>
      </c>
      <c r="L30" s="49">
        <v>1</v>
      </c>
      <c r="M30" s="49">
        <v>30</v>
      </c>
      <c r="N30" s="49">
        <v>0</v>
      </c>
      <c r="O30" s="15">
        <f t="shared" si="0"/>
        <v>49</v>
      </c>
      <c r="P30" s="15">
        <f t="shared" si="1"/>
        <v>79</v>
      </c>
    </row>
    <row r="31" spans="2:32" ht="23.1" customHeight="1" x14ac:dyDescent="0.25">
      <c r="B31" s="23" t="s">
        <v>58</v>
      </c>
      <c r="C31" s="49">
        <v>19</v>
      </c>
      <c r="D31" s="49">
        <v>7</v>
      </c>
      <c r="E31" s="49">
        <v>8</v>
      </c>
      <c r="F31" s="49">
        <v>30</v>
      </c>
      <c r="G31" s="49">
        <v>0</v>
      </c>
      <c r="H31" s="53">
        <v>2</v>
      </c>
      <c r="I31" s="53">
        <v>19</v>
      </c>
      <c r="J31" s="53">
        <v>5</v>
      </c>
      <c r="K31" s="49">
        <v>2</v>
      </c>
      <c r="L31" s="49">
        <v>2</v>
      </c>
      <c r="M31" s="49">
        <v>55</v>
      </c>
      <c r="N31" s="49">
        <v>0</v>
      </c>
      <c r="O31" s="15">
        <f t="shared" si="0"/>
        <v>94</v>
      </c>
      <c r="P31" s="15">
        <f t="shared" si="1"/>
        <v>149</v>
      </c>
    </row>
    <row r="32" spans="2:32" ht="23.1" customHeight="1" x14ac:dyDescent="0.25">
      <c r="B32" s="23" t="s">
        <v>59</v>
      </c>
      <c r="C32" s="49">
        <v>34</v>
      </c>
      <c r="D32" s="49">
        <v>9</v>
      </c>
      <c r="E32" s="49">
        <v>4</v>
      </c>
      <c r="F32" s="49">
        <v>26</v>
      </c>
      <c r="G32" s="49">
        <v>0</v>
      </c>
      <c r="H32" s="53">
        <v>1</v>
      </c>
      <c r="I32" s="53">
        <v>15</v>
      </c>
      <c r="J32" s="53">
        <v>5</v>
      </c>
      <c r="K32" s="49">
        <v>1</v>
      </c>
      <c r="L32" s="49">
        <v>1</v>
      </c>
      <c r="M32" s="49">
        <v>35</v>
      </c>
      <c r="N32" s="49">
        <v>0</v>
      </c>
      <c r="O32" s="15">
        <f t="shared" si="0"/>
        <v>96</v>
      </c>
      <c r="P32" s="15">
        <f t="shared" si="1"/>
        <v>131</v>
      </c>
    </row>
    <row r="33" spans="2:20" ht="23.1" customHeight="1" x14ac:dyDescent="0.25">
      <c r="B33" s="22" t="s">
        <v>60</v>
      </c>
      <c r="C33" s="49">
        <v>29</v>
      </c>
      <c r="D33" s="49">
        <v>3</v>
      </c>
      <c r="E33" s="49">
        <v>2</v>
      </c>
      <c r="F33" s="49">
        <v>24</v>
      </c>
      <c r="G33" s="49">
        <v>0</v>
      </c>
      <c r="H33" s="53">
        <v>0</v>
      </c>
      <c r="I33" s="53">
        <v>12</v>
      </c>
      <c r="J33" s="53">
        <v>6</v>
      </c>
      <c r="K33" s="49">
        <v>3</v>
      </c>
      <c r="L33" s="49">
        <v>4</v>
      </c>
      <c r="M33" s="49">
        <v>55</v>
      </c>
      <c r="N33" s="49">
        <v>0</v>
      </c>
      <c r="O33" s="15">
        <f t="shared" si="0"/>
        <v>83</v>
      </c>
      <c r="P33" s="15">
        <f t="shared" si="1"/>
        <v>138</v>
      </c>
    </row>
    <row r="34" spans="2:20" ht="23.1" customHeight="1" x14ac:dyDescent="0.25">
      <c r="B34" s="23" t="s">
        <v>61</v>
      </c>
      <c r="C34" s="49">
        <v>21</v>
      </c>
      <c r="D34" s="49">
        <v>6</v>
      </c>
      <c r="E34" s="49">
        <v>3</v>
      </c>
      <c r="F34" s="49">
        <v>29</v>
      </c>
      <c r="G34" s="49">
        <v>1</v>
      </c>
      <c r="H34" s="53">
        <v>2</v>
      </c>
      <c r="I34" s="53">
        <v>21</v>
      </c>
      <c r="J34" s="53">
        <v>8</v>
      </c>
      <c r="K34" s="49">
        <v>1</v>
      </c>
      <c r="L34" s="49">
        <v>3</v>
      </c>
      <c r="M34" s="49">
        <v>92</v>
      </c>
      <c r="N34" s="49">
        <v>0</v>
      </c>
      <c r="O34" s="15">
        <f t="shared" si="0"/>
        <v>95</v>
      </c>
      <c r="P34" s="15">
        <f t="shared" si="1"/>
        <v>187</v>
      </c>
    </row>
    <row r="35" spans="2:20" ht="23.1" customHeight="1" x14ac:dyDescent="0.25">
      <c r="B35" s="23" t="s">
        <v>62</v>
      </c>
      <c r="C35" s="49">
        <v>27</v>
      </c>
      <c r="D35" s="49">
        <v>10</v>
      </c>
      <c r="E35" s="49">
        <v>7</v>
      </c>
      <c r="F35" s="49">
        <v>41</v>
      </c>
      <c r="G35" s="49">
        <v>1</v>
      </c>
      <c r="H35" s="53">
        <v>2</v>
      </c>
      <c r="I35" s="53">
        <v>36</v>
      </c>
      <c r="J35" s="53">
        <v>2</v>
      </c>
      <c r="K35" s="49">
        <v>1</v>
      </c>
      <c r="L35" s="49">
        <v>4</v>
      </c>
      <c r="M35" s="49">
        <v>63</v>
      </c>
      <c r="N35" s="49">
        <v>0</v>
      </c>
      <c r="O35" s="15">
        <f t="shared" si="0"/>
        <v>131</v>
      </c>
      <c r="P35" s="15">
        <f t="shared" si="1"/>
        <v>194</v>
      </c>
    </row>
    <row r="36" spans="2:20" ht="23.1" customHeight="1" x14ac:dyDescent="0.25">
      <c r="B36" s="23" t="s">
        <v>63</v>
      </c>
      <c r="C36" s="49">
        <v>40</v>
      </c>
      <c r="D36" s="49">
        <v>0</v>
      </c>
      <c r="E36" s="49">
        <v>0</v>
      </c>
      <c r="F36" s="49">
        <v>40</v>
      </c>
      <c r="G36" s="49">
        <v>0</v>
      </c>
      <c r="H36" s="53">
        <v>0</v>
      </c>
      <c r="I36" s="53">
        <v>47</v>
      </c>
      <c r="J36" s="53">
        <v>0</v>
      </c>
      <c r="K36" s="49">
        <v>0</v>
      </c>
      <c r="L36" s="49">
        <v>0</v>
      </c>
      <c r="M36" s="49">
        <v>54</v>
      </c>
      <c r="N36" s="49">
        <v>0</v>
      </c>
      <c r="O36" s="15">
        <f t="shared" si="0"/>
        <v>127</v>
      </c>
      <c r="P36" s="15">
        <f t="shared" si="1"/>
        <v>181</v>
      </c>
    </row>
    <row r="37" spans="2:20" ht="23.1" customHeight="1" x14ac:dyDescent="0.25">
      <c r="B37" s="22" t="s">
        <v>64</v>
      </c>
      <c r="C37" s="49">
        <v>12</v>
      </c>
      <c r="D37" s="49">
        <v>5</v>
      </c>
      <c r="E37" s="49">
        <v>2</v>
      </c>
      <c r="F37" s="49">
        <v>22</v>
      </c>
      <c r="G37" s="49">
        <v>1</v>
      </c>
      <c r="H37" s="53">
        <v>0</v>
      </c>
      <c r="I37" s="53">
        <v>25</v>
      </c>
      <c r="J37" s="53">
        <v>2</v>
      </c>
      <c r="K37" s="49">
        <v>0</v>
      </c>
      <c r="L37" s="49">
        <v>2</v>
      </c>
      <c r="M37" s="49">
        <v>60</v>
      </c>
      <c r="N37" s="49">
        <v>0</v>
      </c>
      <c r="O37" s="15">
        <f t="shared" si="0"/>
        <v>71</v>
      </c>
      <c r="P37" s="15">
        <f t="shared" si="1"/>
        <v>131</v>
      </c>
    </row>
    <row r="38" spans="2:20" ht="23.1" customHeight="1" x14ac:dyDescent="0.25">
      <c r="B38" s="23" t="s">
        <v>65</v>
      </c>
      <c r="C38" s="49">
        <v>33</v>
      </c>
      <c r="D38" s="49">
        <v>6</v>
      </c>
      <c r="E38" s="49">
        <v>6</v>
      </c>
      <c r="F38" s="49">
        <v>33</v>
      </c>
      <c r="G38" s="49">
        <v>0</v>
      </c>
      <c r="H38" s="53">
        <v>1</v>
      </c>
      <c r="I38" s="53">
        <v>17</v>
      </c>
      <c r="J38" s="53">
        <v>0</v>
      </c>
      <c r="K38" s="49">
        <v>0</v>
      </c>
      <c r="L38" s="49">
        <v>0</v>
      </c>
      <c r="M38" s="49">
        <v>72</v>
      </c>
      <c r="N38" s="49">
        <v>0</v>
      </c>
      <c r="O38" s="15">
        <f t="shared" si="0"/>
        <v>96</v>
      </c>
      <c r="P38" s="15">
        <f t="shared" si="1"/>
        <v>168</v>
      </c>
    </row>
    <row r="39" spans="2:20" ht="23.1" customHeight="1" x14ac:dyDescent="0.25">
      <c r="B39" s="23" t="s">
        <v>66</v>
      </c>
      <c r="C39" s="49">
        <v>29</v>
      </c>
      <c r="D39" s="49">
        <v>11</v>
      </c>
      <c r="E39" s="49">
        <v>4</v>
      </c>
      <c r="F39" s="49">
        <v>20</v>
      </c>
      <c r="G39" s="49">
        <v>0</v>
      </c>
      <c r="H39" s="53">
        <v>0</v>
      </c>
      <c r="I39" s="53">
        <v>28</v>
      </c>
      <c r="J39" s="53">
        <v>0</v>
      </c>
      <c r="K39" s="49">
        <v>0</v>
      </c>
      <c r="L39" s="49">
        <v>3</v>
      </c>
      <c r="M39" s="49">
        <v>50</v>
      </c>
      <c r="N39" s="49">
        <v>0</v>
      </c>
      <c r="O39" s="15">
        <f t="shared" si="0"/>
        <v>95</v>
      </c>
      <c r="P39" s="15">
        <f t="shared" si="1"/>
        <v>145</v>
      </c>
    </row>
    <row r="40" spans="2:20" ht="23.1" customHeight="1" x14ac:dyDescent="0.25">
      <c r="B40" s="23" t="s">
        <v>67</v>
      </c>
      <c r="C40" s="49">
        <v>38</v>
      </c>
      <c r="D40" s="49">
        <v>10</v>
      </c>
      <c r="E40" s="49">
        <v>4</v>
      </c>
      <c r="F40" s="49">
        <v>28</v>
      </c>
      <c r="G40" s="49">
        <v>0</v>
      </c>
      <c r="H40" s="53">
        <v>1</v>
      </c>
      <c r="I40" s="53">
        <v>33</v>
      </c>
      <c r="J40" s="53">
        <v>0</v>
      </c>
      <c r="K40" s="49">
        <v>0</v>
      </c>
      <c r="L40" s="49">
        <v>0</v>
      </c>
      <c r="M40" s="49">
        <v>54</v>
      </c>
      <c r="N40" s="49">
        <v>0</v>
      </c>
      <c r="O40" s="15">
        <f t="shared" si="0"/>
        <v>114</v>
      </c>
      <c r="P40" s="15">
        <f t="shared" si="1"/>
        <v>168</v>
      </c>
    </row>
    <row r="41" spans="2:20" ht="23.1" customHeight="1" x14ac:dyDescent="0.25">
      <c r="B41" s="22" t="s">
        <v>68</v>
      </c>
      <c r="C41" s="49">
        <v>29</v>
      </c>
      <c r="D41" s="49">
        <v>6</v>
      </c>
      <c r="E41" s="49">
        <v>7</v>
      </c>
      <c r="F41" s="49">
        <v>30</v>
      </c>
      <c r="G41" s="49">
        <v>0</v>
      </c>
      <c r="H41" s="53">
        <v>2</v>
      </c>
      <c r="I41" s="53">
        <v>27</v>
      </c>
      <c r="J41" s="53">
        <v>0</v>
      </c>
      <c r="K41" s="49">
        <v>0</v>
      </c>
      <c r="L41" s="49">
        <v>2</v>
      </c>
      <c r="M41" s="49">
        <v>47</v>
      </c>
      <c r="N41" s="49">
        <v>0</v>
      </c>
      <c r="O41" s="15">
        <f t="shared" si="0"/>
        <v>103</v>
      </c>
      <c r="P41" s="15">
        <f t="shared" si="1"/>
        <v>150</v>
      </c>
    </row>
    <row r="42" spans="2:20" ht="23.1" customHeight="1" x14ac:dyDescent="0.25">
      <c r="B42" s="23" t="s">
        <v>69</v>
      </c>
      <c r="C42" s="49">
        <v>26</v>
      </c>
      <c r="D42" s="49">
        <v>14</v>
      </c>
      <c r="E42" s="49">
        <v>6</v>
      </c>
      <c r="F42" s="49">
        <v>19</v>
      </c>
      <c r="G42" s="49">
        <v>1</v>
      </c>
      <c r="H42" s="53">
        <v>1</v>
      </c>
      <c r="I42" s="53">
        <v>24</v>
      </c>
      <c r="J42" s="53">
        <v>1</v>
      </c>
      <c r="K42" s="49">
        <v>0</v>
      </c>
      <c r="L42" s="49">
        <v>0</v>
      </c>
      <c r="M42" s="49">
        <v>40</v>
      </c>
      <c r="N42" s="49">
        <v>0</v>
      </c>
      <c r="O42" s="15">
        <f t="shared" si="0"/>
        <v>92</v>
      </c>
      <c r="P42" s="15">
        <f t="shared" si="1"/>
        <v>132</v>
      </c>
    </row>
    <row r="43" spans="2:20" ht="23.1" customHeight="1" x14ac:dyDescent="0.25">
      <c r="B43" s="22" t="s">
        <v>70</v>
      </c>
      <c r="C43" s="49">
        <v>37</v>
      </c>
      <c r="D43" s="49">
        <v>12</v>
      </c>
      <c r="E43" s="49">
        <v>5</v>
      </c>
      <c r="F43" s="49">
        <v>28</v>
      </c>
      <c r="G43" s="49">
        <v>0</v>
      </c>
      <c r="H43" s="53">
        <v>0</v>
      </c>
      <c r="I43" s="53">
        <v>14</v>
      </c>
      <c r="J43" s="53">
        <v>2</v>
      </c>
      <c r="K43" s="49">
        <v>0</v>
      </c>
      <c r="L43" s="49">
        <v>3</v>
      </c>
      <c r="M43" s="49">
        <v>48</v>
      </c>
      <c r="N43" s="49">
        <v>0</v>
      </c>
      <c r="O43" s="15">
        <f t="shared" si="0"/>
        <v>101</v>
      </c>
      <c r="P43" s="15">
        <f t="shared" si="1"/>
        <v>149</v>
      </c>
    </row>
    <row r="44" spans="2:20" ht="23.1" customHeight="1" x14ac:dyDescent="0.25">
      <c r="B44" s="24" t="s">
        <v>71</v>
      </c>
      <c r="C44" s="49">
        <v>40</v>
      </c>
      <c r="D44" s="49">
        <v>7</v>
      </c>
      <c r="E44" s="49">
        <v>10</v>
      </c>
      <c r="F44" s="49">
        <v>32</v>
      </c>
      <c r="G44" s="49">
        <v>0</v>
      </c>
      <c r="H44" s="53">
        <v>0</v>
      </c>
      <c r="I44" s="53">
        <v>25</v>
      </c>
      <c r="J44" s="53">
        <v>0</v>
      </c>
      <c r="K44" s="49">
        <v>0</v>
      </c>
      <c r="L44" s="49">
        <v>3</v>
      </c>
      <c r="M44" s="49">
        <v>60</v>
      </c>
      <c r="N44" s="49">
        <v>0</v>
      </c>
      <c r="O44" s="15">
        <f t="shared" si="0"/>
        <v>117</v>
      </c>
      <c r="P44" s="15">
        <f t="shared" si="1"/>
        <v>177</v>
      </c>
    </row>
    <row r="45" spans="2:20" ht="23.1" customHeight="1" x14ac:dyDescent="0.25">
      <c r="B45" s="22" t="s">
        <v>72</v>
      </c>
      <c r="C45" s="49">
        <v>34</v>
      </c>
      <c r="D45" s="49">
        <v>20</v>
      </c>
      <c r="E45" s="49">
        <v>3</v>
      </c>
      <c r="F45" s="49">
        <v>28</v>
      </c>
      <c r="G45" s="49">
        <v>0</v>
      </c>
      <c r="H45" s="53">
        <v>1</v>
      </c>
      <c r="I45" s="53">
        <v>24</v>
      </c>
      <c r="J45" s="53">
        <v>4</v>
      </c>
      <c r="K45" s="49">
        <v>0</v>
      </c>
      <c r="L45" s="49">
        <v>5</v>
      </c>
      <c r="M45" s="49">
        <v>43</v>
      </c>
      <c r="N45" s="49">
        <v>1</v>
      </c>
      <c r="O45" s="15">
        <f t="shared" si="0"/>
        <v>120</v>
      </c>
      <c r="P45" s="15">
        <f t="shared" si="1"/>
        <v>163</v>
      </c>
    </row>
    <row r="46" spans="2:20" ht="23.1" customHeight="1" x14ac:dyDescent="0.25">
      <c r="B46" s="23" t="s">
        <v>73</v>
      </c>
      <c r="C46" s="49">
        <v>27</v>
      </c>
      <c r="D46" s="49">
        <v>12</v>
      </c>
      <c r="E46" s="49">
        <v>9</v>
      </c>
      <c r="F46" s="49">
        <v>26</v>
      </c>
      <c r="G46" s="49">
        <v>1</v>
      </c>
      <c r="H46" s="53">
        <v>2</v>
      </c>
      <c r="I46" s="53">
        <v>29</v>
      </c>
      <c r="J46" s="53">
        <v>1</v>
      </c>
      <c r="K46" s="49">
        <v>1</v>
      </c>
      <c r="L46" s="49">
        <v>2</v>
      </c>
      <c r="M46" s="49">
        <v>40</v>
      </c>
      <c r="N46" s="49">
        <v>0</v>
      </c>
      <c r="O46" s="15">
        <f t="shared" si="0"/>
        <v>110</v>
      </c>
      <c r="P46" s="15">
        <f t="shared" si="1"/>
        <v>150</v>
      </c>
      <c r="R46" s="8"/>
      <c r="T46"/>
    </row>
    <row r="47" spans="2:20" ht="23.1" customHeight="1" x14ac:dyDescent="0.25">
      <c r="B47" s="23" t="s">
        <v>74</v>
      </c>
      <c r="C47" s="49">
        <v>37</v>
      </c>
      <c r="D47" s="49">
        <v>9</v>
      </c>
      <c r="E47" s="49">
        <v>5</v>
      </c>
      <c r="F47" s="49">
        <v>30</v>
      </c>
      <c r="G47" s="49">
        <v>0</v>
      </c>
      <c r="H47" s="53">
        <v>1</v>
      </c>
      <c r="I47" s="53">
        <v>22</v>
      </c>
      <c r="J47" s="53">
        <v>2</v>
      </c>
      <c r="K47" s="49">
        <v>0</v>
      </c>
      <c r="L47" s="49">
        <v>1</v>
      </c>
      <c r="M47" s="49">
        <v>44</v>
      </c>
      <c r="N47" s="49">
        <v>0</v>
      </c>
      <c r="O47" s="15">
        <f t="shared" si="0"/>
        <v>107</v>
      </c>
      <c r="P47" s="15">
        <f t="shared" si="1"/>
        <v>151</v>
      </c>
      <c r="R47" s="8"/>
      <c r="T47"/>
    </row>
    <row r="48" spans="2:20" ht="23.1" customHeight="1" x14ac:dyDescent="0.25">
      <c r="B48" s="23" t="s">
        <v>75</v>
      </c>
      <c r="C48" s="49">
        <v>43</v>
      </c>
      <c r="D48" s="49">
        <v>10</v>
      </c>
      <c r="E48" s="49">
        <v>12</v>
      </c>
      <c r="F48" s="49">
        <v>41</v>
      </c>
      <c r="G48" s="49">
        <v>1</v>
      </c>
      <c r="H48" s="53">
        <v>2</v>
      </c>
      <c r="I48" s="53">
        <v>35</v>
      </c>
      <c r="J48" s="53">
        <v>3</v>
      </c>
      <c r="K48" s="49">
        <v>1</v>
      </c>
      <c r="L48" s="49">
        <v>2</v>
      </c>
      <c r="M48" s="49">
        <v>63</v>
      </c>
      <c r="N48" s="49">
        <v>0</v>
      </c>
      <c r="O48" s="15">
        <f t="shared" si="0"/>
        <v>150</v>
      </c>
      <c r="P48" s="15">
        <f t="shared" si="1"/>
        <v>213</v>
      </c>
      <c r="R48" s="8"/>
      <c r="T48"/>
    </row>
    <row r="49" spans="2:20" ht="23.1" customHeight="1" x14ac:dyDescent="0.25">
      <c r="B49" s="22" t="s">
        <v>76</v>
      </c>
      <c r="C49" s="49">
        <v>51</v>
      </c>
      <c r="D49" s="49">
        <v>19</v>
      </c>
      <c r="E49" s="49">
        <v>12</v>
      </c>
      <c r="F49" s="49">
        <v>34</v>
      </c>
      <c r="G49" s="49">
        <v>0</v>
      </c>
      <c r="H49" s="53">
        <v>0</v>
      </c>
      <c r="I49" s="53">
        <v>15</v>
      </c>
      <c r="J49" s="53">
        <v>3</v>
      </c>
      <c r="K49" s="49">
        <v>2</v>
      </c>
      <c r="L49" s="49">
        <v>2</v>
      </c>
      <c r="M49" s="49">
        <v>65</v>
      </c>
      <c r="N49" s="49">
        <v>0</v>
      </c>
      <c r="O49" s="15">
        <f t="shared" si="0"/>
        <v>138</v>
      </c>
      <c r="P49" s="15">
        <f t="shared" si="1"/>
        <v>203</v>
      </c>
      <c r="R49" s="8"/>
      <c r="T49"/>
    </row>
    <row r="50" spans="2:20" ht="23.1" customHeight="1" x14ac:dyDescent="0.25">
      <c r="B50" s="23" t="s">
        <v>77</v>
      </c>
      <c r="C50" s="49">
        <v>39</v>
      </c>
      <c r="D50" s="49">
        <v>7</v>
      </c>
      <c r="E50" s="49">
        <v>16</v>
      </c>
      <c r="F50" s="49">
        <v>31</v>
      </c>
      <c r="G50" s="49">
        <v>3</v>
      </c>
      <c r="H50" s="53">
        <v>0</v>
      </c>
      <c r="I50" s="53">
        <v>10</v>
      </c>
      <c r="J50" s="53">
        <v>0</v>
      </c>
      <c r="K50" s="49">
        <v>0</v>
      </c>
      <c r="L50" s="49">
        <v>2</v>
      </c>
      <c r="M50" s="49">
        <v>50</v>
      </c>
      <c r="N50" s="49">
        <v>0</v>
      </c>
      <c r="O50" s="15">
        <f t="shared" si="0"/>
        <v>108</v>
      </c>
      <c r="P50" s="15">
        <f t="shared" si="1"/>
        <v>158</v>
      </c>
      <c r="R50" s="8"/>
      <c r="T50"/>
    </row>
    <row r="51" spans="2:20" ht="23.1" customHeight="1" x14ac:dyDescent="0.25">
      <c r="B51" s="23" t="s">
        <v>78</v>
      </c>
      <c r="C51" s="49">
        <v>58</v>
      </c>
      <c r="D51" s="49">
        <v>20</v>
      </c>
      <c r="E51" s="49">
        <v>9</v>
      </c>
      <c r="F51" s="49">
        <v>30</v>
      </c>
      <c r="G51" s="49">
        <v>1</v>
      </c>
      <c r="H51" s="53">
        <v>2</v>
      </c>
      <c r="I51" s="53">
        <v>29</v>
      </c>
      <c r="J51" s="53">
        <v>2</v>
      </c>
      <c r="K51" s="49">
        <v>1</v>
      </c>
      <c r="L51" s="49">
        <v>2</v>
      </c>
      <c r="M51" s="49">
        <v>79</v>
      </c>
      <c r="N51" s="49">
        <v>1</v>
      </c>
      <c r="O51" s="15">
        <f t="shared" si="0"/>
        <v>155</v>
      </c>
      <c r="P51" s="15">
        <f t="shared" si="1"/>
        <v>234</v>
      </c>
      <c r="R51" s="8"/>
      <c r="T51"/>
    </row>
    <row r="52" spans="2:20" ht="23.1" customHeight="1" x14ac:dyDescent="0.25">
      <c r="B52" s="23" t="s">
        <v>79</v>
      </c>
      <c r="C52" s="49">
        <v>60</v>
      </c>
      <c r="D52" s="49">
        <v>10</v>
      </c>
      <c r="E52" s="49">
        <v>7</v>
      </c>
      <c r="F52" s="49">
        <v>26</v>
      </c>
      <c r="G52" s="49">
        <v>0</v>
      </c>
      <c r="H52" s="53">
        <v>1</v>
      </c>
      <c r="I52" s="53">
        <v>30</v>
      </c>
      <c r="J52" s="53">
        <v>1</v>
      </c>
      <c r="K52" s="49">
        <v>0</v>
      </c>
      <c r="L52" s="49">
        <v>4</v>
      </c>
      <c r="M52" s="49">
        <v>90</v>
      </c>
      <c r="N52" s="49">
        <v>0</v>
      </c>
      <c r="O52" s="15">
        <f t="shared" si="0"/>
        <v>139</v>
      </c>
      <c r="P52" s="15">
        <f t="shared" si="1"/>
        <v>229</v>
      </c>
      <c r="R52" s="8"/>
      <c r="T52"/>
    </row>
    <row r="53" spans="2:20" ht="23.1" customHeight="1" x14ac:dyDescent="0.25">
      <c r="B53" s="22" t="s">
        <v>80</v>
      </c>
      <c r="C53" s="49">
        <v>41</v>
      </c>
      <c r="D53" s="49">
        <v>14</v>
      </c>
      <c r="E53" s="49">
        <v>7</v>
      </c>
      <c r="F53" s="49">
        <v>30</v>
      </c>
      <c r="G53" s="49">
        <v>1</v>
      </c>
      <c r="H53" s="53">
        <v>0</v>
      </c>
      <c r="I53" s="53">
        <v>32</v>
      </c>
      <c r="J53" s="53">
        <v>2</v>
      </c>
      <c r="K53" s="49">
        <v>1</v>
      </c>
      <c r="L53" s="49">
        <v>3</v>
      </c>
      <c r="M53" s="49">
        <v>73</v>
      </c>
      <c r="N53" s="49">
        <v>0</v>
      </c>
      <c r="O53" s="15">
        <f t="shared" si="0"/>
        <v>131</v>
      </c>
      <c r="P53" s="15">
        <f t="shared" si="1"/>
        <v>204</v>
      </c>
      <c r="R53" s="8"/>
      <c r="T53"/>
    </row>
    <row r="54" spans="2:20" ht="23.1" customHeight="1" x14ac:dyDescent="0.25">
      <c r="B54" s="22" t="s">
        <v>81</v>
      </c>
      <c r="C54" s="49">
        <v>56</v>
      </c>
      <c r="D54" s="49">
        <v>14</v>
      </c>
      <c r="E54" s="49">
        <v>11</v>
      </c>
      <c r="F54" s="49">
        <v>37</v>
      </c>
      <c r="G54" s="49">
        <v>0</v>
      </c>
      <c r="H54" s="53">
        <v>1</v>
      </c>
      <c r="I54" s="53">
        <v>10</v>
      </c>
      <c r="J54" s="53">
        <v>3</v>
      </c>
      <c r="K54" s="49">
        <v>3</v>
      </c>
      <c r="L54" s="49">
        <v>5</v>
      </c>
      <c r="M54" s="49">
        <v>42</v>
      </c>
      <c r="N54" s="49">
        <v>0</v>
      </c>
      <c r="O54" s="15">
        <f t="shared" si="0"/>
        <v>140</v>
      </c>
      <c r="P54" s="15">
        <f t="shared" si="1"/>
        <v>182</v>
      </c>
      <c r="R54" s="8"/>
      <c r="T54"/>
    </row>
    <row r="55" spans="2:20" ht="23.1" customHeight="1" x14ac:dyDescent="0.25">
      <c r="B55" s="22" t="s">
        <v>82</v>
      </c>
      <c r="C55" s="49">
        <v>55</v>
      </c>
      <c r="D55" s="49">
        <v>20</v>
      </c>
      <c r="E55" s="49">
        <v>23</v>
      </c>
      <c r="F55" s="49">
        <v>56</v>
      </c>
      <c r="G55" s="49">
        <v>3</v>
      </c>
      <c r="H55" s="53">
        <v>2</v>
      </c>
      <c r="I55" s="53">
        <v>5</v>
      </c>
      <c r="J55" s="53">
        <v>4</v>
      </c>
      <c r="K55" s="49">
        <v>5</v>
      </c>
      <c r="L55" s="49">
        <v>2</v>
      </c>
      <c r="M55" s="49">
        <v>21</v>
      </c>
      <c r="N55" s="49">
        <v>0</v>
      </c>
      <c r="O55" s="15">
        <f t="shared" si="0"/>
        <v>175</v>
      </c>
      <c r="P55" s="15">
        <f t="shared" si="1"/>
        <v>196</v>
      </c>
      <c r="R55" s="8"/>
      <c r="T55"/>
    </row>
    <row r="56" spans="2:20" ht="23.1" customHeight="1" x14ac:dyDescent="0.25">
      <c r="B56" s="22" t="s">
        <v>83</v>
      </c>
      <c r="C56" s="49">
        <v>42</v>
      </c>
      <c r="D56" s="49">
        <v>10</v>
      </c>
      <c r="E56" s="49">
        <v>5</v>
      </c>
      <c r="F56" s="49">
        <v>40</v>
      </c>
      <c r="G56" s="49">
        <v>3</v>
      </c>
      <c r="H56" s="53">
        <v>0</v>
      </c>
      <c r="I56" s="53">
        <v>23</v>
      </c>
      <c r="J56" s="53">
        <v>5</v>
      </c>
      <c r="K56" s="49">
        <v>4</v>
      </c>
      <c r="L56" s="49">
        <v>0</v>
      </c>
      <c r="M56" s="49">
        <v>71</v>
      </c>
      <c r="N56" s="49">
        <v>1</v>
      </c>
      <c r="O56" s="15">
        <f t="shared" si="0"/>
        <v>133</v>
      </c>
      <c r="P56" s="15">
        <f t="shared" si="1"/>
        <v>204</v>
      </c>
      <c r="R56" s="8"/>
      <c r="T56"/>
    </row>
    <row r="57" spans="2:20" ht="23.1" customHeight="1" x14ac:dyDescent="0.25">
      <c r="B57" s="22" t="s">
        <v>84</v>
      </c>
      <c r="C57" s="49">
        <v>36</v>
      </c>
      <c r="D57" s="49">
        <v>6</v>
      </c>
      <c r="E57" s="49">
        <v>5</v>
      </c>
      <c r="F57" s="49">
        <v>50</v>
      </c>
      <c r="G57" s="49">
        <v>1</v>
      </c>
      <c r="H57" s="53">
        <v>4</v>
      </c>
      <c r="I57" s="53">
        <v>32</v>
      </c>
      <c r="J57" s="53">
        <v>9</v>
      </c>
      <c r="K57" s="49">
        <v>1</v>
      </c>
      <c r="L57" s="49">
        <v>1</v>
      </c>
      <c r="M57" s="49">
        <v>40</v>
      </c>
      <c r="N57" s="49">
        <v>0</v>
      </c>
      <c r="O57" s="15">
        <f t="shared" si="0"/>
        <v>145</v>
      </c>
      <c r="P57" s="15">
        <f t="shared" si="1"/>
        <v>185</v>
      </c>
      <c r="R57" s="8"/>
      <c r="T57"/>
    </row>
    <row r="58" spans="2:20" ht="23.1" customHeight="1" x14ac:dyDescent="0.25">
      <c r="B58" s="25" t="s">
        <v>18</v>
      </c>
      <c r="C58" s="16">
        <f t="shared" ref="C58:P58" si="21">SUM(C10:C57)</f>
        <v>1443</v>
      </c>
      <c r="D58" s="16">
        <f t="shared" si="21"/>
        <v>371</v>
      </c>
      <c r="E58" s="16">
        <f t="shared" si="21"/>
        <v>261</v>
      </c>
      <c r="F58" s="16">
        <f t="shared" si="21"/>
        <v>1495</v>
      </c>
      <c r="G58" s="16">
        <f t="shared" si="21"/>
        <v>23</v>
      </c>
      <c r="H58" s="54">
        <f t="shared" si="21"/>
        <v>33</v>
      </c>
      <c r="I58" s="54">
        <f t="shared" si="21"/>
        <v>936</v>
      </c>
      <c r="J58" s="54">
        <f t="shared" si="21"/>
        <v>97</v>
      </c>
      <c r="K58" s="16">
        <f t="shared" si="21"/>
        <v>41</v>
      </c>
      <c r="L58" s="16">
        <f t="shared" si="21"/>
        <v>91</v>
      </c>
      <c r="M58" s="16">
        <f t="shared" si="21"/>
        <v>3026</v>
      </c>
      <c r="N58" s="16">
        <f t="shared" si="21"/>
        <v>4</v>
      </c>
      <c r="O58" s="16">
        <f t="shared" si="21"/>
        <v>4795</v>
      </c>
      <c r="P58" s="16">
        <f t="shared" si="21"/>
        <v>7821</v>
      </c>
      <c r="R58" s="8"/>
      <c r="T58"/>
    </row>
    <row r="59" spans="2:20" ht="23.1" customHeight="1" x14ac:dyDescent="0.25">
      <c r="B59" s="25" t="s">
        <v>93</v>
      </c>
      <c r="C59" s="42">
        <f t="shared" ref="C59:N59" si="22">C58/$P$58</f>
        <v>0.18450326045262755</v>
      </c>
      <c r="D59" s="42">
        <f t="shared" si="22"/>
        <v>4.743638920854111E-2</v>
      </c>
      <c r="E59" s="42">
        <f t="shared" si="22"/>
        <v>3.3371691599539698E-2</v>
      </c>
      <c r="F59" s="42">
        <f t="shared" si="22"/>
        <v>0.19115202659506458</v>
      </c>
      <c r="G59" s="42">
        <f t="shared" si="22"/>
        <v>2.9408004091548397E-3</v>
      </c>
      <c r="H59" s="55">
        <f t="shared" si="22"/>
        <v>4.2194092827004216E-3</v>
      </c>
      <c r="I59" s="55">
        <f t="shared" si="22"/>
        <v>0.11967779056386652</v>
      </c>
      <c r="J59" s="55">
        <f t="shared" si="22"/>
        <v>1.2402506073392149E-2</v>
      </c>
      <c r="K59" s="42">
        <f t="shared" si="22"/>
        <v>5.2422963815368876E-3</v>
      </c>
      <c r="L59" s="42">
        <f t="shared" si="22"/>
        <v>1.16353407492648E-2</v>
      </c>
      <c r="M59" s="42">
        <f t="shared" si="22"/>
        <v>0.38690704513489321</v>
      </c>
      <c r="N59" s="42">
        <f t="shared" si="22"/>
        <v>5.1144354941823301E-4</v>
      </c>
      <c r="R59" s="8"/>
      <c r="T59"/>
    </row>
    <row r="60" spans="2:20" ht="23.1" customHeight="1" x14ac:dyDescent="0.25">
      <c r="B60" s="41" t="s">
        <v>94</v>
      </c>
      <c r="C60" s="43">
        <f>C58/$O$58</f>
        <v>0.30093847758081332</v>
      </c>
      <c r="D60" s="43">
        <f t="shared" ref="D60:N60" si="23">D58/$O$58</f>
        <v>7.7372262773722625E-2</v>
      </c>
      <c r="E60" s="43">
        <f t="shared" si="23"/>
        <v>5.4431699687174137E-2</v>
      </c>
      <c r="F60" s="43">
        <f t="shared" si="23"/>
        <v>0.31178310740354537</v>
      </c>
      <c r="G60" s="43">
        <f t="shared" si="23"/>
        <v>4.7966631908237748E-3</v>
      </c>
      <c r="H60" s="56">
        <f t="shared" si="23"/>
        <v>6.8821689259645465E-3</v>
      </c>
      <c r="I60" s="56">
        <f t="shared" si="23"/>
        <v>0.19520333680917623</v>
      </c>
      <c r="J60" s="56">
        <f t="shared" si="23"/>
        <v>2.0229405630865484E-2</v>
      </c>
      <c r="K60" s="43">
        <f t="shared" si="23"/>
        <v>8.5505735140771633E-3</v>
      </c>
      <c r="L60" s="43">
        <f t="shared" si="23"/>
        <v>1.8978102189781021E-2</v>
      </c>
      <c r="M60" s="43"/>
      <c r="N60" s="43">
        <f t="shared" si="23"/>
        <v>8.3420229405630863E-4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57"/>
      <c r="I61" s="57"/>
      <c r="J61" s="57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57"/>
      <c r="I62" s="57"/>
      <c r="J62" s="57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57"/>
      <c r="I63" s="57"/>
      <c r="J63" s="57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57"/>
      <c r="I64" s="57"/>
      <c r="J64" s="57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57"/>
      <c r="I65" s="57"/>
      <c r="J65" s="57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57"/>
      <c r="I66" s="57"/>
      <c r="J66" s="57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57"/>
      <c r="I67" s="57"/>
      <c r="J67" s="57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57"/>
      <c r="I68" s="57"/>
      <c r="J68" s="57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57"/>
      <c r="I69" s="57"/>
      <c r="J69" s="57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57"/>
      <c r="I70" s="57"/>
      <c r="J70" s="57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57"/>
      <c r="I71" s="57"/>
      <c r="J71" s="57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57"/>
      <c r="I72" s="57"/>
      <c r="J72" s="57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57"/>
      <c r="I73" s="57"/>
      <c r="J73" s="57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57"/>
      <c r="I74" s="57"/>
      <c r="J74" s="57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57"/>
      <c r="I75" s="57"/>
      <c r="J75" s="57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57"/>
      <c r="I76" s="57"/>
      <c r="J76" s="57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57"/>
      <c r="I77" s="57"/>
      <c r="J77" s="57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57"/>
      <c r="I78" s="57"/>
      <c r="J78" s="57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57"/>
      <c r="I79" s="57"/>
      <c r="J79" s="57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57"/>
      <c r="I80" s="57"/>
      <c r="J80" s="57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57"/>
      <c r="I81" s="57"/>
      <c r="J81" s="57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57"/>
      <c r="I82" s="57"/>
      <c r="J82" s="57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57"/>
      <c r="I83" s="57"/>
      <c r="J83" s="57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57"/>
      <c r="I84" s="57"/>
      <c r="J84" s="57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57"/>
      <c r="I85" s="57"/>
      <c r="J85" s="57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57"/>
      <c r="I86" s="57"/>
      <c r="J86" s="57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57"/>
      <c r="I87" s="57"/>
      <c r="J87" s="57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57"/>
      <c r="I88" s="57"/>
      <c r="J88" s="57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57"/>
      <c r="I89" s="57"/>
      <c r="J89" s="57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57"/>
      <c r="I90" s="57"/>
      <c r="J90" s="57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57"/>
      <c r="I91" s="57"/>
      <c r="J91" s="57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57"/>
      <c r="I92" s="57"/>
      <c r="J92" s="57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57"/>
      <c r="I93" s="57"/>
      <c r="J93" s="57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57"/>
      <c r="I94" s="57"/>
      <c r="J94" s="57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57"/>
      <c r="I95" s="57"/>
      <c r="J95" s="57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57"/>
      <c r="I96" s="57"/>
      <c r="J96" s="57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57"/>
      <c r="I97" s="57"/>
      <c r="J97" s="57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57"/>
      <c r="I98" s="57"/>
      <c r="J98" s="57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57"/>
      <c r="I99" s="57"/>
      <c r="J99" s="57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57"/>
      <c r="I100" s="57"/>
      <c r="J100" s="57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57"/>
      <c r="I101" s="57"/>
      <c r="J101" s="57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57"/>
      <c r="I102" s="57"/>
      <c r="J102" s="57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57"/>
      <c r="I103" s="57"/>
      <c r="J103" s="57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57"/>
      <c r="I104" s="57"/>
      <c r="J104" s="57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57"/>
      <c r="I105" s="57"/>
      <c r="J105" s="57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57"/>
      <c r="I106" s="57"/>
      <c r="J106" s="57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57"/>
      <c r="I107" s="57"/>
      <c r="J107" s="57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57"/>
      <c r="I108" s="57"/>
      <c r="J108" s="57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57"/>
      <c r="I109" s="57"/>
      <c r="J109" s="57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57"/>
      <c r="I110" s="57"/>
      <c r="J110" s="57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57"/>
      <c r="I111" s="57"/>
      <c r="J111" s="57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57"/>
      <c r="I112" s="57"/>
      <c r="J112" s="57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57"/>
      <c r="I113" s="57"/>
      <c r="J113" s="57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57"/>
      <c r="I114" s="57"/>
      <c r="J114" s="57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57"/>
      <c r="I115" s="57"/>
      <c r="J115" s="57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57"/>
      <c r="I116" s="57"/>
      <c r="J116" s="57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57"/>
      <c r="I117" s="57"/>
      <c r="J117" s="57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57"/>
      <c r="I118" s="57"/>
      <c r="J118" s="57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57"/>
      <c r="I119" s="57"/>
      <c r="J119" s="57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57"/>
      <c r="I120" s="57"/>
      <c r="J120" s="57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57"/>
      <c r="I121" s="57"/>
      <c r="J121" s="57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57"/>
      <c r="I122" s="57"/>
      <c r="J122" s="57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57"/>
      <c r="I123" s="57"/>
      <c r="J123" s="57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57"/>
      <c r="I124" s="57"/>
      <c r="J124" s="57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57"/>
      <c r="I125" s="57"/>
      <c r="J125" s="57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57"/>
      <c r="I126" s="57"/>
      <c r="J126" s="57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AF126"/>
  <sheetViews>
    <sheetView view="pageBreakPreview" zoomScale="60" workbookViewId="0">
      <selection activeCell="K13" sqref="K1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style="50" customWidth="1"/>
    <col min="9" max="9" width="11" style="50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82" t="s">
        <v>23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 spans="2:32" ht="20.100000000000001" customHeight="1" x14ac:dyDescent="0.25">
      <c r="B2" s="83" t="s">
        <v>95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 spans="2:32" ht="20.100000000000001" customHeight="1" x14ac:dyDescent="0.25">
      <c r="B3" s="21" t="s">
        <v>96</v>
      </c>
      <c r="C3" s="91" t="str">
        <f>'23.09 Matugga-Bombo'!C3:G3</f>
        <v>MCC - C2 - STN067- BOMBO ROAD</v>
      </c>
      <c r="D3" s="91"/>
      <c r="E3" s="91"/>
      <c r="F3" s="91"/>
      <c r="G3" s="91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35" t="str">
        <f>'25.09 Bombo-Matugga'!D5</f>
        <v>25.09.19</v>
      </c>
      <c r="E5" s="3"/>
      <c r="F5" s="40" t="s">
        <v>1</v>
      </c>
      <c r="G5" s="88" t="str">
        <f>'25.09 Bombo-Matugga'!G5:H5</f>
        <v>MATUGGA GAZ</v>
      </c>
      <c r="H5" s="89"/>
      <c r="I5" s="58"/>
      <c r="J5" s="2" t="s">
        <v>5</v>
      </c>
      <c r="K5" s="88" t="s">
        <v>183</v>
      </c>
      <c r="L5" s="89"/>
      <c r="M5" s="10"/>
      <c r="N5" s="10"/>
      <c r="O5" s="3"/>
      <c r="P5" s="3"/>
    </row>
    <row r="6" spans="2:32" ht="23.25" customHeight="1" x14ac:dyDescent="0.25">
      <c r="C6" s="2" t="s">
        <v>4</v>
      </c>
      <c r="D6" s="88" t="str">
        <f>'23.09 Matugga-Bombo'!D6:E6</f>
        <v xml:space="preserve">Matugga </v>
      </c>
      <c r="E6" s="89"/>
      <c r="F6" s="2" t="s">
        <v>2</v>
      </c>
      <c r="G6" s="88" t="str">
        <f>'23.09 Matugga-Bombo'!G6:H6</f>
        <v>Bombo</v>
      </c>
      <c r="H6" s="89"/>
      <c r="J6" s="2" t="s">
        <v>21</v>
      </c>
      <c r="K6" s="88" t="str">
        <f>'25.09 Bombo-Matugga'!K6:L6</f>
        <v>NUSURAH</v>
      </c>
      <c r="L6" s="8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59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51"/>
      <c r="I8" s="51"/>
      <c r="J8" s="1"/>
      <c r="K8" s="1"/>
      <c r="L8" s="1"/>
      <c r="M8" s="1"/>
      <c r="N8" s="1"/>
      <c r="R8" s="81" t="s">
        <v>88</v>
      </c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52" t="s">
        <v>29</v>
      </c>
      <c r="I9" s="52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40</v>
      </c>
      <c r="D10" s="49">
        <v>21</v>
      </c>
      <c r="E10" s="49">
        <v>7</v>
      </c>
      <c r="F10" s="49">
        <v>37</v>
      </c>
      <c r="G10" s="49">
        <v>0</v>
      </c>
      <c r="H10" s="53">
        <v>0</v>
      </c>
      <c r="I10" s="53">
        <v>17</v>
      </c>
      <c r="J10" s="49">
        <v>4</v>
      </c>
      <c r="K10" s="49">
        <v>2</v>
      </c>
      <c r="L10" s="49">
        <v>1</v>
      </c>
      <c r="M10" s="49">
        <v>69</v>
      </c>
      <c r="N10" s="49">
        <v>0</v>
      </c>
      <c r="O10" s="15">
        <f t="shared" ref="O10:O57" si="0">SUM(C10:L10,N10)</f>
        <v>129</v>
      </c>
      <c r="P10" s="15">
        <f t="shared" ref="P10:P57" si="1">SUM(C10:N10)</f>
        <v>198</v>
      </c>
      <c r="R10" s="1" t="s">
        <v>6</v>
      </c>
      <c r="S10" s="17">
        <f t="shared" ref="S10:AF10" si="2">SUM(C10:C13)</f>
        <v>121</v>
      </c>
      <c r="T10" s="17">
        <f t="shared" si="2"/>
        <v>54</v>
      </c>
      <c r="U10" s="17">
        <f t="shared" si="2"/>
        <v>42</v>
      </c>
      <c r="V10" s="17">
        <f t="shared" si="2"/>
        <v>146</v>
      </c>
      <c r="W10" s="17">
        <f t="shared" si="2"/>
        <v>2</v>
      </c>
      <c r="X10" s="17">
        <f t="shared" si="2"/>
        <v>1</v>
      </c>
      <c r="Y10" s="17">
        <f t="shared" si="2"/>
        <v>59</v>
      </c>
      <c r="Z10" s="17">
        <f t="shared" si="2"/>
        <v>17</v>
      </c>
      <c r="AA10" s="17">
        <f t="shared" si="2"/>
        <v>12</v>
      </c>
      <c r="AB10" s="17">
        <f t="shared" si="2"/>
        <v>5</v>
      </c>
      <c r="AC10" s="17">
        <f t="shared" si="2"/>
        <v>287</v>
      </c>
      <c r="AD10" s="17">
        <f t="shared" si="2"/>
        <v>0</v>
      </c>
      <c r="AE10" s="30">
        <f t="shared" si="2"/>
        <v>459</v>
      </c>
      <c r="AF10" s="30">
        <f t="shared" si="2"/>
        <v>746</v>
      </c>
    </row>
    <row r="11" spans="2:32" s="6" customFormat="1" ht="23.1" customHeight="1" x14ac:dyDescent="0.25">
      <c r="B11" s="22" t="s">
        <v>38</v>
      </c>
      <c r="C11" s="49">
        <v>21</v>
      </c>
      <c r="D11" s="49">
        <v>13</v>
      </c>
      <c r="E11" s="49">
        <v>6</v>
      </c>
      <c r="F11" s="49">
        <v>40</v>
      </c>
      <c r="G11" s="49">
        <v>0</v>
      </c>
      <c r="H11" s="53">
        <v>0</v>
      </c>
      <c r="I11" s="53">
        <v>10</v>
      </c>
      <c r="J11" s="49">
        <v>1</v>
      </c>
      <c r="K11" s="49">
        <v>5</v>
      </c>
      <c r="L11" s="49">
        <v>0</v>
      </c>
      <c r="M11" s="49">
        <v>49</v>
      </c>
      <c r="N11" s="49">
        <v>0</v>
      </c>
      <c r="O11" s="15">
        <f t="shared" si="0"/>
        <v>96</v>
      </c>
      <c r="P11" s="15">
        <f t="shared" si="1"/>
        <v>145</v>
      </c>
      <c r="R11" s="1" t="s">
        <v>7</v>
      </c>
      <c r="S11" s="17">
        <f t="shared" ref="S11:AF11" si="3">SUM(C14:C17)</f>
        <v>124</v>
      </c>
      <c r="T11" s="17">
        <f t="shared" si="3"/>
        <v>66</v>
      </c>
      <c r="U11" s="17">
        <f t="shared" si="3"/>
        <v>30</v>
      </c>
      <c r="V11" s="17">
        <f t="shared" si="3"/>
        <v>113</v>
      </c>
      <c r="W11" s="17">
        <f t="shared" si="3"/>
        <v>0</v>
      </c>
      <c r="X11" s="17">
        <f t="shared" si="3"/>
        <v>1</v>
      </c>
      <c r="Y11" s="17">
        <f t="shared" si="3"/>
        <v>63</v>
      </c>
      <c r="Z11" s="17">
        <f t="shared" si="3"/>
        <v>16</v>
      </c>
      <c r="AA11" s="17">
        <f t="shared" si="3"/>
        <v>10</v>
      </c>
      <c r="AB11" s="17">
        <f t="shared" si="3"/>
        <v>4</v>
      </c>
      <c r="AC11" s="17">
        <f t="shared" si="3"/>
        <v>314</v>
      </c>
      <c r="AD11" s="17">
        <f t="shared" si="3"/>
        <v>0</v>
      </c>
      <c r="AE11" s="30">
        <f t="shared" si="3"/>
        <v>427</v>
      </c>
      <c r="AF11" s="30">
        <f t="shared" si="3"/>
        <v>741</v>
      </c>
    </row>
    <row r="12" spans="2:32" ht="23.1" customHeight="1" x14ac:dyDescent="0.25">
      <c r="B12" s="22" t="s">
        <v>39</v>
      </c>
      <c r="C12" s="49">
        <v>32</v>
      </c>
      <c r="D12" s="49">
        <v>10</v>
      </c>
      <c r="E12" s="49">
        <v>15</v>
      </c>
      <c r="F12" s="49">
        <v>34</v>
      </c>
      <c r="G12" s="49">
        <v>0</v>
      </c>
      <c r="H12" s="53">
        <v>1</v>
      </c>
      <c r="I12" s="53">
        <v>9</v>
      </c>
      <c r="J12" s="49">
        <v>7</v>
      </c>
      <c r="K12" s="49">
        <v>4</v>
      </c>
      <c r="L12" s="49">
        <v>3</v>
      </c>
      <c r="M12" s="49">
        <v>69</v>
      </c>
      <c r="N12" s="49">
        <v>0</v>
      </c>
      <c r="O12" s="15">
        <f t="shared" si="0"/>
        <v>115</v>
      </c>
      <c r="P12" s="15">
        <f t="shared" si="1"/>
        <v>184</v>
      </c>
      <c r="R12" s="1" t="s">
        <v>8</v>
      </c>
      <c r="S12" s="17">
        <f t="shared" ref="S12:AF12" si="4">SUM(C18:C21)</f>
        <v>110</v>
      </c>
      <c r="T12" s="17">
        <f t="shared" si="4"/>
        <v>55</v>
      </c>
      <c r="U12" s="17">
        <f t="shared" si="4"/>
        <v>35</v>
      </c>
      <c r="V12" s="17">
        <f t="shared" si="4"/>
        <v>134</v>
      </c>
      <c r="W12" s="17">
        <f t="shared" si="4"/>
        <v>1</v>
      </c>
      <c r="X12" s="17">
        <f t="shared" si="4"/>
        <v>3</v>
      </c>
      <c r="Y12" s="17">
        <f t="shared" si="4"/>
        <v>56</v>
      </c>
      <c r="Z12" s="17">
        <f t="shared" si="4"/>
        <v>24</v>
      </c>
      <c r="AA12" s="17">
        <f t="shared" si="4"/>
        <v>4</v>
      </c>
      <c r="AB12" s="17">
        <f t="shared" si="4"/>
        <v>1</v>
      </c>
      <c r="AC12" s="17">
        <f t="shared" si="4"/>
        <v>281</v>
      </c>
      <c r="AD12" s="17">
        <f t="shared" si="4"/>
        <v>0</v>
      </c>
      <c r="AE12" s="30">
        <f t="shared" si="4"/>
        <v>423</v>
      </c>
      <c r="AF12" s="30">
        <f t="shared" si="4"/>
        <v>704</v>
      </c>
    </row>
    <row r="13" spans="2:32" ht="23.1" customHeight="1" x14ac:dyDescent="0.25">
      <c r="B13" s="22" t="s">
        <v>40</v>
      </c>
      <c r="C13" s="49">
        <v>28</v>
      </c>
      <c r="D13" s="49">
        <v>10</v>
      </c>
      <c r="E13" s="49">
        <v>14</v>
      </c>
      <c r="F13" s="49">
        <v>35</v>
      </c>
      <c r="G13" s="49">
        <v>2</v>
      </c>
      <c r="H13" s="53">
        <v>0</v>
      </c>
      <c r="I13" s="53">
        <v>23</v>
      </c>
      <c r="J13" s="49">
        <v>5</v>
      </c>
      <c r="K13" s="49">
        <v>1</v>
      </c>
      <c r="L13" s="49">
        <v>1</v>
      </c>
      <c r="M13" s="49">
        <v>100</v>
      </c>
      <c r="N13" s="49">
        <v>0</v>
      </c>
      <c r="O13" s="15">
        <f t="shared" si="0"/>
        <v>119</v>
      </c>
      <c r="P13" s="15">
        <f t="shared" si="1"/>
        <v>219</v>
      </c>
      <c r="R13" s="1" t="s">
        <v>9</v>
      </c>
      <c r="S13" s="17">
        <f t="shared" ref="S13:AF13" si="5">SUM(C22:C25)</f>
        <v>169</v>
      </c>
      <c r="T13" s="17">
        <f t="shared" si="5"/>
        <v>64</v>
      </c>
      <c r="U13" s="17">
        <f t="shared" si="5"/>
        <v>38</v>
      </c>
      <c r="V13" s="17">
        <f t="shared" si="5"/>
        <v>163</v>
      </c>
      <c r="W13" s="17">
        <f t="shared" si="5"/>
        <v>3</v>
      </c>
      <c r="X13" s="17">
        <f t="shared" si="5"/>
        <v>5</v>
      </c>
      <c r="Y13" s="17">
        <f t="shared" si="5"/>
        <v>92</v>
      </c>
      <c r="Z13" s="17">
        <f t="shared" si="5"/>
        <v>16</v>
      </c>
      <c r="AA13" s="17">
        <f t="shared" si="5"/>
        <v>5</v>
      </c>
      <c r="AB13" s="17">
        <f t="shared" si="5"/>
        <v>9</v>
      </c>
      <c r="AC13" s="17">
        <f t="shared" si="5"/>
        <v>295</v>
      </c>
      <c r="AD13" s="17">
        <f t="shared" si="5"/>
        <v>0</v>
      </c>
      <c r="AE13" s="30">
        <f t="shared" si="5"/>
        <v>564</v>
      </c>
      <c r="AF13" s="30">
        <f t="shared" si="5"/>
        <v>859</v>
      </c>
    </row>
    <row r="14" spans="2:32" ht="23.1" customHeight="1" x14ac:dyDescent="0.25">
      <c r="B14" s="22" t="s">
        <v>41</v>
      </c>
      <c r="C14" s="49">
        <v>37</v>
      </c>
      <c r="D14" s="49">
        <v>24</v>
      </c>
      <c r="E14" s="49">
        <v>13</v>
      </c>
      <c r="F14" s="49">
        <v>27</v>
      </c>
      <c r="G14" s="49">
        <v>0</v>
      </c>
      <c r="H14" s="53">
        <v>0</v>
      </c>
      <c r="I14" s="53">
        <v>20</v>
      </c>
      <c r="J14" s="49">
        <v>5</v>
      </c>
      <c r="K14" s="49">
        <v>1</v>
      </c>
      <c r="L14" s="49">
        <v>0</v>
      </c>
      <c r="M14" s="49">
        <v>95</v>
      </c>
      <c r="N14" s="49">
        <v>0</v>
      </c>
      <c r="O14" s="15">
        <f t="shared" si="0"/>
        <v>127</v>
      </c>
      <c r="P14" s="15">
        <f t="shared" si="1"/>
        <v>222</v>
      </c>
      <c r="R14" s="1" t="s">
        <v>10</v>
      </c>
      <c r="S14" s="17">
        <f t="shared" ref="S14:AF14" si="6">SUM(C26:C29)</f>
        <v>150</v>
      </c>
      <c r="T14" s="17">
        <f t="shared" si="6"/>
        <v>74</v>
      </c>
      <c r="U14" s="17">
        <f t="shared" si="6"/>
        <v>40</v>
      </c>
      <c r="V14" s="17">
        <f t="shared" si="6"/>
        <v>150</v>
      </c>
      <c r="W14" s="17">
        <f t="shared" si="6"/>
        <v>1</v>
      </c>
      <c r="X14" s="17">
        <f t="shared" si="6"/>
        <v>4</v>
      </c>
      <c r="Y14" s="17">
        <f t="shared" si="6"/>
        <v>87</v>
      </c>
      <c r="Z14" s="17">
        <f t="shared" si="6"/>
        <v>29</v>
      </c>
      <c r="AA14" s="17">
        <f t="shared" si="6"/>
        <v>8</v>
      </c>
      <c r="AB14" s="17">
        <f t="shared" si="6"/>
        <v>12</v>
      </c>
      <c r="AC14" s="17">
        <f t="shared" si="6"/>
        <v>250</v>
      </c>
      <c r="AD14" s="17">
        <f t="shared" si="6"/>
        <v>1</v>
      </c>
      <c r="AE14" s="30">
        <f t="shared" si="6"/>
        <v>556</v>
      </c>
      <c r="AF14" s="30">
        <f t="shared" si="6"/>
        <v>806</v>
      </c>
    </row>
    <row r="15" spans="2:32" ht="23.1" customHeight="1" x14ac:dyDescent="0.25">
      <c r="B15" s="22" t="s">
        <v>42</v>
      </c>
      <c r="C15" s="49">
        <v>28</v>
      </c>
      <c r="D15" s="49">
        <v>14</v>
      </c>
      <c r="E15" s="49">
        <v>7</v>
      </c>
      <c r="F15" s="49">
        <v>42</v>
      </c>
      <c r="G15" s="49">
        <v>0</v>
      </c>
      <c r="H15" s="53">
        <v>0</v>
      </c>
      <c r="I15" s="53">
        <v>11</v>
      </c>
      <c r="J15" s="49">
        <v>3</v>
      </c>
      <c r="K15" s="49">
        <v>4</v>
      </c>
      <c r="L15" s="49">
        <v>0</v>
      </c>
      <c r="M15" s="49">
        <v>80</v>
      </c>
      <c r="N15" s="49">
        <v>0</v>
      </c>
      <c r="O15" s="15">
        <f t="shared" si="0"/>
        <v>109</v>
      </c>
      <c r="P15" s="15">
        <f t="shared" si="1"/>
        <v>189</v>
      </c>
      <c r="R15" s="1" t="s">
        <v>11</v>
      </c>
      <c r="S15" s="17">
        <f t="shared" ref="S15:AF15" si="7">SUM(C30:C33)</f>
        <v>144</v>
      </c>
      <c r="T15" s="17">
        <f t="shared" si="7"/>
        <v>42</v>
      </c>
      <c r="U15" s="17">
        <f t="shared" si="7"/>
        <v>31</v>
      </c>
      <c r="V15" s="17">
        <f t="shared" si="7"/>
        <v>144</v>
      </c>
      <c r="W15" s="17">
        <f t="shared" si="7"/>
        <v>4</v>
      </c>
      <c r="X15" s="17">
        <f t="shared" si="7"/>
        <v>7</v>
      </c>
      <c r="Y15" s="17">
        <f t="shared" si="7"/>
        <v>79</v>
      </c>
      <c r="Z15" s="17">
        <f t="shared" si="7"/>
        <v>38</v>
      </c>
      <c r="AA15" s="17">
        <f t="shared" si="7"/>
        <v>8</v>
      </c>
      <c r="AB15" s="17">
        <f t="shared" si="7"/>
        <v>8</v>
      </c>
      <c r="AC15" s="17">
        <f t="shared" si="7"/>
        <v>262</v>
      </c>
      <c r="AD15" s="17">
        <f t="shared" si="7"/>
        <v>0</v>
      </c>
      <c r="AE15" s="30">
        <f t="shared" si="7"/>
        <v>505</v>
      </c>
      <c r="AF15" s="30">
        <f t="shared" si="7"/>
        <v>767</v>
      </c>
    </row>
    <row r="16" spans="2:32" ht="23.1" customHeight="1" x14ac:dyDescent="0.25">
      <c r="B16" s="22" t="s">
        <v>43</v>
      </c>
      <c r="C16" s="49">
        <v>33</v>
      </c>
      <c r="D16" s="49">
        <v>13</v>
      </c>
      <c r="E16" s="49">
        <v>9</v>
      </c>
      <c r="F16" s="49">
        <v>20</v>
      </c>
      <c r="G16" s="49">
        <v>0</v>
      </c>
      <c r="H16" s="53">
        <v>1</v>
      </c>
      <c r="I16" s="53">
        <v>14</v>
      </c>
      <c r="J16" s="49">
        <v>7</v>
      </c>
      <c r="K16" s="49">
        <v>2</v>
      </c>
      <c r="L16" s="49">
        <v>2</v>
      </c>
      <c r="M16" s="49">
        <v>75</v>
      </c>
      <c r="N16" s="49">
        <v>0</v>
      </c>
      <c r="O16" s="15">
        <f t="shared" si="0"/>
        <v>101</v>
      </c>
      <c r="P16" s="15">
        <f t="shared" si="1"/>
        <v>176</v>
      </c>
      <c r="R16" s="1" t="s">
        <v>12</v>
      </c>
      <c r="S16" s="17">
        <f t="shared" ref="S16:AF16" si="8">SUM(C34:C37)</f>
        <v>128</v>
      </c>
      <c r="T16" s="17">
        <f t="shared" si="8"/>
        <v>25</v>
      </c>
      <c r="U16" s="17">
        <f t="shared" si="8"/>
        <v>25</v>
      </c>
      <c r="V16" s="17">
        <f t="shared" si="8"/>
        <v>138</v>
      </c>
      <c r="W16" s="17">
        <f t="shared" si="8"/>
        <v>5</v>
      </c>
      <c r="X16" s="17">
        <f t="shared" si="8"/>
        <v>4</v>
      </c>
      <c r="Y16" s="17">
        <f t="shared" si="8"/>
        <v>75</v>
      </c>
      <c r="Z16" s="17">
        <f t="shared" si="8"/>
        <v>22</v>
      </c>
      <c r="AA16" s="17">
        <f t="shared" si="8"/>
        <v>9</v>
      </c>
      <c r="AB16" s="17">
        <f t="shared" si="8"/>
        <v>13</v>
      </c>
      <c r="AC16" s="17">
        <f t="shared" si="8"/>
        <v>255</v>
      </c>
      <c r="AD16" s="17">
        <f t="shared" si="8"/>
        <v>1</v>
      </c>
      <c r="AE16" s="30">
        <f t="shared" si="8"/>
        <v>445</v>
      </c>
      <c r="AF16" s="30">
        <f t="shared" si="8"/>
        <v>700</v>
      </c>
    </row>
    <row r="17" spans="2:32" ht="23.1" customHeight="1" x14ac:dyDescent="0.25">
      <c r="B17" s="22" t="s">
        <v>44</v>
      </c>
      <c r="C17" s="49">
        <v>26</v>
      </c>
      <c r="D17" s="49">
        <v>15</v>
      </c>
      <c r="E17" s="49">
        <v>1</v>
      </c>
      <c r="F17" s="49">
        <v>24</v>
      </c>
      <c r="G17" s="49">
        <v>0</v>
      </c>
      <c r="H17" s="53">
        <v>0</v>
      </c>
      <c r="I17" s="53">
        <v>18</v>
      </c>
      <c r="J17" s="49">
        <v>1</v>
      </c>
      <c r="K17" s="49">
        <v>3</v>
      </c>
      <c r="L17" s="49">
        <v>2</v>
      </c>
      <c r="M17" s="49">
        <v>64</v>
      </c>
      <c r="N17" s="49">
        <v>0</v>
      </c>
      <c r="O17" s="15">
        <f t="shared" si="0"/>
        <v>90</v>
      </c>
      <c r="P17" s="15">
        <f t="shared" si="1"/>
        <v>154</v>
      </c>
      <c r="R17" s="1" t="s">
        <v>13</v>
      </c>
      <c r="S17" s="17">
        <f t="shared" ref="S17:AF17" si="9">SUM(C38:C41)</f>
        <v>104</v>
      </c>
      <c r="T17" s="17">
        <f t="shared" si="9"/>
        <v>30</v>
      </c>
      <c r="U17" s="17">
        <f t="shared" si="9"/>
        <v>36</v>
      </c>
      <c r="V17" s="17">
        <f t="shared" si="9"/>
        <v>141</v>
      </c>
      <c r="W17" s="17">
        <f t="shared" si="9"/>
        <v>4</v>
      </c>
      <c r="X17" s="17">
        <f t="shared" si="9"/>
        <v>6</v>
      </c>
      <c r="Y17" s="17">
        <f t="shared" si="9"/>
        <v>85</v>
      </c>
      <c r="Z17" s="17">
        <f t="shared" si="9"/>
        <v>27</v>
      </c>
      <c r="AA17" s="17">
        <f t="shared" si="9"/>
        <v>13</v>
      </c>
      <c r="AB17" s="17">
        <f t="shared" si="9"/>
        <v>10</v>
      </c>
      <c r="AC17" s="17">
        <f t="shared" si="9"/>
        <v>260</v>
      </c>
      <c r="AD17" s="17">
        <f t="shared" si="9"/>
        <v>0</v>
      </c>
      <c r="AE17" s="30">
        <f t="shared" si="9"/>
        <v>456</v>
      </c>
      <c r="AF17" s="30">
        <f t="shared" si="9"/>
        <v>716</v>
      </c>
    </row>
    <row r="18" spans="2:32" ht="23.1" customHeight="1" x14ac:dyDescent="0.25">
      <c r="B18" s="22" t="s">
        <v>45</v>
      </c>
      <c r="C18" s="49">
        <v>24</v>
      </c>
      <c r="D18" s="49">
        <v>4</v>
      </c>
      <c r="E18" s="49">
        <v>11</v>
      </c>
      <c r="F18" s="49">
        <v>27</v>
      </c>
      <c r="G18" s="49">
        <v>1</v>
      </c>
      <c r="H18" s="53">
        <v>1</v>
      </c>
      <c r="I18" s="53">
        <v>11</v>
      </c>
      <c r="J18" s="49">
        <v>7</v>
      </c>
      <c r="K18" s="49">
        <v>1</v>
      </c>
      <c r="L18" s="49">
        <v>0</v>
      </c>
      <c r="M18" s="49">
        <v>80</v>
      </c>
      <c r="N18" s="49">
        <v>0</v>
      </c>
      <c r="O18" s="15">
        <f t="shared" si="0"/>
        <v>87</v>
      </c>
      <c r="P18" s="15">
        <f t="shared" si="1"/>
        <v>167</v>
      </c>
      <c r="R18" s="1" t="s">
        <v>14</v>
      </c>
      <c r="S18" s="17">
        <f t="shared" ref="S18:AF18" si="10">SUM(C42:C45)</f>
        <v>103</v>
      </c>
      <c r="T18" s="17">
        <f t="shared" si="10"/>
        <v>40</v>
      </c>
      <c r="U18" s="17">
        <f t="shared" si="10"/>
        <v>29</v>
      </c>
      <c r="V18" s="17">
        <f t="shared" si="10"/>
        <v>137</v>
      </c>
      <c r="W18" s="17">
        <f t="shared" si="10"/>
        <v>0</v>
      </c>
      <c r="X18" s="17">
        <f t="shared" si="10"/>
        <v>4</v>
      </c>
      <c r="Y18" s="17">
        <f t="shared" si="10"/>
        <v>121</v>
      </c>
      <c r="Z18" s="17">
        <f t="shared" si="10"/>
        <v>18</v>
      </c>
      <c r="AA18" s="17">
        <f t="shared" si="10"/>
        <v>9</v>
      </c>
      <c r="AB18" s="17">
        <f t="shared" si="10"/>
        <v>11</v>
      </c>
      <c r="AC18" s="17">
        <f t="shared" si="10"/>
        <v>215</v>
      </c>
      <c r="AD18" s="17">
        <f t="shared" si="10"/>
        <v>0</v>
      </c>
      <c r="AE18" s="30">
        <f t="shared" si="10"/>
        <v>472</v>
      </c>
      <c r="AF18" s="30">
        <f t="shared" si="10"/>
        <v>687</v>
      </c>
    </row>
    <row r="19" spans="2:32" ht="23.1" customHeight="1" x14ac:dyDescent="0.25">
      <c r="B19" s="22" t="s">
        <v>46</v>
      </c>
      <c r="C19" s="49">
        <v>24</v>
      </c>
      <c r="D19" s="49">
        <v>16</v>
      </c>
      <c r="E19" s="49">
        <v>4</v>
      </c>
      <c r="F19" s="49">
        <v>33</v>
      </c>
      <c r="G19" s="49">
        <v>0</v>
      </c>
      <c r="H19" s="53">
        <v>0</v>
      </c>
      <c r="I19" s="53">
        <v>15</v>
      </c>
      <c r="J19" s="49">
        <v>5</v>
      </c>
      <c r="K19" s="49">
        <v>2</v>
      </c>
      <c r="L19" s="49">
        <v>1</v>
      </c>
      <c r="M19" s="49">
        <v>55</v>
      </c>
      <c r="N19" s="49">
        <v>0</v>
      </c>
      <c r="O19" s="15">
        <f t="shared" si="0"/>
        <v>100</v>
      </c>
      <c r="P19" s="15">
        <f t="shared" si="1"/>
        <v>155</v>
      </c>
      <c r="R19" s="1" t="s">
        <v>15</v>
      </c>
      <c r="S19" s="17">
        <f t="shared" ref="S19:AF19" si="11">SUM(C46:C49)</f>
        <v>124</v>
      </c>
      <c r="T19" s="17">
        <f t="shared" si="11"/>
        <v>44</v>
      </c>
      <c r="U19" s="17">
        <f t="shared" si="11"/>
        <v>26</v>
      </c>
      <c r="V19" s="17">
        <f t="shared" si="11"/>
        <v>141</v>
      </c>
      <c r="W19" s="17">
        <f t="shared" si="11"/>
        <v>4</v>
      </c>
      <c r="X19" s="17">
        <f t="shared" si="11"/>
        <v>3</v>
      </c>
      <c r="Y19" s="17">
        <f t="shared" si="11"/>
        <v>64</v>
      </c>
      <c r="Z19" s="17">
        <f t="shared" si="11"/>
        <v>26</v>
      </c>
      <c r="AA19" s="17">
        <f t="shared" si="11"/>
        <v>11</v>
      </c>
      <c r="AB19" s="17">
        <f t="shared" si="11"/>
        <v>19</v>
      </c>
      <c r="AC19" s="17">
        <f t="shared" si="11"/>
        <v>220</v>
      </c>
      <c r="AD19" s="17">
        <f t="shared" si="11"/>
        <v>0</v>
      </c>
      <c r="AE19" s="30">
        <f t="shared" si="11"/>
        <v>462</v>
      </c>
      <c r="AF19" s="30">
        <f t="shared" si="11"/>
        <v>682</v>
      </c>
    </row>
    <row r="20" spans="2:32" ht="23.1" customHeight="1" x14ac:dyDescent="0.25">
      <c r="B20" s="22" t="s">
        <v>47</v>
      </c>
      <c r="C20" s="49">
        <v>32</v>
      </c>
      <c r="D20" s="49">
        <v>13</v>
      </c>
      <c r="E20" s="49">
        <v>8</v>
      </c>
      <c r="F20" s="49">
        <v>32</v>
      </c>
      <c r="G20" s="49">
        <v>0</v>
      </c>
      <c r="H20" s="53">
        <v>1</v>
      </c>
      <c r="I20" s="53">
        <v>13</v>
      </c>
      <c r="J20" s="49">
        <v>5</v>
      </c>
      <c r="K20" s="49">
        <v>0</v>
      </c>
      <c r="L20" s="49">
        <v>0</v>
      </c>
      <c r="M20" s="49">
        <v>61</v>
      </c>
      <c r="N20" s="49">
        <v>0</v>
      </c>
      <c r="O20" s="15">
        <f t="shared" si="0"/>
        <v>104</v>
      </c>
      <c r="P20" s="15">
        <f t="shared" si="1"/>
        <v>165</v>
      </c>
      <c r="R20" s="1" t="s">
        <v>16</v>
      </c>
      <c r="S20" s="17">
        <f t="shared" ref="S20:AF20" si="12">SUM(C50:C53)</f>
        <v>114</v>
      </c>
      <c r="T20" s="17">
        <f t="shared" si="12"/>
        <v>35</v>
      </c>
      <c r="U20" s="17">
        <f t="shared" si="12"/>
        <v>43</v>
      </c>
      <c r="V20" s="17">
        <f t="shared" si="12"/>
        <v>156</v>
      </c>
      <c r="W20" s="17">
        <f t="shared" si="12"/>
        <v>1</v>
      </c>
      <c r="X20" s="17">
        <f t="shared" si="12"/>
        <v>5</v>
      </c>
      <c r="Y20" s="17">
        <f t="shared" si="12"/>
        <v>71</v>
      </c>
      <c r="Z20" s="17">
        <f t="shared" si="12"/>
        <v>22</v>
      </c>
      <c r="AA20" s="17">
        <f t="shared" si="12"/>
        <v>9</v>
      </c>
      <c r="AB20" s="17">
        <f t="shared" si="12"/>
        <v>10</v>
      </c>
      <c r="AC20" s="17">
        <f t="shared" si="12"/>
        <v>211</v>
      </c>
      <c r="AD20" s="17">
        <f t="shared" si="12"/>
        <v>0</v>
      </c>
      <c r="AE20" s="30">
        <f t="shared" si="12"/>
        <v>466</v>
      </c>
      <c r="AF20" s="30">
        <f t="shared" si="12"/>
        <v>677</v>
      </c>
    </row>
    <row r="21" spans="2:32" ht="23.1" customHeight="1" x14ac:dyDescent="0.25">
      <c r="B21" s="22" t="s">
        <v>48</v>
      </c>
      <c r="C21" s="49">
        <v>30</v>
      </c>
      <c r="D21" s="49">
        <v>22</v>
      </c>
      <c r="E21" s="49">
        <v>12</v>
      </c>
      <c r="F21" s="49">
        <v>42</v>
      </c>
      <c r="G21" s="49">
        <v>0</v>
      </c>
      <c r="H21" s="53">
        <v>1</v>
      </c>
      <c r="I21" s="53">
        <v>17</v>
      </c>
      <c r="J21" s="49">
        <v>7</v>
      </c>
      <c r="K21" s="49">
        <v>1</v>
      </c>
      <c r="L21" s="49">
        <v>0</v>
      </c>
      <c r="M21" s="49">
        <v>85</v>
      </c>
      <c r="N21" s="49">
        <v>0</v>
      </c>
      <c r="O21" s="15">
        <f t="shared" si="0"/>
        <v>132</v>
      </c>
      <c r="P21" s="15">
        <f t="shared" si="1"/>
        <v>217</v>
      </c>
      <c r="R21" s="35" t="s">
        <v>20</v>
      </c>
      <c r="S21" s="33">
        <f t="shared" ref="S21:AF21" si="13">SUM(C54:C57)</f>
        <v>139</v>
      </c>
      <c r="T21" s="17">
        <f t="shared" si="13"/>
        <v>25</v>
      </c>
      <c r="U21" s="17">
        <f t="shared" si="13"/>
        <v>24</v>
      </c>
      <c r="V21" s="17">
        <f t="shared" si="13"/>
        <v>197</v>
      </c>
      <c r="W21" s="17">
        <f t="shared" si="13"/>
        <v>6</v>
      </c>
      <c r="X21" s="17">
        <f t="shared" si="13"/>
        <v>4</v>
      </c>
      <c r="Y21" s="17">
        <f t="shared" si="13"/>
        <v>50</v>
      </c>
      <c r="Z21" s="17">
        <f t="shared" si="13"/>
        <v>25</v>
      </c>
      <c r="AA21" s="17">
        <f t="shared" si="13"/>
        <v>20</v>
      </c>
      <c r="AB21" s="17">
        <f t="shared" si="13"/>
        <v>10</v>
      </c>
      <c r="AC21" s="17">
        <f t="shared" si="13"/>
        <v>265</v>
      </c>
      <c r="AD21" s="17">
        <f t="shared" si="13"/>
        <v>0</v>
      </c>
      <c r="AE21" s="30">
        <f t="shared" si="13"/>
        <v>500</v>
      </c>
      <c r="AF21" s="30">
        <f t="shared" si="13"/>
        <v>765</v>
      </c>
    </row>
    <row r="22" spans="2:32" ht="23.1" customHeight="1" x14ac:dyDescent="0.25">
      <c r="B22" s="22" t="s">
        <v>49</v>
      </c>
      <c r="C22" s="49">
        <v>47</v>
      </c>
      <c r="D22" s="49">
        <v>18</v>
      </c>
      <c r="E22" s="49">
        <v>8</v>
      </c>
      <c r="F22" s="49">
        <v>36</v>
      </c>
      <c r="G22" s="49">
        <v>1</v>
      </c>
      <c r="H22" s="53">
        <v>2</v>
      </c>
      <c r="I22" s="53">
        <v>15</v>
      </c>
      <c r="J22" s="49">
        <v>5</v>
      </c>
      <c r="K22" s="49">
        <v>1</v>
      </c>
      <c r="L22" s="49">
        <v>0</v>
      </c>
      <c r="M22" s="49">
        <v>70</v>
      </c>
      <c r="N22" s="49">
        <v>0</v>
      </c>
      <c r="O22" s="15">
        <f t="shared" si="0"/>
        <v>133</v>
      </c>
      <c r="P22" s="15">
        <f t="shared" si="1"/>
        <v>203</v>
      </c>
      <c r="R22" s="37" t="s">
        <v>90</v>
      </c>
      <c r="S22" s="38">
        <f>MAX(S10:S12)</f>
        <v>124</v>
      </c>
      <c r="T22" s="38">
        <f t="shared" ref="T22:AF22" si="14">MAX(T10:T12)</f>
        <v>66</v>
      </c>
      <c r="U22" s="38">
        <f t="shared" si="14"/>
        <v>42</v>
      </c>
      <c r="V22" s="38">
        <f t="shared" si="14"/>
        <v>146</v>
      </c>
      <c r="W22" s="38">
        <f t="shared" si="14"/>
        <v>2</v>
      </c>
      <c r="X22" s="38">
        <f t="shared" si="14"/>
        <v>3</v>
      </c>
      <c r="Y22" s="38">
        <f t="shared" si="14"/>
        <v>63</v>
      </c>
      <c r="Z22" s="38">
        <f t="shared" si="14"/>
        <v>24</v>
      </c>
      <c r="AA22" s="38">
        <f t="shared" si="14"/>
        <v>12</v>
      </c>
      <c r="AB22" s="38">
        <f t="shared" si="14"/>
        <v>5</v>
      </c>
      <c r="AC22" s="38">
        <f t="shared" si="14"/>
        <v>314</v>
      </c>
      <c r="AD22" s="38">
        <f t="shared" si="14"/>
        <v>0</v>
      </c>
      <c r="AE22" s="39">
        <f t="shared" si="14"/>
        <v>459</v>
      </c>
      <c r="AF22" s="39">
        <f t="shared" si="14"/>
        <v>746</v>
      </c>
    </row>
    <row r="23" spans="2:32" ht="23.1" customHeight="1" x14ac:dyDescent="0.25">
      <c r="B23" s="22" t="s">
        <v>50</v>
      </c>
      <c r="C23" s="49">
        <v>18</v>
      </c>
      <c r="D23" s="49">
        <v>15</v>
      </c>
      <c r="E23" s="49">
        <v>6</v>
      </c>
      <c r="F23" s="49">
        <v>38</v>
      </c>
      <c r="G23" s="49">
        <v>0</v>
      </c>
      <c r="H23" s="53">
        <v>0</v>
      </c>
      <c r="I23" s="53">
        <v>21</v>
      </c>
      <c r="J23" s="49">
        <v>1</v>
      </c>
      <c r="K23" s="49">
        <v>0</v>
      </c>
      <c r="L23" s="49">
        <v>2</v>
      </c>
      <c r="M23" s="49">
        <v>60</v>
      </c>
      <c r="N23" s="49">
        <v>0</v>
      </c>
      <c r="O23" s="15">
        <f t="shared" si="0"/>
        <v>101</v>
      </c>
      <c r="P23" s="15">
        <f t="shared" si="1"/>
        <v>161</v>
      </c>
      <c r="R23" s="37" t="s">
        <v>91</v>
      </c>
      <c r="S23" s="38">
        <f>MAX(S13:S18)</f>
        <v>169</v>
      </c>
      <c r="T23" s="38">
        <f t="shared" ref="T23:AF23" si="15">MAX(T13:T18)</f>
        <v>74</v>
      </c>
      <c r="U23" s="38">
        <f t="shared" si="15"/>
        <v>40</v>
      </c>
      <c r="V23" s="38">
        <f t="shared" si="15"/>
        <v>163</v>
      </c>
      <c r="W23" s="38">
        <f t="shared" si="15"/>
        <v>5</v>
      </c>
      <c r="X23" s="38">
        <f t="shared" si="15"/>
        <v>7</v>
      </c>
      <c r="Y23" s="38">
        <f t="shared" si="15"/>
        <v>121</v>
      </c>
      <c r="Z23" s="38">
        <f t="shared" si="15"/>
        <v>38</v>
      </c>
      <c r="AA23" s="38">
        <f t="shared" si="15"/>
        <v>13</v>
      </c>
      <c r="AB23" s="38">
        <f t="shared" si="15"/>
        <v>13</v>
      </c>
      <c r="AC23" s="38">
        <f t="shared" si="15"/>
        <v>295</v>
      </c>
      <c r="AD23" s="38">
        <f t="shared" si="15"/>
        <v>1</v>
      </c>
      <c r="AE23" s="39">
        <f t="shared" si="15"/>
        <v>564</v>
      </c>
      <c r="AF23" s="39">
        <f t="shared" si="15"/>
        <v>859</v>
      </c>
    </row>
    <row r="24" spans="2:32" ht="23.1" customHeight="1" x14ac:dyDescent="0.25">
      <c r="B24" s="22" t="s">
        <v>51</v>
      </c>
      <c r="C24" s="49">
        <v>43</v>
      </c>
      <c r="D24" s="49">
        <v>16</v>
      </c>
      <c r="E24" s="49">
        <v>12</v>
      </c>
      <c r="F24" s="49">
        <v>47</v>
      </c>
      <c r="G24" s="49">
        <v>0</v>
      </c>
      <c r="H24" s="53">
        <v>0</v>
      </c>
      <c r="I24" s="53">
        <v>22</v>
      </c>
      <c r="J24" s="49">
        <v>5</v>
      </c>
      <c r="K24" s="49">
        <v>2</v>
      </c>
      <c r="L24" s="49">
        <v>4</v>
      </c>
      <c r="M24" s="49">
        <v>75</v>
      </c>
      <c r="N24" s="49">
        <v>0</v>
      </c>
      <c r="O24" s="15">
        <f t="shared" si="0"/>
        <v>151</v>
      </c>
      <c r="P24" s="15">
        <f t="shared" si="1"/>
        <v>226</v>
      </c>
      <c r="R24" s="37" t="s">
        <v>92</v>
      </c>
      <c r="S24" s="38">
        <f>MAX(S19:S21)</f>
        <v>139</v>
      </c>
      <c r="T24" s="38">
        <f t="shared" ref="T24:AF24" si="16">MAX(T19:T21)</f>
        <v>44</v>
      </c>
      <c r="U24" s="38">
        <f t="shared" si="16"/>
        <v>43</v>
      </c>
      <c r="V24" s="38">
        <f t="shared" si="16"/>
        <v>197</v>
      </c>
      <c r="W24" s="38">
        <f t="shared" si="16"/>
        <v>6</v>
      </c>
      <c r="X24" s="38">
        <f t="shared" si="16"/>
        <v>5</v>
      </c>
      <c r="Y24" s="38">
        <f t="shared" si="16"/>
        <v>71</v>
      </c>
      <c r="Z24" s="38">
        <f t="shared" si="16"/>
        <v>26</v>
      </c>
      <c r="AA24" s="38">
        <f t="shared" si="16"/>
        <v>20</v>
      </c>
      <c r="AB24" s="38">
        <f t="shared" si="16"/>
        <v>19</v>
      </c>
      <c r="AC24" s="38">
        <f t="shared" si="16"/>
        <v>265</v>
      </c>
      <c r="AD24" s="38">
        <f t="shared" si="16"/>
        <v>0</v>
      </c>
      <c r="AE24" s="39">
        <f t="shared" si="16"/>
        <v>500</v>
      </c>
      <c r="AF24" s="39">
        <f t="shared" si="16"/>
        <v>765</v>
      </c>
    </row>
    <row r="25" spans="2:32" ht="23.1" customHeight="1" x14ac:dyDescent="0.25">
      <c r="B25" s="22" t="s">
        <v>52</v>
      </c>
      <c r="C25" s="49">
        <v>61</v>
      </c>
      <c r="D25" s="49">
        <v>15</v>
      </c>
      <c r="E25" s="49">
        <v>12</v>
      </c>
      <c r="F25" s="49">
        <v>42</v>
      </c>
      <c r="G25" s="49">
        <v>2</v>
      </c>
      <c r="H25" s="53">
        <v>3</v>
      </c>
      <c r="I25" s="53">
        <v>34</v>
      </c>
      <c r="J25" s="49">
        <v>5</v>
      </c>
      <c r="K25" s="49">
        <v>2</v>
      </c>
      <c r="L25" s="49">
        <v>3</v>
      </c>
      <c r="M25" s="49">
        <v>90</v>
      </c>
      <c r="N25" s="49">
        <v>0</v>
      </c>
      <c r="O25" s="15">
        <f t="shared" si="0"/>
        <v>179</v>
      </c>
      <c r="P25" s="15">
        <f t="shared" si="1"/>
        <v>269</v>
      </c>
      <c r="R25" s="36" t="s">
        <v>85</v>
      </c>
      <c r="S25" s="34">
        <f t="shared" ref="S25:AF25" si="17">SUM(S10:S12)</f>
        <v>355</v>
      </c>
      <c r="T25" s="16">
        <f t="shared" si="17"/>
        <v>175</v>
      </c>
      <c r="U25" s="16">
        <f t="shared" si="17"/>
        <v>107</v>
      </c>
      <c r="V25" s="16">
        <f t="shared" si="17"/>
        <v>393</v>
      </c>
      <c r="W25" s="16">
        <f t="shared" si="17"/>
        <v>3</v>
      </c>
      <c r="X25" s="16">
        <f t="shared" si="17"/>
        <v>5</v>
      </c>
      <c r="Y25" s="16">
        <f t="shared" si="17"/>
        <v>178</v>
      </c>
      <c r="Z25" s="16">
        <f t="shared" si="17"/>
        <v>57</v>
      </c>
      <c r="AA25" s="16">
        <f t="shared" si="17"/>
        <v>26</v>
      </c>
      <c r="AB25" s="16">
        <f t="shared" si="17"/>
        <v>10</v>
      </c>
      <c r="AC25" s="16">
        <f t="shared" si="17"/>
        <v>882</v>
      </c>
      <c r="AD25" s="16">
        <f t="shared" si="17"/>
        <v>0</v>
      </c>
      <c r="AE25" s="31">
        <f t="shared" si="17"/>
        <v>1309</v>
      </c>
      <c r="AF25" s="31">
        <f t="shared" si="17"/>
        <v>2191</v>
      </c>
    </row>
    <row r="26" spans="2:32" ht="23.1" customHeight="1" x14ac:dyDescent="0.25">
      <c r="B26" s="22" t="s">
        <v>53</v>
      </c>
      <c r="C26" s="49">
        <v>37</v>
      </c>
      <c r="D26" s="49">
        <v>18</v>
      </c>
      <c r="E26" s="49">
        <v>12</v>
      </c>
      <c r="F26" s="49">
        <v>30</v>
      </c>
      <c r="G26" s="49">
        <v>0</v>
      </c>
      <c r="H26" s="53">
        <v>0</v>
      </c>
      <c r="I26" s="53">
        <v>19</v>
      </c>
      <c r="J26" s="49">
        <v>6</v>
      </c>
      <c r="K26" s="49">
        <v>1</v>
      </c>
      <c r="L26" s="49">
        <v>2</v>
      </c>
      <c r="M26" s="49">
        <v>55</v>
      </c>
      <c r="N26" s="49">
        <v>0</v>
      </c>
      <c r="O26" s="15">
        <f t="shared" si="0"/>
        <v>125</v>
      </c>
      <c r="P26" s="15">
        <f t="shared" si="1"/>
        <v>180</v>
      </c>
      <c r="R26" s="27" t="s">
        <v>86</v>
      </c>
      <c r="S26" s="16">
        <f t="shared" ref="S26:AF26" si="18">SUM(S13:S18)</f>
        <v>798</v>
      </c>
      <c r="T26" s="16">
        <f t="shared" si="18"/>
        <v>275</v>
      </c>
      <c r="U26" s="16">
        <f t="shared" si="18"/>
        <v>199</v>
      </c>
      <c r="V26" s="16">
        <f t="shared" si="18"/>
        <v>873</v>
      </c>
      <c r="W26" s="16">
        <f t="shared" si="18"/>
        <v>17</v>
      </c>
      <c r="X26" s="16">
        <f t="shared" si="18"/>
        <v>30</v>
      </c>
      <c r="Y26" s="16">
        <f t="shared" si="18"/>
        <v>539</v>
      </c>
      <c r="Z26" s="16">
        <f t="shared" si="18"/>
        <v>150</v>
      </c>
      <c r="AA26" s="16">
        <f t="shared" si="18"/>
        <v>52</v>
      </c>
      <c r="AB26" s="16">
        <f t="shared" si="18"/>
        <v>63</v>
      </c>
      <c r="AC26" s="16">
        <f t="shared" si="18"/>
        <v>1537</v>
      </c>
      <c r="AD26" s="16">
        <f t="shared" si="18"/>
        <v>2</v>
      </c>
      <c r="AE26" s="31">
        <f t="shared" si="18"/>
        <v>2998</v>
      </c>
      <c r="AF26" s="31">
        <f t="shared" si="18"/>
        <v>4535</v>
      </c>
    </row>
    <row r="27" spans="2:32" ht="23.1" customHeight="1" x14ac:dyDescent="0.25">
      <c r="B27" s="22" t="s">
        <v>54</v>
      </c>
      <c r="C27" s="49">
        <v>51</v>
      </c>
      <c r="D27" s="49">
        <v>22</v>
      </c>
      <c r="E27" s="49">
        <v>15</v>
      </c>
      <c r="F27" s="49">
        <v>35</v>
      </c>
      <c r="G27" s="49">
        <v>0</v>
      </c>
      <c r="H27" s="53">
        <v>1</v>
      </c>
      <c r="I27" s="53">
        <v>24</v>
      </c>
      <c r="J27" s="49">
        <v>9</v>
      </c>
      <c r="K27" s="49">
        <v>3</v>
      </c>
      <c r="L27" s="49">
        <v>3</v>
      </c>
      <c r="M27" s="49">
        <v>90</v>
      </c>
      <c r="N27" s="49">
        <v>0</v>
      </c>
      <c r="O27" s="15">
        <f t="shared" si="0"/>
        <v>163</v>
      </c>
      <c r="P27" s="15">
        <f t="shared" si="1"/>
        <v>253</v>
      </c>
      <c r="R27" s="28" t="s">
        <v>87</v>
      </c>
      <c r="S27" s="16">
        <f t="shared" ref="S27:AF27" si="19">SUM(S19:S21)</f>
        <v>377</v>
      </c>
      <c r="T27" s="16">
        <f t="shared" si="19"/>
        <v>104</v>
      </c>
      <c r="U27" s="16">
        <f t="shared" si="19"/>
        <v>93</v>
      </c>
      <c r="V27" s="16">
        <f t="shared" si="19"/>
        <v>494</v>
      </c>
      <c r="W27" s="16">
        <f t="shared" si="19"/>
        <v>11</v>
      </c>
      <c r="X27" s="16">
        <f t="shared" si="19"/>
        <v>12</v>
      </c>
      <c r="Y27" s="16">
        <f t="shared" si="19"/>
        <v>185</v>
      </c>
      <c r="Z27" s="16">
        <f t="shared" si="19"/>
        <v>73</v>
      </c>
      <c r="AA27" s="16">
        <f t="shared" si="19"/>
        <v>40</v>
      </c>
      <c r="AB27" s="16">
        <f t="shared" si="19"/>
        <v>39</v>
      </c>
      <c r="AC27" s="16">
        <f t="shared" si="19"/>
        <v>696</v>
      </c>
      <c r="AD27" s="16">
        <f t="shared" si="19"/>
        <v>0</v>
      </c>
      <c r="AE27" s="31">
        <f t="shared" si="19"/>
        <v>1428</v>
      </c>
      <c r="AF27" s="31">
        <f t="shared" si="19"/>
        <v>2124</v>
      </c>
    </row>
    <row r="28" spans="2:32" ht="23.1" customHeight="1" x14ac:dyDescent="0.25">
      <c r="B28" s="22" t="s">
        <v>55</v>
      </c>
      <c r="C28" s="49">
        <v>41</v>
      </c>
      <c r="D28" s="49">
        <v>20</v>
      </c>
      <c r="E28" s="49">
        <v>8</v>
      </c>
      <c r="F28" s="49">
        <v>51</v>
      </c>
      <c r="G28" s="49">
        <v>1</v>
      </c>
      <c r="H28" s="53">
        <v>2</v>
      </c>
      <c r="I28" s="53">
        <v>26</v>
      </c>
      <c r="J28" s="49">
        <v>11</v>
      </c>
      <c r="K28" s="49">
        <v>3</v>
      </c>
      <c r="L28" s="49">
        <v>4</v>
      </c>
      <c r="M28" s="49">
        <v>50</v>
      </c>
      <c r="N28" s="49">
        <v>0</v>
      </c>
      <c r="O28" s="15">
        <f t="shared" si="0"/>
        <v>167</v>
      </c>
      <c r="P28" s="15">
        <f t="shared" si="1"/>
        <v>217</v>
      </c>
      <c r="R28" s="5" t="s">
        <v>17</v>
      </c>
      <c r="S28" s="16">
        <f t="shared" ref="S28:AF28" si="20">SUM(S10:S21)</f>
        <v>1530</v>
      </c>
      <c r="T28" s="16">
        <f t="shared" si="20"/>
        <v>554</v>
      </c>
      <c r="U28" s="16">
        <f t="shared" si="20"/>
        <v>399</v>
      </c>
      <c r="V28" s="16">
        <f t="shared" si="20"/>
        <v>1760</v>
      </c>
      <c r="W28" s="16">
        <f t="shared" si="20"/>
        <v>31</v>
      </c>
      <c r="X28" s="16">
        <f t="shared" si="20"/>
        <v>47</v>
      </c>
      <c r="Y28" s="16">
        <f t="shared" si="20"/>
        <v>902</v>
      </c>
      <c r="Z28" s="16">
        <f t="shared" si="20"/>
        <v>280</v>
      </c>
      <c r="AA28" s="16">
        <f t="shared" si="20"/>
        <v>118</v>
      </c>
      <c r="AB28" s="16">
        <f t="shared" si="20"/>
        <v>112</v>
      </c>
      <c r="AC28" s="16">
        <f t="shared" si="20"/>
        <v>3115</v>
      </c>
      <c r="AD28" s="16">
        <f t="shared" si="20"/>
        <v>2</v>
      </c>
      <c r="AE28" s="31">
        <f t="shared" si="20"/>
        <v>5735</v>
      </c>
      <c r="AF28" s="31">
        <f t="shared" si="20"/>
        <v>8850</v>
      </c>
    </row>
    <row r="29" spans="2:32" ht="23.1" customHeight="1" x14ac:dyDescent="0.25">
      <c r="B29" s="22" t="s">
        <v>56</v>
      </c>
      <c r="C29" s="49">
        <v>21</v>
      </c>
      <c r="D29" s="49">
        <v>14</v>
      </c>
      <c r="E29" s="49">
        <v>5</v>
      </c>
      <c r="F29" s="49">
        <v>34</v>
      </c>
      <c r="G29" s="49">
        <v>0</v>
      </c>
      <c r="H29" s="53">
        <v>1</v>
      </c>
      <c r="I29" s="53">
        <v>18</v>
      </c>
      <c r="J29" s="49">
        <v>3</v>
      </c>
      <c r="K29" s="49">
        <v>1</v>
      </c>
      <c r="L29" s="49">
        <v>3</v>
      </c>
      <c r="M29" s="49">
        <v>55</v>
      </c>
      <c r="N29" s="49">
        <v>1</v>
      </c>
      <c r="O29" s="15">
        <f t="shared" si="0"/>
        <v>101</v>
      </c>
      <c r="P29" s="15">
        <f t="shared" si="1"/>
        <v>156</v>
      </c>
      <c r="R29"/>
      <c r="S29" s="20"/>
      <c r="T29" s="19"/>
    </row>
    <row r="30" spans="2:32" ht="23.1" customHeight="1" x14ac:dyDescent="0.25">
      <c r="B30" s="22" t="s">
        <v>57</v>
      </c>
      <c r="C30" s="49">
        <v>36</v>
      </c>
      <c r="D30" s="49">
        <v>15</v>
      </c>
      <c r="E30" s="49">
        <v>7</v>
      </c>
      <c r="F30" s="49">
        <v>33</v>
      </c>
      <c r="G30" s="49">
        <v>0</v>
      </c>
      <c r="H30" s="53">
        <v>0</v>
      </c>
      <c r="I30" s="53">
        <v>25</v>
      </c>
      <c r="J30" s="49">
        <v>13</v>
      </c>
      <c r="K30" s="49">
        <v>2</v>
      </c>
      <c r="L30" s="49">
        <v>2</v>
      </c>
      <c r="M30" s="49">
        <v>56</v>
      </c>
      <c r="N30" s="49">
        <v>0</v>
      </c>
      <c r="O30" s="15">
        <f t="shared" si="0"/>
        <v>133</v>
      </c>
      <c r="P30" s="15">
        <f t="shared" si="1"/>
        <v>189</v>
      </c>
    </row>
    <row r="31" spans="2:32" ht="23.1" customHeight="1" x14ac:dyDescent="0.25">
      <c r="B31" s="23" t="s">
        <v>58</v>
      </c>
      <c r="C31" s="49">
        <v>44</v>
      </c>
      <c r="D31" s="49">
        <v>12</v>
      </c>
      <c r="E31" s="49">
        <v>11</v>
      </c>
      <c r="F31" s="49">
        <v>40</v>
      </c>
      <c r="G31" s="49">
        <v>0</v>
      </c>
      <c r="H31" s="53">
        <v>4</v>
      </c>
      <c r="I31" s="53">
        <v>19</v>
      </c>
      <c r="J31" s="49">
        <v>4</v>
      </c>
      <c r="K31" s="49">
        <v>4</v>
      </c>
      <c r="L31" s="49">
        <v>2</v>
      </c>
      <c r="M31" s="49">
        <v>79</v>
      </c>
      <c r="N31" s="49">
        <v>0</v>
      </c>
      <c r="O31" s="15">
        <f t="shared" si="0"/>
        <v>140</v>
      </c>
      <c r="P31" s="15">
        <f t="shared" si="1"/>
        <v>219</v>
      </c>
    </row>
    <row r="32" spans="2:32" ht="23.1" customHeight="1" x14ac:dyDescent="0.25">
      <c r="B32" s="23" t="s">
        <v>59</v>
      </c>
      <c r="C32" s="49">
        <v>33</v>
      </c>
      <c r="D32" s="49">
        <v>8</v>
      </c>
      <c r="E32" s="49">
        <v>9</v>
      </c>
      <c r="F32" s="49">
        <v>29</v>
      </c>
      <c r="G32" s="49">
        <v>2</v>
      </c>
      <c r="H32" s="53">
        <v>1</v>
      </c>
      <c r="I32" s="53">
        <v>19</v>
      </c>
      <c r="J32" s="49">
        <v>8</v>
      </c>
      <c r="K32" s="49">
        <v>1</v>
      </c>
      <c r="L32" s="49">
        <v>2</v>
      </c>
      <c r="M32" s="49">
        <v>60</v>
      </c>
      <c r="N32" s="49">
        <v>0</v>
      </c>
      <c r="O32" s="15">
        <f t="shared" si="0"/>
        <v>112</v>
      </c>
      <c r="P32" s="15">
        <f t="shared" si="1"/>
        <v>172</v>
      </c>
    </row>
    <row r="33" spans="2:20" ht="23.1" customHeight="1" x14ac:dyDescent="0.25">
      <c r="B33" s="22" t="s">
        <v>60</v>
      </c>
      <c r="C33" s="49">
        <v>31</v>
      </c>
      <c r="D33" s="49">
        <v>7</v>
      </c>
      <c r="E33" s="49">
        <v>4</v>
      </c>
      <c r="F33" s="49">
        <v>42</v>
      </c>
      <c r="G33" s="49">
        <v>2</v>
      </c>
      <c r="H33" s="53">
        <v>2</v>
      </c>
      <c r="I33" s="53">
        <v>16</v>
      </c>
      <c r="J33" s="49">
        <v>13</v>
      </c>
      <c r="K33" s="49">
        <v>1</v>
      </c>
      <c r="L33" s="49">
        <v>2</v>
      </c>
      <c r="M33" s="49">
        <v>67</v>
      </c>
      <c r="N33" s="49">
        <v>0</v>
      </c>
      <c r="O33" s="15">
        <f t="shared" si="0"/>
        <v>120</v>
      </c>
      <c r="P33" s="15">
        <f t="shared" si="1"/>
        <v>187</v>
      </c>
    </row>
    <row r="34" spans="2:20" ht="23.1" customHeight="1" x14ac:dyDescent="0.25">
      <c r="B34" s="23" t="s">
        <v>61</v>
      </c>
      <c r="C34" s="49">
        <v>39</v>
      </c>
      <c r="D34" s="49">
        <v>6</v>
      </c>
      <c r="E34" s="49">
        <v>6</v>
      </c>
      <c r="F34" s="49">
        <v>35</v>
      </c>
      <c r="G34" s="49">
        <v>0</v>
      </c>
      <c r="H34" s="53">
        <v>2</v>
      </c>
      <c r="I34" s="53">
        <v>25</v>
      </c>
      <c r="J34" s="49">
        <v>7</v>
      </c>
      <c r="K34" s="49">
        <v>1</v>
      </c>
      <c r="L34" s="49">
        <v>4</v>
      </c>
      <c r="M34" s="49">
        <v>70</v>
      </c>
      <c r="N34" s="49">
        <v>0</v>
      </c>
      <c r="O34" s="15">
        <f t="shared" si="0"/>
        <v>125</v>
      </c>
      <c r="P34" s="15">
        <f t="shared" si="1"/>
        <v>195</v>
      </c>
    </row>
    <row r="35" spans="2:20" ht="23.1" customHeight="1" x14ac:dyDescent="0.25">
      <c r="B35" s="23" t="s">
        <v>62</v>
      </c>
      <c r="C35" s="49">
        <v>19</v>
      </c>
      <c r="D35" s="49">
        <v>4</v>
      </c>
      <c r="E35" s="49">
        <v>11</v>
      </c>
      <c r="F35" s="49">
        <v>35</v>
      </c>
      <c r="G35" s="49">
        <v>0</v>
      </c>
      <c r="H35" s="53">
        <v>0</v>
      </c>
      <c r="I35" s="53">
        <v>17</v>
      </c>
      <c r="J35" s="49">
        <v>2</v>
      </c>
      <c r="K35" s="49">
        <v>0</v>
      </c>
      <c r="L35" s="49">
        <v>1</v>
      </c>
      <c r="M35" s="49">
        <v>55</v>
      </c>
      <c r="N35" s="49">
        <v>0</v>
      </c>
      <c r="O35" s="15">
        <f t="shared" si="0"/>
        <v>89</v>
      </c>
      <c r="P35" s="15">
        <f t="shared" si="1"/>
        <v>144</v>
      </c>
    </row>
    <row r="36" spans="2:20" ht="23.1" customHeight="1" x14ac:dyDescent="0.25">
      <c r="B36" s="23" t="s">
        <v>63</v>
      </c>
      <c r="C36" s="49">
        <v>32</v>
      </c>
      <c r="D36" s="49">
        <v>2</v>
      </c>
      <c r="E36" s="49">
        <v>2</v>
      </c>
      <c r="F36" s="49">
        <v>37</v>
      </c>
      <c r="G36" s="49">
        <v>1</v>
      </c>
      <c r="H36" s="53">
        <v>1</v>
      </c>
      <c r="I36" s="53">
        <v>16</v>
      </c>
      <c r="J36" s="49">
        <v>6</v>
      </c>
      <c r="K36" s="49">
        <v>2</v>
      </c>
      <c r="L36" s="49">
        <v>5</v>
      </c>
      <c r="M36" s="49">
        <v>60</v>
      </c>
      <c r="N36" s="49">
        <v>0</v>
      </c>
      <c r="O36" s="15">
        <f t="shared" si="0"/>
        <v>104</v>
      </c>
      <c r="P36" s="15">
        <f t="shared" si="1"/>
        <v>164</v>
      </c>
    </row>
    <row r="37" spans="2:20" ht="23.1" customHeight="1" x14ac:dyDescent="0.25">
      <c r="B37" s="22" t="s">
        <v>64</v>
      </c>
      <c r="C37" s="49">
        <v>38</v>
      </c>
      <c r="D37" s="49">
        <v>13</v>
      </c>
      <c r="E37" s="49">
        <v>6</v>
      </c>
      <c r="F37" s="49">
        <v>31</v>
      </c>
      <c r="G37" s="49">
        <v>4</v>
      </c>
      <c r="H37" s="53">
        <v>1</v>
      </c>
      <c r="I37" s="53">
        <v>17</v>
      </c>
      <c r="J37" s="49">
        <v>7</v>
      </c>
      <c r="K37" s="49">
        <v>6</v>
      </c>
      <c r="L37" s="49">
        <v>3</v>
      </c>
      <c r="M37" s="49">
        <v>70</v>
      </c>
      <c r="N37" s="49">
        <v>1</v>
      </c>
      <c r="O37" s="15">
        <f t="shared" si="0"/>
        <v>127</v>
      </c>
      <c r="P37" s="15">
        <f t="shared" si="1"/>
        <v>197</v>
      </c>
    </row>
    <row r="38" spans="2:20" ht="23.1" customHeight="1" x14ac:dyDescent="0.25">
      <c r="B38" s="23" t="s">
        <v>65</v>
      </c>
      <c r="C38" s="49">
        <v>27</v>
      </c>
      <c r="D38" s="49">
        <v>9</v>
      </c>
      <c r="E38" s="49">
        <v>8</v>
      </c>
      <c r="F38" s="49">
        <v>33</v>
      </c>
      <c r="G38" s="49">
        <v>0</v>
      </c>
      <c r="H38" s="53">
        <v>0</v>
      </c>
      <c r="I38" s="53">
        <v>13</v>
      </c>
      <c r="J38" s="49">
        <v>7</v>
      </c>
      <c r="K38" s="49">
        <v>2</v>
      </c>
      <c r="L38" s="49">
        <v>4</v>
      </c>
      <c r="M38" s="49">
        <v>80</v>
      </c>
      <c r="N38" s="49">
        <v>0</v>
      </c>
      <c r="O38" s="15">
        <f t="shared" si="0"/>
        <v>103</v>
      </c>
      <c r="P38" s="15">
        <f t="shared" si="1"/>
        <v>183</v>
      </c>
    </row>
    <row r="39" spans="2:20" ht="23.1" customHeight="1" x14ac:dyDescent="0.25">
      <c r="B39" s="23" t="s">
        <v>66</v>
      </c>
      <c r="C39" s="49">
        <v>17</v>
      </c>
      <c r="D39" s="49">
        <v>3</v>
      </c>
      <c r="E39" s="49">
        <v>2</v>
      </c>
      <c r="F39" s="49">
        <v>24</v>
      </c>
      <c r="G39" s="49">
        <v>0</v>
      </c>
      <c r="H39" s="53">
        <v>2</v>
      </c>
      <c r="I39" s="53">
        <v>20</v>
      </c>
      <c r="J39" s="49">
        <v>9</v>
      </c>
      <c r="K39" s="49">
        <v>3</v>
      </c>
      <c r="L39" s="49">
        <v>1</v>
      </c>
      <c r="M39" s="49">
        <v>45</v>
      </c>
      <c r="N39" s="49">
        <v>0</v>
      </c>
      <c r="O39" s="15">
        <f t="shared" si="0"/>
        <v>81</v>
      </c>
      <c r="P39" s="15">
        <f t="shared" si="1"/>
        <v>126</v>
      </c>
    </row>
    <row r="40" spans="2:20" ht="23.1" customHeight="1" x14ac:dyDescent="0.25">
      <c r="B40" s="23" t="s">
        <v>67</v>
      </c>
      <c r="C40" s="49">
        <v>28</v>
      </c>
      <c r="D40" s="49">
        <v>12</v>
      </c>
      <c r="E40" s="49">
        <v>7</v>
      </c>
      <c r="F40" s="49">
        <v>36</v>
      </c>
      <c r="G40" s="49">
        <v>3</v>
      </c>
      <c r="H40" s="53">
        <v>4</v>
      </c>
      <c r="I40" s="53">
        <v>19</v>
      </c>
      <c r="J40" s="49">
        <v>6</v>
      </c>
      <c r="K40" s="49">
        <v>2</v>
      </c>
      <c r="L40" s="49">
        <v>4</v>
      </c>
      <c r="M40" s="49">
        <v>55</v>
      </c>
      <c r="N40" s="49">
        <v>0</v>
      </c>
      <c r="O40" s="15">
        <f t="shared" si="0"/>
        <v>121</v>
      </c>
      <c r="P40" s="15">
        <f t="shared" si="1"/>
        <v>176</v>
      </c>
    </row>
    <row r="41" spans="2:20" ht="23.1" customHeight="1" x14ac:dyDescent="0.25">
      <c r="B41" s="22" t="s">
        <v>68</v>
      </c>
      <c r="C41" s="49">
        <v>32</v>
      </c>
      <c r="D41" s="49">
        <v>6</v>
      </c>
      <c r="E41" s="49">
        <v>19</v>
      </c>
      <c r="F41" s="49">
        <v>48</v>
      </c>
      <c r="G41" s="49">
        <v>1</v>
      </c>
      <c r="H41" s="53">
        <v>0</v>
      </c>
      <c r="I41" s="53">
        <v>33</v>
      </c>
      <c r="J41" s="49">
        <v>5</v>
      </c>
      <c r="K41" s="49">
        <v>6</v>
      </c>
      <c r="L41" s="49">
        <v>1</v>
      </c>
      <c r="M41" s="49">
        <v>80</v>
      </c>
      <c r="N41" s="49">
        <v>0</v>
      </c>
      <c r="O41" s="15">
        <f t="shared" si="0"/>
        <v>151</v>
      </c>
      <c r="P41" s="15">
        <f t="shared" si="1"/>
        <v>231</v>
      </c>
    </row>
    <row r="42" spans="2:20" ht="23.1" customHeight="1" x14ac:dyDescent="0.25">
      <c r="B42" s="23" t="s">
        <v>69</v>
      </c>
      <c r="C42" s="49">
        <v>25</v>
      </c>
      <c r="D42" s="49">
        <v>10</v>
      </c>
      <c r="E42" s="49">
        <v>3</v>
      </c>
      <c r="F42" s="49">
        <v>28</v>
      </c>
      <c r="G42" s="49">
        <v>0</v>
      </c>
      <c r="H42" s="53">
        <v>0</v>
      </c>
      <c r="I42" s="53">
        <v>20</v>
      </c>
      <c r="J42" s="49">
        <v>2</v>
      </c>
      <c r="K42" s="49">
        <v>2</v>
      </c>
      <c r="L42" s="49">
        <v>3</v>
      </c>
      <c r="M42" s="49">
        <v>50</v>
      </c>
      <c r="N42" s="49">
        <v>0</v>
      </c>
      <c r="O42" s="15">
        <f t="shared" si="0"/>
        <v>93</v>
      </c>
      <c r="P42" s="15">
        <f t="shared" si="1"/>
        <v>143</v>
      </c>
    </row>
    <row r="43" spans="2:20" ht="23.1" customHeight="1" x14ac:dyDescent="0.25">
      <c r="B43" s="22" t="s">
        <v>70</v>
      </c>
      <c r="C43" s="49">
        <v>26</v>
      </c>
      <c r="D43" s="49">
        <v>6</v>
      </c>
      <c r="E43" s="49">
        <v>12</v>
      </c>
      <c r="F43" s="49">
        <v>31</v>
      </c>
      <c r="G43" s="49">
        <v>0</v>
      </c>
      <c r="H43" s="53">
        <v>0</v>
      </c>
      <c r="I43" s="53">
        <v>34</v>
      </c>
      <c r="J43" s="49">
        <v>7</v>
      </c>
      <c r="K43" s="49">
        <v>4</v>
      </c>
      <c r="L43" s="49">
        <v>2</v>
      </c>
      <c r="M43" s="49">
        <v>40</v>
      </c>
      <c r="N43" s="49">
        <v>0</v>
      </c>
      <c r="O43" s="15">
        <f t="shared" si="0"/>
        <v>122</v>
      </c>
      <c r="P43" s="15">
        <f t="shared" si="1"/>
        <v>162</v>
      </c>
    </row>
    <row r="44" spans="2:20" ht="23.1" customHeight="1" x14ac:dyDescent="0.25">
      <c r="B44" s="24" t="s">
        <v>71</v>
      </c>
      <c r="C44" s="49">
        <v>30</v>
      </c>
      <c r="D44" s="49">
        <v>12</v>
      </c>
      <c r="E44" s="49">
        <v>7</v>
      </c>
      <c r="F44" s="49">
        <v>43</v>
      </c>
      <c r="G44" s="49">
        <v>0</v>
      </c>
      <c r="H44" s="53">
        <v>1</v>
      </c>
      <c r="I44" s="53">
        <v>45</v>
      </c>
      <c r="J44" s="49">
        <v>7</v>
      </c>
      <c r="K44" s="49">
        <v>3</v>
      </c>
      <c r="L44" s="49">
        <v>3</v>
      </c>
      <c r="M44" s="49">
        <v>65</v>
      </c>
      <c r="N44" s="49">
        <v>0</v>
      </c>
      <c r="O44" s="15">
        <f t="shared" si="0"/>
        <v>151</v>
      </c>
      <c r="P44" s="15">
        <f t="shared" si="1"/>
        <v>216</v>
      </c>
    </row>
    <row r="45" spans="2:20" ht="23.1" customHeight="1" x14ac:dyDescent="0.25">
      <c r="B45" s="22" t="s">
        <v>72</v>
      </c>
      <c r="C45" s="49">
        <v>22</v>
      </c>
      <c r="D45" s="49">
        <v>12</v>
      </c>
      <c r="E45" s="49">
        <v>7</v>
      </c>
      <c r="F45" s="49">
        <v>35</v>
      </c>
      <c r="G45" s="49">
        <v>0</v>
      </c>
      <c r="H45" s="53">
        <v>3</v>
      </c>
      <c r="I45" s="53">
        <v>22</v>
      </c>
      <c r="J45" s="49">
        <v>2</v>
      </c>
      <c r="K45" s="49">
        <v>0</v>
      </c>
      <c r="L45" s="49">
        <v>3</v>
      </c>
      <c r="M45" s="49">
        <v>60</v>
      </c>
      <c r="N45" s="49">
        <v>0</v>
      </c>
      <c r="O45" s="15">
        <f t="shared" si="0"/>
        <v>106</v>
      </c>
      <c r="P45" s="15">
        <f t="shared" si="1"/>
        <v>166</v>
      </c>
    </row>
    <row r="46" spans="2:20" ht="23.1" customHeight="1" x14ac:dyDescent="0.25">
      <c r="B46" s="23" t="s">
        <v>73</v>
      </c>
      <c r="C46" s="49">
        <v>28</v>
      </c>
      <c r="D46" s="49">
        <v>10</v>
      </c>
      <c r="E46" s="49">
        <v>6</v>
      </c>
      <c r="F46" s="49">
        <v>33</v>
      </c>
      <c r="G46" s="49">
        <v>0</v>
      </c>
      <c r="H46" s="53">
        <v>1</v>
      </c>
      <c r="I46" s="53">
        <v>13</v>
      </c>
      <c r="J46" s="49">
        <v>5</v>
      </c>
      <c r="K46" s="49">
        <v>0</v>
      </c>
      <c r="L46" s="49">
        <v>4</v>
      </c>
      <c r="M46" s="49">
        <v>50</v>
      </c>
      <c r="N46" s="49">
        <v>0</v>
      </c>
      <c r="O46" s="15">
        <f t="shared" si="0"/>
        <v>100</v>
      </c>
      <c r="P46" s="15">
        <f t="shared" si="1"/>
        <v>150</v>
      </c>
      <c r="R46" s="8"/>
      <c r="T46"/>
    </row>
    <row r="47" spans="2:20" ht="23.1" customHeight="1" x14ac:dyDescent="0.25">
      <c r="B47" s="23" t="s">
        <v>74</v>
      </c>
      <c r="C47" s="49">
        <v>32</v>
      </c>
      <c r="D47" s="49">
        <v>7</v>
      </c>
      <c r="E47" s="49">
        <v>4</v>
      </c>
      <c r="F47" s="49">
        <v>32</v>
      </c>
      <c r="G47" s="49">
        <v>0</v>
      </c>
      <c r="H47" s="53">
        <v>0</v>
      </c>
      <c r="I47" s="53">
        <v>22</v>
      </c>
      <c r="J47" s="49">
        <v>6</v>
      </c>
      <c r="K47" s="49">
        <v>1</v>
      </c>
      <c r="L47" s="49">
        <v>7</v>
      </c>
      <c r="M47" s="49">
        <v>45</v>
      </c>
      <c r="N47" s="49">
        <v>0</v>
      </c>
      <c r="O47" s="15">
        <f t="shared" si="0"/>
        <v>111</v>
      </c>
      <c r="P47" s="15">
        <f t="shared" si="1"/>
        <v>156</v>
      </c>
      <c r="R47" s="8"/>
      <c r="T47"/>
    </row>
    <row r="48" spans="2:20" ht="23.1" customHeight="1" x14ac:dyDescent="0.25">
      <c r="B48" s="23" t="s">
        <v>75</v>
      </c>
      <c r="C48" s="49">
        <v>36</v>
      </c>
      <c r="D48" s="49">
        <v>14</v>
      </c>
      <c r="E48" s="49">
        <v>12</v>
      </c>
      <c r="F48" s="49">
        <v>36</v>
      </c>
      <c r="G48" s="49">
        <v>2</v>
      </c>
      <c r="H48" s="53">
        <v>2</v>
      </c>
      <c r="I48" s="53">
        <v>19</v>
      </c>
      <c r="J48" s="49">
        <v>9</v>
      </c>
      <c r="K48" s="49">
        <v>6</v>
      </c>
      <c r="L48" s="49">
        <v>2</v>
      </c>
      <c r="M48" s="49">
        <v>75</v>
      </c>
      <c r="N48" s="49">
        <v>0</v>
      </c>
      <c r="O48" s="15">
        <f t="shared" si="0"/>
        <v>138</v>
      </c>
      <c r="P48" s="15">
        <f t="shared" si="1"/>
        <v>213</v>
      </c>
      <c r="R48" s="8"/>
      <c r="T48"/>
    </row>
    <row r="49" spans="2:20" ht="23.1" customHeight="1" x14ac:dyDescent="0.25">
      <c r="B49" s="22" t="s">
        <v>76</v>
      </c>
      <c r="C49" s="49">
        <v>28</v>
      </c>
      <c r="D49" s="49">
        <v>13</v>
      </c>
      <c r="E49" s="49">
        <v>4</v>
      </c>
      <c r="F49" s="49">
        <v>40</v>
      </c>
      <c r="G49" s="49">
        <v>2</v>
      </c>
      <c r="H49" s="53">
        <v>0</v>
      </c>
      <c r="I49" s="53">
        <v>10</v>
      </c>
      <c r="J49" s="49">
        <v>6</v>
      </c>
      <c r="K49" s="49">
        <v>4</v>
      </c>
      <c r="L49" s="49">
        <v>6</v>
      </c>
      <c r="M49" s="49">
        <v>50</v>
      </c>
      <c r="N49" s="49">
        <v>0</v>
      </c>
      <c r="O49" s="15">
        <f t="shared" si="0"/>
        <v>113</v>
      </c>
      <c r="P49" s="15">
        <f t="shared" si="1"/>
        <v>163</v>
      </c>
      <c r="R49" s="8"/>
      <c r="T49"/>
    </row>
    <row r="50" spans="2:20" ht="23.1" customHeight="1" x14ac:dyDescent="0.25">
      <c r="B50" s="23" t="s">
        <v>77</v>
      </c>
      <c r="C50" s="49">
        <v>24</v>
      </c>
      <c r="D50" s="49">
        <v>13</v>
      </c>
      <c r="E50" s="49">
        <v>4</v>
      </c>
      <c r="F50" s="49">
        <v>40</v>
      </c>
      <c r="G50" s="49">
        <v>1</v>
      </c>
      <c r="H50" s="53">
        <v>4</v>
      </c>
      <c r="I50" s="53">
        <v>15</v>
      </c>
      <c r="J50" s="49">
        <v>6</v>
      </c>
      <c r="K50" s="49">
        <v>2</v>
      </c>
      <c r="L50" s="49">
        <v>4</v>
      </c>
      <c r="M50" s="49">
        <v>30</v>
      </c>
      <c r="N50" s="49">
        <v>0</v>
      </c>
      <c r="O50" s="15">
        <f t="shared" si="0"/>
        <v>113</v>
      </c>
      <c r="P50" s="15">
        <f t="shared" si="1"/>
        <v>143</v>
      </c>
      <c r="R50" s="8"/>
      <c r="T50"/>
    </row>
    <row r="51" spans="2:20" ht="23.1" customHeight="1" x14ac:dyDescent="0.25">
      <c r="B51" s="23" t="s">
        <v>78</v>
      </c>
      <c r="C51" s="49">
        <v>29</v>
      </c>
      <c r="D51" s="49">
        <v>3</v>
      </c>
      <c r="E51" s="49">
        <v>14</v>
      </c>
      <c r="F51" s="49">
        <v>33</v>
      </c>
      <c r="G51" s="49">
        <v>0</v>
      </c>
      <c r="H51" s="53">
        <v>0</v>
      </c>
      <c r="I51" s="53">
        <v>24</v>
      </c>
      <c r="J51" s="49">
        <v>6</v>
      </c>
      <c r="K51" s="49">
        <v>4</v>
      </c>
      <c r="L51" s="49">
        <v>0</v>
      </c>
      <c r="M51" s="49">
        <v>50</v>
      </c>
      <c r="N51" s="49">
        <v>0</v>
      </c>
      <c r="O51" s="15">
        <f t="shared" si="0"/>
        <v>113</v>
      </c>
      <c r="P51" s="15">
        <f t="shared" si="1"/>
        <v>163</v>
      </c>
      <c r="R51" s="8"/>
      <c r="T51"/>
    </row>
    <row r="52" spans="2:20" ht="23.1" customHeight="1" x14ac:dyDescent="0.25">
      <c r="B52" s="23" t="s">
        <v>79</v>
      </c>
      <c r="C52" s="49">
        <v>25</v>
      </c>
      <c r="D52" s="49">
        <v>13</v>
      </c>
      <c r="E52" s="49">
        <v>15</v>
      </c>
      <c r="F52" s="49">
        <v>39</v>
      </c>
      <c r="G52" s="49">
        <v>0</v>
      </c>
      <c r="H52" s="53">
        <v>1</v>
      </c>
      <c r="I52" s="53">
        <v>10</v>
      </c>
      <c r="J52" s="49">
        <v>4</v>
      </c>
      <c r="K52" s="49">
        <v>2</v>
      </c>
      <c r="L52" s="49">
        <v>3</v>
      </c>
      <c r="M52" s="49">
        <v>55</v>
      </c>
      <c r="N52" s="49">
        <v>0</v>
      </c>
      <c r="O52" s="15">
        <f t="shared" si="0"/>
        <v>112</v>
      </c>
      <c r="P52" s="15">
        <f t="shared" si="1"/>
        <v>167</v>
      </c>
      <c r="R52" s="8"/>
      <c r="T52"/>
    </row>
    <row r="53" spans="2:20" ht="23.1" customHeight="1" x14ac:dyDescent="0.25">
      <c r="B53" s="22" t="s">
        <v>80</v>
      </c>
      <c r="C53" s="49">
        <v>36</v>
      </c>
      <c r="D53" s="49">
        <v>6</v>
      </c>
      <c r="E53" s="49">
        <v>10</v>
      </c>
      <c r="F53" s="49">
        <v>44</v>
      </c>
      <c r="G53" s="49">
        <v>0</v>
      </c>
      <c r="H53" s="53">
        <v>0</v>
      </c>
      <c r="I53" s="53">
        <v>22</v>
      </c>
      <c r="J53" s="49">
        <v>6</v>
      </c>
      <c r="K53" s="49">
        <v>1</v>
      </c>
      <c r="L53" s="49">
        <v>3</v>
      </c>
      <c r="M53" s="49">
        <v>76</v>
      </c>
      <c r="N53" s="49">
        <v>0</v>
      </c>
      <c r="O53" s="15">
        <f t="shared" si="0"/>
        <v>128</v>
      </c>
      <c r="P53" s="15">
        <f t="shared" si="1"/>
        <v>204</v>
      </c>
      <c r="R53" s="8"/>
      <c r="T53"/>
    </row>
    <row r="54" spans="2:20" ht="23.1" customHeight="1" x14ac:dyDescent="0.25">
      <c r="B54" s="22" t="s">
        <v>81</v>
      </c>
      <c r="C54" s="49">
        <v>30</v>
      </c>
      <c r="D54" s="49">
        <v>4</v>
      </c>
      <c r="E54" s="49">
        <v>7</v>
      </c>
      <c r="F54" s="49">
        <v>45</v>
      </c>
      <c r="G54" s="49">
        <v>2</v>
      </c>
      <c r="H54" s="53">
        <v>0</v>
      </c>
      <c r="I54" s="53">
        <v>18</v>
      </c>
      <c r="J54" s="49">
        <v>7</v>
      </c>
      <c r="K54" s="49">
        <v>5</v>
      </c>
      <c r="L54" s="49">
        <v>4</v>
      </c>
      <c r="M54" s="49">
        <v>90</v>
      </c>
      <c r="N54" s="49">
        <v>0</v>
      </c>
      <c r="O54" s="15">
        <f t="shared" si="0"/>
        <v>122</v>
      </c>
      <c r="P54" s="15">
        <f t="shared" si="1"/>
        <v>212</v>
      </c>
      <c r="R54" s="8"/>
      <c r="T54"/>
    </row>
    <row r="55" spans="2:20" ht="23.1" customHeight="1" x14ac:dyDescent="0.25">
      <c r="B55" s="22" t="s">
        <v>82</v>
      </c>
      <c r="C55" s="49">
        <v>29</v>
      </c>
      <c r="D55" s="49">
        <v>12</v>
      </c>
      <c r="E55" s="49">
        <v>3</v>
      </c>
      <c r="F55" s="49">
        <v>50</v>
      </c>
      <c r="G55" s="49">
        <v>1</v>
      </c>
      <c r="H55" s="53">
        <v>1</v>
      </c>
      <c r="I55" s="53">
        <v>9</v>
      </c>
      <c r="J55" s="49">
        <v>8</v>
      </c>
      <c r="K55" s="49">
        <v>5</v>
      </c>
      <c r="L55" s="49">
        <v>3</v>
      </c>
      <c r="M55" s="49">
        <v>50</v>
      </c>
      <c r="N55" s="49">
        <v>0</v>
      </c>
      <c r="O55" s="15">
        <f t="shared" si="0"/>
        <v>121</v>
      </c>
      <c r="P55" s="15">
        <f t="shared" si="1"/>
        <v>171</v>
      </c>
      <c r="R55" s="8"/>
      <c r="T55"/>
    </row>
    <row r="56" spans="2:20" ht="23.1" customHeight="1" x14ac:dyDescent="0.25">
      <c r="B56" s="22" t="s">
        <v>83</v>
      </c>
      <c r="C56" s="49">
        <v>50</v>
      </c>
      <c r="D56" s="49">
        <v>4</v>
      </c>
      <c r="E56" s="49">
        <v>7</v>
      </c>
      <c r="F56" s="49">
        <v>53</v>
      </c>
      <c r="G56" s="49">
        <v>1</v>
      </c>
      <c r="H56" s="53">
        <v>1</v>
      </c>
      <c r="I56" s="53">
        <v>11</v>
      </c>
      <c r="J56" s="49">
        <v>4</v>
      </c>
      <c r="K56" s="49">
        <v>6</v>
      </c>
      <c r="L56" s="49">
        <v>3</v>
      </c>
      <c r="M56" s="49">
        <v>70</v>
      </c>
      <c r="N56" s="49">
        <v>0</v>
      </c>
      <c r="O56" s="15">
        <f t="shared" si="0"/>
        <v>140</v>
      </c>
      <c r="P56" s="15">
        <f t="shared" si="1"/>
        <v>210</v>
      </c>
      <c r="R56" s="8"/>
      <c r="T56"/>
    </row>
    <row r="57" spans="2:20" ht="23.1" customHeight="1" x14ac:dyDescent="0.25">
      <c r="B57" s="22" t="s">
        <v>84</v>
      </c>
      <c r="C57" s="49">
        <v>30</v>
      </c>
      <c r="D57" s="49">
        <v>5</v>
      </c>
      <c r="E57" s="49">
        <v>7</v>
      </c>
      <c r="F57" s="49">
        <v>49</v>
      </c>
      <c r="G57" s="49">
        <v>2</v>
      </c>
      <c r="H57" s="53">
        <v>2</v>
      </c>
      <c r="I57" s="53">
        <v>12</v>
      </c>
      <c r="J57" s="49">
        <v>6</v>
      </c>
      <c r="K57" s="49">
        <v>4</v>
      </c>
      <c r="L57" s="49">
        <v>0</v>
      </c>
      <c r="M57" s="49">
        <v>55</v>
      </c>
      <c r="N57" s="49">
        <v>0</v>
      </c>
      <c r="O57" s="15">
        <f t="shared" si="0"/>
        <v>117</v>
      </c>
      <c r="P57" s="15">
        <f t="shared" si="1"/>
        <v>172</v>
      </c>
      <c r="R57" s="8"/>
      <c r="T57"/>
    </row>
    <row r="58" spans="2:20" ht="23.1" customHeight="1" x14ac:dyDescent="0.25">
      <c r="B58" s="25" t="s">
        <v>18</v>
      </c>
      <c r="C58" s="16">
        <f t="shared" ref="C58:P58" si="21">SUM(C10:C57)</f>
        <v>1530</v>
      </c>
      <c r="D58" s="16">
        <f t="shared" si="21"/>
        <v>554</v>
      </c>
      <c r="E58" s="16">
        <f t="shared" si="21"/>
        <v>399</v>
      </c>
      <c r="F58" s="16">
        <f t="shared" si="21"/>
        <v>1760</v>
      </c>
      <c r="G58" s="16">
        <f t="shared" si="21"/>
        <v>31</v>
      </c>
      <c r="H58" s="54">
        <f t="shared" si="21"/>
        <v>47</v>
      </c>
      <c r="I58" s="54">
        <f t="shared" si="21"/>
        <v>902</v>
      </c>
      <c r="J58" s="16">
        <f t="shared" si="21"/>
        <v>280</v>
      </c>
      <c r="K58" s="16">
        <f t="shared" si="21"/>
        <v>118</v>
      </c>
      <c r="L58" s="16">
        <f t="shared" si="21"/>
        <v>112</v>
      </c>
      <c r="M58" s="16">
        <f t="shared" si="21"/>
        <v>3115</v>
      </c>
      <c r="N58" s="16">
        <f t="shared" si="21"/>
        <v>2</v>
      </c>
      <c r="O58" s="16">
        <f t="shared" si="21"/>
        <v>5735</v>
      </c>
      <c r="P58" s="16">
        <f t="shared" si="21"/>
        <v>8850</v>
      </c>
      <c r="R58" s="8"/>
      <c r="T58"/>
    </row>
    <row r="59" spans="2:20" ht="23.1" customHeight="1" x14ac:dyDescent="0.25">
      <c r="B59" s="25" t="s">
        <v>93</v>
      </c>
      <c r="C59" s="42">
        <f t="shared" ref="C59:N59" si="22">C58/$P$58</f>
        <v>0.17288135593220338</v>
      </c>
      <c r="D59" s="42">
        <f t="shared" si="22"/>
        <v>6.2598870056497169E-2</v>
      </c>
      <c r="E59" s="42">
        <f t="shared" si="22"/>
        <v>4.5084745762711861E-2</v>
      </c>
      <c r="F59" s="42">
        <f t="shared" si="22"/>
        <v>0.19887005649717515</v>
      </c>
      <c r="G59" s="42">
        <f t="shared" si="22"/>
        <v>3.5028248587570623E-3</v>
      </c>
      <c r="H59" s="55">
        <f t="shared" si="22"/>
        <v>5.3107344632768363E-3</v>
      </c>
      <c r="I59" s="55">
        <f t="shared" si="22"/>
        <v>0.10192090395480226</v>
      </c>
      <c r="J59" s="42">
        <f t="shared" si="22"/>
        <v>3.1638418079096044E-2</v>
      </c>
      <c r="K59" s="42">
        <f t="shared" si="22"/>
        <v>1.3333333333333334E-2</v>
      </c>
      <c r="L59" s="42">
        <f t="shared" si="22"/>
        <v>1.2655367231638417E-2</v>
      </c>
      <c r="M59" s="42">
        <f t="shared" si="22"/>
        <v>0.35197740112994352</v>
      </c>
      <c r="N59" s="42">
        <f t="shared" si="22"/>
        <v>2.2598870056497175E-4</v>
      </c>
      <c r="R59" s="8"/>
      <c r="T59"/>
    </row>
    <row r="60" spans="2:20" ht="23.1" customHeight="1" x14ac:dyDescent="0.25">
      <c r="B60" s="41" t="s">
        <v>94</v>
      </c>
      <c r="C60" s="43">
        <f>C58/$O$58</f>
        <v>0.26678291194420228</v>
      </c>
      <c r="D60" s="43">
        <f t="shared" ref="D60:N60" si="23">D58/$O$58</f>
        <v>9.6599825632083691E-2</v>
      </c>
      <c r="E60" s="43">
        <f t="shared" si="23"/>
        <v>6.9572798605056663E-2</v>
      </c>
      <c r="F60" s="43">
        <f t="shared" si="23"/>
        <v>0.30688753269398433</v>
      </c>
      <c r="G60" s="43">
        <f t="shared" si="23"/>
        <v>5.4054054054054057E-3</v>
      </c>
      <c r="H60" s="56">
        <f t="shared" si="23"/>
        <v>8.1952920662598083E-3</v>
      </c>
      <c r="I60" s="56">
        <f t="shared" si="23"/>
        <v>0.15727986050566695</v>
      </c>
      <c r="J60" s="43">
        <f t="shared" si="23"/>
        <v>4.8823016564952047E-2</v>
      </c>
      <c r="K60" s="43">
        <f t="shared" si="23"/>
        <v>2.0575414123801219E-2</v>
      </c>
      <c r="L60" s="43">
        <f t="shared" si="23"/>
        <v>1.952920662598082E-2</v>
      </c>
      <c r="M60" s="43"/>
      <c r="N60" s="43">
        <f t="shared" si="23"/>
        <v>3.4873583260680037E-4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57"/>
      <c r="I61" s="57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57"/>
      <c r="I62" s="57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57"/>
      <c r="I63" s="57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57"/>
      <c r="I64" s="57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57"/>
      <c r="I65" s="57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57"/>
      <c r="I66" s="57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57"/>
      <c r="I67" s="57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57"/>
      <c r="I68" s="57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57"/>
      <c r="I69" s="57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57"/>
      <c r="I70" s="57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57"/>
      <c r="I71" s="57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57"/>
      <c r="I72" s="57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57"/>
      <c r="I73" s="57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57"/>
      <c r="I74" s="57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57"/>
      <c r="I75" s="57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57"/>
      <c r="I76" s="57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57"/>
      <c r="I77" s="57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57"/>
      <c r="I78" s="57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57"/>
      <c r="I79" s="57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57"/>
      <c r="I80" s="57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57"/>
      <c r="I81" s="57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57"/>
      <c r="I82" s="57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57"/>
      <c r="I83" s="57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57"/>
      <c r="I84" s="57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57"/>
      <c r="I85" s="57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57"/>
      <c r="I86" s="57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57"/>
      <c r="I87" s="57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57"/>
      <c r="I88" s="57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57"/>
      <c r="I89" s="57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57"/>
      <c r="I90" s="57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57"/>
      <c r="I91" s="57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57"/>
      <c r="I92" s="57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57"/>
      <c r="I93" s="57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57"/>
      <c r="I94" s="57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57"/>
      <c r="I95" s="57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57"/>
      <c r="I96" s="57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57"/>
      <c r="I97" s="57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57"/>
      <c r="I98" s="57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57"/>
      <c r="I99" s="57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57"/>
      <c r="I100" s="57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57"/>
      <c r="I101" s="57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57"/>
      <c r="I102" s="57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57"/>
      <c r="I103" s="57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57"/>
      <c r="I104" s="57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57"/>
      <c r="I105" s="57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57"/>
      <c r="I106" s="57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57"/>
      <c r="I107" s="57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57"/>
      <c r="I108" s="57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57"/>
      <c r="I109" s="57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57"/>
      <c r="I110" s="57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57"/>
      <c r="I111" s="57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57"/>
      <c r="I112" s="57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57"/>
      <c r="I113" s="57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57"/>
      <c r="I114" s="57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57"/>
      <c r="I115" s="57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57"/>
      <c r="I116" s="57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57"/>
      <c r="I117" s="57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57"/>
      <c r="I118" s="57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57"/>
      <c r="I119" s="57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57"/>
      <c r="I120" s="57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57"/>
      <c r="I121" s="57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57"/>
      <c r="I122" s="57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57"/>
      <c r="I123" s="57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57"/>
      <c r="I124" s="57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57"/>
      <c r="I125" s="57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57"/>
      <c r="I126" s="57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2" tint="-0.249977111117893"/>
  </sheetPr>
  <dimension ref="B1:AF174"/>
  <sheetViews>
    <sheetView view="pageBreakPreview" zoomScale="60" workbookViewId="0">
      <selection activeCell="G6" sqref="G6:H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82" t="s">
        <v>23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 spans="2:32" ht="20.100000000000001" customHeight="1" x14ac:dyDescent="0.25">
      <c r="B2" s="83" t="s">
        <v>95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 spans="2:32" ht="20.100000000000001" customHeight="1" x14ac:dyDescent="0.25">
      <c r="B3" s="21" t="s">
        <v>96</v>
      </c>
      <c r="C3" s="91" t="s">
        <v>185</v>
      </c>
      <c r="D3" s="91"/>
      <c r="E3" s="91"/>
      <c r="F3" s="91"/>
      <c r="G3" s="91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35" t="s">
        <v>188</v>
      </c>
      <c r="E5" s="3"/>
      <c r="F5" s="40" t="s">
        <v>1</v>
      </c>
      <c r="G5" s="88" t="str">
        <f>'27.09 Matugga-Bombo'!G5:H5</f>
        <v>MATUGGA GAZ</v>
      </c>
      <c r="H5" s="89"/>
      <c r="I5" s="14"/>
      <c r="J5" s="2" t="s">
        <v>5</v>
      </c>
      <c r="K5" s="88" t="str">
        <f>'27.09 Matugga-Bombo'!K5:L5</f>
        <v>OMEJJE</v>
      </c>
      <c r="L5" s="89"/>
      <c r="M5" s="10"/>
      <c r="N5" s="10"/>
      <c r="O5" s="3"/>
      <c r="P5" s="3"/>
    </row>
    <row r="6" spans="2:32" ht="23.25" customHeight="1" x14ac:dyDescent="0.25">
      <c r="C6" s="2" t="s">
        <v>4</v>
      </c>
      <c r="D6" s="88" t="s">
        <v>176</v>
      </c>
      <c r="E6" s="89"/>
      <c r="F6" s="2" t="s">
        <v>2</v>
      </c>
      <c r="G6" s="88" t="s">
        <v>182</v>
      </c>
      <c r="H6" s="89"/>
      <c r="J6" s="2" t="s">
        <v>21</v>
      </c>
      <c r="K6" s="88" t="str">
        <f>'27.09 Matugga-Bombo'!K6:L6</f>
        <v>NUSURAH</v>
      </c>
      <c r="L6" s="8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81" t="s">
        <v>88</v>
      </c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44" t="s">
        <v>37</v>
      </c>
      <c r="C10" s="49">
        <v>30</v>
      </c>
      <c r="D10" s="49">
        <v>4</v>
      </c>
      <c r="E10" s="49">
        <v>1</v>
      </c>
      <c r="F10" s="49">
        <v>35</v>
      </c>
      <c r="G10" s="49">
        <v>1</v>
      </c>
      <c r="H10" s="49">
        <v>0</v>
      </c>
      <c r="I10" s="49">
        <v>3</v>
      </c>
      <c r="J10" s="49">
        <v>1</v>
      </c>
      <c r="K10" s="49">
        <v>0</v>
      </c>
      <c r="L10" s="49">
        <v>0</v>
      </c>
      <c r="M10" s="49">
        <v>80</v>
      </c>
      <c r="N10" s="49">
        <v>0</v>
      </c>
      <c r="O10" s="15">
        <f t="shared" ref="O10:O57" si="0">SUM(C10:L10,N10)</f>
        <v>75</v>
      </c>
      <c r="P10" s="15">
        <f t="shared" ref="P10:P57" si="1">SUM(C10:N10)</f>
        <v>155</v>
      </c>
      <c r="R10" s="1" t="s">
        <v>6</v>
      </c>
      <c r="S10" s="17">
        <f t="shared" ref="S10:AF10" si="2">SUM(C10:C13)</f>
        <v>129</v>
      </c>
      <c r="T10" s="17">
        <f t="shared" si="2"/>
        <v>17</v>
      </c>
      <c r="U10" s="17">
        <f t="shared" si="2"/>
        <v>16</v>
      </c>
      <c r="V10" s="17">
        <f t="shared" si="2"/>
        <v>156</v>
      </c>
      <c r="W10" s="17">
        <f t="shared" si="2"/>
        <v>4</v>
      </c>
      <c r="X10" s="17">
        <f t="shared" si="2"/>
        <v>1</v>
      </c>
      <c r="Y10" s="17">
        <f t="shared" si="2"/>
        <v>23</v>
      </c>
      <c r="Z10" s="17">
        <f t="shared" si="2"/>
        <v>7</v>
      </c>
      <c r="AA10" s="17">
        <f t="shared" si="2"/>
        <v>9</v>
      </c>
      <c r="AB10" s="17">
        <f t="shared" si="2"/>
        <v>10</v>
      </c>
      <c r="AC10" s="17">
        <f t="shared" si="2"/>
        <v>443</v>
      </c>
      <c r="AD10" s="17">
        <f t="shared" si="2"/>
        <v>0</v>
      </c>
      <c r="AE10" s="30">
        <f t="shared" si="2"/>
        <v>372</v>
      </c>
      <c r="AF10" s="30">
        <f t="shared" si="2"/>
        <v>815</v>
      </c>
    </row>
    <row r="11" spans="2:32" s="6" customFormat="1" ht="23.1" customHeight="1" x14ac:dyDescent="0.25">
      <c r="B11" s="44" t="s">
        <v>38</v>
      </c>
      <c r="C11" s="49">
        <v>30</v>
      </c>
      <c r="D11" s="49">
        <v>5</v>
      </c>
      <c r="E11" s="49">
        <v>2</v>
      </c>
      <c r="F11" s="49">
        <v>33</v>
      </c>
      <c r="G11" s="49">
        <v>1</v>
      </c>
      <c r="H11" s="49">
        <v>0</v>
      </c>
      <c r="I11" s="49">
        <v>3</v>
      </c>
      <c r="J11" s="49">
        <v>2</v>
      </c>
      <c r="K11" s="49">
        <v>2</v>
      </c>
      <c r="L11" s="49">
        <v>3</v>
      </c>
      <c r="M11" s="49">
        <v>105</v>
      </c>
      <c r="N11" s="49">
        <v>0</v>
      </c>
      <c r="O11" s="15">
        <f t="shared" si="0"/>
        <v>81</v>
      </c>
      <c r="P11" s="15">
        <f t="shared" si="1"/>
        <v>186</v>
      </c>
      <c r="R11" s="1" t="s">
        <v>7</v>
      </c>
      <c r="S11" s="17">
        <f t="shared" ref="S11:AF11" si="3">SUM(C14:C17)</f>
        <v>62</v>
      </c>
      <c r="T11" s="17">
        <f t="shared" si="3"/>
        <v>38</v>
      </c>
      <c r="U11" s="17">
        <f t="shared" si="3"/>
        <v>22</v>
      </c>
      <c r="V11" s="17">
        <f t="shared" si="3"/>
        <v>111</v>
      </c>
      <c r="W11" s="17">
        <f t="shared" si="3"/>
        <v>47</v>
      </c>
      <c r="X11" s="17">
        <f t="shared" si="3"/>
        <v>1</v>
      </c>
      <c r="Y11" s="17">
        <f t="shared" si="3"/>
        <v>39</v>
      </c>
      <c r="Z11" s="17">
        <f t="shared" si="3"/>
        <v>20</v>
      </c>
      <c r="AA11" s="17">
        <f t="shared" si="3"/>
        <v>13</v>
      </c>
      <c r="AB11" s="17">
        <f t="shared" si="3"/>
        <v>8</v>
      </c>
      <c r="AC11" s="17">
        <f t="shared" si="3"/>
        <v>400</v>
      </c>
      <c r="AD11" s="17">
        <f t="shared" si="3"/>
        <v>0</v>
      </c>
      <c r="AE11" s="30">
        <f t="shared" si="3"/>
        <v>361</v>
      </c>
      <c r="AF11" s="30">
        <f t="shared" si="3"/>
        <v>761</v>
      </c>
    </row>
    <row r="12" spans="2:32" ht="23.1" customHeight="1" x14ac:dyDescent="0.25">
      <c r="B12" s="44" t="s">
        <v>39</v>
      </c>
      <c r="C12" s="49">
        <v>39</v>
      </c>
      <c r="D12" s="49">
        <v>5</v>
      </c>
      <c r="E12" s="49">
        <v>9</v>
      </c>
      <c r="F12" s="49">
        <v>46</v>
      </c>
      <c r="G12" s="49">
        <v>1</v>
      </c>
      <c r="H12" s="49">
        <v>0</v>
      </c>
      <c r="I12" s="49">
        <v>9</v>
      </c>
      <c r="J12" s="49">
        <v>2</v>
      </c>
      <c r="K12" s="49">
        <v>5</v>
      </c>
      <c r="L12" s="49">
        <v>5</v>
      </c>
      <c r="M12" s="49">
        <v>130</v>
      </c>
      <c r="N12" s="49">
        <v>0</v>
      </c>
      <c r="O12" s="15">
        <f t="shared" si="0"/>
        <v>121</v>
      </c>
      <c r="P12" s="15">
        <f t="shared" si="1"/>
        <v>251</v>
      </c>
      <c r="R12" s="1" t="s">
        <v>8</v>
      </c>
      <c r="S12" s="17">
        <f t="shared" ref="S12:AF12" si="4">SUM(C18:C21)</f>
        <v>57</v>
      </c>
      <c r="T12" s="17">
        <f t="shared" si="4"/>
        <v>45</v>
      </c>
      <c r="U12" s="17">
        <f t="shared" si="4"/>
        <v>16</v>
      </c>
      <c r="V12" s="17">
        <f t="shared" si="4"/>
        <v>106</v>
      </c>
      <c r="W12" s="17">
        <f t="shared" si="4"/>
        <v>30</v>
      </c>
      <c r="X12" s="17">
        <f t="shared" si="4"/>
        <v>0</v>
      </c>
      <c r="Y12" s="17">
        <f t="shared" si="4"/>
        <v>53</v>
      </c>
      <c r="Z12" s="17">
        <f t="shared" si="4"/>
        <v>17</v>
      </c>
      <c r="AA12" s="17">
        <f t="shared" si="4"/>
        <v>5</v>
      </c>
      <c r="AB12" s="17">
        <f t="shared" si="4"/>
        <v>6</v>
      </c>
      <c r="AC12" s="17">
        <f t="shared" si="4"/>
        <v>276</v>
      </c>
      <c r="AD12" s="17">
        <f t="shared" si="4"/>
        <v>0</v>
      </c>
      <c r="AE12" s="30">
        <f t="shared" si="4"/>
        <v>335</v>
      </c>
      <c r="AF12" s="30">
        <f t="shared" si="4"/>
        <v>611</v>
      </c>
    </row>
    <row r="13" spans="2:32" ht="23.1" customHeight="1" x14ac:dyDescent="0.25">
      <c r="B13" s="44" t="s">
        <v>40</v>
      </c>
      <c r="C13" s="49">
        <v>30</v>
      </c>
      <c r="D13" s="49">
        <v>3</v>
      </c>
      <c r="E13" s="49">
        <v>4</v>
      </c>
      <c r="F13" s="49">
        <v>42</v>
      </c>
      <c r="G13" s="49">
        <v>1</v>
      </c>
      <c r="H13" s="49">
        <v>1</v>
      </c>
      <c r="I13" s="49">
        <v>8</v>
      </c>
      <c r="J13" s="49">
        <v>2</v>
      </c>
      <c r="K13" s="49">
        <v>2</v>
      </c>
      <c r="L13" s="49">
        <v>2</v>
      </c>
      <c r="M13" s="49">
        <v>128</v>
      </c>
      <c r="N13" s="49">
        <v>0</v>
      </c>
      <c r="O13" s="15">
        <f t="shared" si="0"/>
        <v>95</v>
      </c>
      <c r="P13" s="15">
        <f t="shared" si="1"/>
        <v>223</v>
      </c>
      <c r="R13" s="1" t="s">
        <v>9</v>
      </c>
      <c r="S13" s="17">
        <f t="shared" ref="S13:AF13" si="5">SUM(C22:C25)</f>
        <v>96</v>
      </c>
      <c r="T13" s="17">
        <f t="shared" si="5"/>
        <v>15</v>
      </c>
      <c r="U13" s="17">
        <f t="shared" si="5"/>
        <v>18</v>
      </c>
      <c r="V13" s="17">
        <f t="shared" si="5"/>
        <v>123</v>
      </c>
      <c r="W13" s="17">
        <f t="shared" si="5"/>
        <v>1</v>
      </c>
      <c r="X13" s="17">
        <f t="shared" si="5"/>
        <v>0</v>
      </c>
      <c r="Y13" s="17">
        <f t="shared" si="5"/>
        <v>37</v>
      </c>
      <c r="Z13" s="17">
        <f t="shared" si="5"/>
        <v>23</v>
      </c>
      <c r="AA13" s="17">
        <f t="shared" si="5"/>
        <v>7</v>
      </c>
      <c r="AB13" s="17">
        <f t="shared" si="5"/>
        <v>12</v>
      </c>
      <c r="AC13" s="17">
        <f t="shared" si="5"/>
        <v>234</v>
      </c>
      <c r="AD13" s="17">
        <f t="shared" si="5"/>
        <v>0</v>
      </c>
      <c r="AE13" s="30">
        <f t="shared" si="5"/>
        <v>332</v>
      </c>
      <c r="AF13" s="30">
        <f t="shared" si="5"/>
        <v>566</v>
      </c>
    </row>
    <row r="14" spans="2:32" ht="23.1" customHeight="1" x14ac:dyDescent="0.25">
      <c r="B14" s="44" t="s">
        <v>41</v>
      </c>
      <c r="C14" s="49">
        <v>20</v>
      </c>
      <c r="D14" s="49">
        <v>2</v>
      </c>
      <c r="E14" s="49">
        <v>4</v>
      </c>
      <c r="F14" s="49">
        <v>30</v>
      </c>
      <c r="G14" s="49">
        <v>1</v>
      </c>
      <c r="H14" s="49">
        <v>0</v>
      </c>
      <c r="I14" s="49">
        <v>5</v>
      </c>
      <c r="J14" s="49">
        <v>2</v>
      </c>
      <c r="K14" s="49">
        <v>0</v>
      </c>
      <c r="L14" s="49">
        <v>2</v>
      </c>
      <c r="M14" s="49">
        <v>119</v>
      </c>
      <c r="N14" s="49">
        <v>0</v>
      </c>
      <c r="O14" s="15">
        <f t="shared" si="0"/>
        <v>66</v>
      </c>
      <c r="P14" s="15">
        <f t="shared" si="1"/>
        <v>185</v>
      </c>
      <c r="R14" s="1" t="s">
        <v>10</v>
      </c>
      <c r="S14" s="17">
        <f t="shared" ref="S14:AF14" si="6">SUM(C26:C29)</f>
        <v>92</v>
      </c>
      <c r="T14" s="17">
        <f t="shared" si="6"/>
        <v>27</v>
      </c>
      <c r="U14" s="17">
        <f t="shared" si="6"/>
        <v>34</v>
      </c>
      <c r="V14" s="17">
        <f t="shared" si="6"/>
        <v>119</v>
      </c>
      <c r="W14" s="17">
        <f t="shared" si="6"/>
        <v>1</v>
      </c>
      <c r="X14" s="17">
        <f t="shared" si="6"/>
        <v>2</v>
      </c>
      <c r="Y14" s="17">
        <f t="shared" si="6"/>
        <v>40</v>
      </c>
      <c r="Z14" s="17">
        <f t="shared" si="6"/>
        <v>24</v>
      </c>
      <c r="AA14" s="17">
        <f t="shared" si="6"/>
        <v>11</v>
      </c>
      <c r="AB14" s="17">
        <f t="shared" si="6"/>
        <v>11</v>
      </c>
      <c r="AC14" s="17">
        <f t="shared" si="6"/>
        <v>200</v>
      </c>
      <c r="AD14" s="17">
        <f t="shared" si="6"/>
        <v>0</v>
      </c>
      <c r="AE14" s="30">
        <f t="shared" si="6"/>
        <v>361</v>
      </c>
      <c r="AF14" s="30">
        <f t="shared" si="6"/>
        <v>561</v>
      </c>
    </row>
    <row r="15" spans="2:32" ht="23.1" customHeight="1" x14ac:dyDescent="0.25">
      <c r="B15" s="44" t="s">
        <v>42</v>
      </c>
      <c r="C15" s="49">
        <v>17</v>
      </c>
      <c r="D15" s="49">
        <v>6</v>
      </c>
      <c r="E15" s="49">
        <v>2</v>
      </c>
      <c r="F15" s="49">
        <v>38</v>
      </c>
      <c r="G15" s="49">
        <v>0</v>
      </c>
      <c r="H15" s="49">
        <v>0</v>
      </c>
      <c r="I15" s="49">
        <v>6</v>
      </c>
      <c r="J15" s="49">
        <v>4</v>
      </c>
      <c r="K15" s="49">
        <v>3</v>
      </c>
      <c r="L15" s="49">
        <v>0</v>
      </c>
      <c r="M15" s="49">
        <v>98</v>
      </c>
      <c r="N15" s="49">
        <v>0</v>
      </c>
      <c r="O15" s="15">
        <f t="shared" si="0"/>
        <v>76</v>
      </c>
      <c r="P15" s="15">
        <f t="shared" si="1"/>
        <v>174</v>
      </c>
      <c r="R15" s="1" t="s">
        <v>11</v>
      </c>
      <c r="S15" s="17">
        <f t="shared" ref="S15:AF15" si="7">SUM(C30:C33)</f>
        <v>276</v>
      </c>
      <c r="T15" s="17">
        <f t="shared" si="7"/>
        <v>19</v>
      </c>
      <c r="U15" s="17">
        <f t="shared" si="7"/>
        <v>18</v>
      </c>
      <c r="V15" s="17">
        <f t="shared" si="7"/>
        <v>113</v>
      </c>
      <c r="W15" s="17">
        <f t="shared" si="7"/>
        <v>1</v>
      </c>
      <c r="X15" s="17">
        <f t="shared" si="7"/>
        <v>3</v>
      </c>
      <c r="Y15" s="17">
        <f t="shared" si="7"/>
        <v>42</v>
      </c>
      <c r="Z15" s="17">
        <f t="shared" si="7"/>
        <v>28</v>
      </c>
      <c r="AA15" s="17">
        <f t="shared" si="7"/>
        <v>11</v>
      </c>
      <c r="AB15" s="17">
        <f t="shared" si="7"/>
        <v>3</v>
      </c>
      <c r="AC15" s="17">
        <f t="shared" si="7"/>
        <v>194</v>
      </c>
      <c r="AD15" s="17">
        <f t="shared" si="7"/>
        <v>0</v>
      </c>
      <c r="AE15" s="30">
        <f t="shared" si="7"/>
        <v>514</v>
      </c>
      <c r="AF15" s="30">
        <f t="shared" si="7"/>
        <v>708</v>
      </c>
    </row>
    <row r="16" spans="2:32" ht="23.1" customHeight="1" x14ac:dyDescent="0.25">
      <c r="B16" s="44" t="s">
        <v>43</v>
      </c>
      <c r="C16" s="49">
        <v>0</v>
      </c>
      <c r="D16" s="49">
        <v>25</v>
      </c>
      <c r="E16" s="49">
        <v>6</v>
      </c>
      <c r="F16" s="49">
        <v>4</v>
      </c>
      <c r="G16" s="49">
        <v>46</v>
      </c>
      <c r="H16" s="49">
        <v>1</v>
      </c>
      <c r="I16" s="49">
        <v>8</v>
      </c>
      <c r="J16" s="49">
        <v>6</v>
      </c>
      <c r="K16" s="49">
        <v>5</v>
      </c>
      <c r="L16" s="49">
        <v>4</v>
      </c>
      <c r="M16" s="49">
        <v>77</v>
      </c>
      <c r="N16" s="49">
        <v>0</v>
      </c>
      <c r="O16" s="15">
        <f t="shared" si="0"/>
        <v>105</v>
      </c>
      <c r="P16" s="15">
        <f t="shared" si="1"/>
        <v>182</v>
      </c>
      <c r="R16" s="1" t="s">
        <v>12</v>
      </c>
      <c r="S16" s="17">
        <f t="shared" ref="S16:AF16" si="8">SUM(C34:C37)</f>
        <v>93</v>
      </c>
      <c r="T16" s="17">
        <f t="shared" si="8"/>
        <v>36</v>
      </c>
      <c r="U16" s="17">
        <f t="shared" si="8"/>
        <v>28</v>
      </c>
      <c r="V16" s="17">
        <f t="shared" si="8"/>
        <v>119</v>
      </c>
      <c r="W16" s="17">
        <f t="shared" si="8"/>
        <v>2</v>
      </c>
      <c r="X16" s="17">
        <f t="shared" si="8"/>
        <v>3</v>
      </c>
      <c r="Y16" s="17">
        <f t="shared" si="8"/>
        <v>45</v>
      </c>
      <c r="Z16" s="17">
        <f t="shared" si="8"/>
        <v>38</v>
      </c>
      <c r="AA16" s="17">
        <f t="shared" si="8"/>
        <v>12</v>
      </c>
      <c r="AB16" s="17">
        <f t="shared" si="8"/>
        <v>7</v>
      </c>
      <c r="AC16" s="17">
        <f t="shared" si="8"/>
        <v>202</v>
      </c>
      <c r="AD16" s="17">
        <f t="shared" si="8"/>
        <v>0</v>
      </c>
      <c r="AE16" s="30">
        <f t="shared" si="8"/>
        <v>383</v>
      </c>
      <c r="AF16" s="30">
        <f t="shared" si="8"/>
        <v>585</v>
      </c>
    </row>
    <row r="17" spans="2:32" ht="23.1" customHeight="1" x14ac:dyDescent="0.25">
      <c r="B17" s="44" t="s">
        <v>44</v>
      </c>
      <c r="C17" s="49">
        <v>25</v>
      </c>
      <c r="D17" s="49">
        <v>5</v>
      </c>
      <c r="E17" s="49">
        <v>10</v>
      </c>
      <c r="F17" s="49">
        <v>39</v>
      </c>
      <c r="G17" s="49">
        <v>0</v>
      </c>
      <c r="H17" s="49">
        <v>0</v>
      </c>
      <c r="I17" s="49">
        <v>20</v>
      </c>
      <c r="J17" s="49">
        <v>8</v>
      </c>
      <c r="K17" s="49">
        <v>5</v>
      </c>
      <c r="L17" s="49">
        <v>2</v>
      </c>
      <c r="M17" s="49">
        <v>106</v>
      </c>
      <c r="N17" s="49">
        <v>0</v>
      </c>
      <c r="O17" s="15">
        <f t="shared" si="0"/>
        <v>114</v>
      </c>
      <c r="P17" s="15">
        <f t="shared" si="1"/>
        <v>220</v>
      </c>
      <c r="R17" s="1" t="s">
        <v>13</v>
      </c>
      <c r="S17" s="17">
        <f t="shared" ref="S17:AF17" si="9">SUM(C38:C41)</f>
        <v>117</v>
      </c>
      <c r="T17" s="17">
        <f t="shared" si="9"/>
        <v>29</v>
      </c>
      <c r="U17" s="17">
        <f t="shared" si="9"/>
        <v>32</v>
      </c>
      <c r="V17" s="17">
        <f t="shared" si="9"/>
        <v>138</v>
      </c>
      <c r="W17" s="17">
        <f t="shared" si="9"/>
        <v>1</v>
      </c>
      <c r="X17" s="17">
        <f t="shared" si="9"/>
        <v>4</v>
      </c>
      <c r="Y17" s="17">
        <f t="shared" si="9"/>
        <v>53</v>
      </c>
      <c r="Z17" s="17">
        <f t="shared" si="9"/>
        <v>38</v>
      </c>
      <c r="AA17" s="17">
        <f t="shared" si="9"/>
        <v>12</v>
      </c>
      <c r="AB17" s="17">
        <f t="shared" si="9"/>
        <v>7</v>
      </c>
      <c r="AC17" s="17">
        <f t="shared" si="9"/>
        <v>141</v>
      </c>
      <c r="AD17" s="17">
        <f t="shared" si="9"/>
        <v>0</v>
      </c>
      <c r="AE17" s="30">
        <f t="shared" si="9"/>
        <v>431</v>
      </c>
      <c r="AF17" s="30">
        <f t="shared" si="9"/>
        <v>572</v>
      </c>
    </row>
    <row r="18" spans="2:32" ht="23.1" customHeight="1" x14ac:dyDescent="0.25">
      <c r="B18" s="44" t="s">
        <v>45</v>
      </c>
      <c r="C18" s="49">
        <v>18</v>
      </c>
      <c r="D18" s="49">
        <v>3</v>
      </c>
      <c r="E18" s="49">
        <v>2</v>
      </c>
      <c r="F18" s="49">
        <v>35</v>
      </c>
      <c r="G18" s="49">
        <v>0</v>
      </c>
      <c r="H18" s="49">
        <v>0</v>
      </c>
      <c r="I18" s="49">
        <v>11</v>
      </c>
      <c r="J18" s="49">
        <v>5</v>
      </c>
      <c r="K18" s="49">
        <v>2</v>
      </c>
      <c r="L18" s="49">
        <v>3</v>
      </c>
      <c r="M18" s="49">
        <v>65</v>
      </c>
      <c r="N18" s="49">
        <v>0</v>
      </c>
      <c r="O18" s="15">
        <f t="shared" si="0"/>
        <v>79</v>
      </c>
      <c r="P18" s="15">
        <f t="shared" si="1"/>
        <v>144</v>
      </c>
      <c r="R18" s="1" t="s">
        <v>14</v>
      </c>
      <c r="S18" s="17">
        <f t="shared" ref="S18:AF18" si="10">SUM(C42:C45)</f>
        <v>119</v>
      </c>
      <c r="T18" s="17">
        <f t="shared" si="10"/>
        <v>24</v>
      </c>
      <c r="U18" s="17">
        <f t="shared" si="10"/>
        <v>21</v>
      </c>
      <c r="V18" s="17">
        <f t="shared" si="10"/>
        <v>132</v>
      </c>
      <c r="W18" s="17">
        <f t="shared" si="10"/>
        <v>3</v>
      </c>
      <c r="X18" s="17">
        <f t="shared" si="10"/>
        <v>2</v>
      </c>
      <c r="Y18" s="17">
        <f t="shared" si="10"/>
        <v>43</v>
      </c>
      <c r="Z18" s="17">
        <f t="shared" si="10"/>
        <v>29</v>
      </c>
      <c r="AA18" s="17">
        <f t="shared" si="10"/>
        <v>15</v>
      </c>
      <c r="AB18" s="17">
        <f t="shared" si="10"/>
        <v>14</v>
      </c>
      <c r="AC18" s="17">
        <f t="shared" si="10"/>
        <v>136</v>
      </c>
      <c r="AD18" s="17">
        <f t="shared" si="10"/>
        <v>0</v>
      </c>
      <c r="AE18" s="30">
        <f t="shared" si="10"/>
        <v>402</v>
      </c>
      <c r="AF18" s="30">
        <f t="shared" si="10"/>
        <v>538</v>
      </c>
    </row>
    <row r="19" spans="2:32" ht="23.1" customHeight="1" x14ac:dyDescent="0.25">
      <c r="B19" s="44" t="s">
        <v>46</v>
      </c>
      <c r="C19" s="49">
        <v>24</v>
      </c>
      <c r="D19" s="49">
        <v>6</v>
      </c>
      <c r="E19" s="49">
        <v>2</v>
      </c>
      <c r="F19" s="49">
        <v>34</v>
      </c>
      <c r="G19" s="49">
        <v>0</v>
      </c>
      <c r="H19" s="49">
        <v>0</v>
      </c>
      <c r="I19" s="49">
        <v>10</v>
      </c>
      <c r="J19" s="49">
        <v>5</v>
      </c>
      <c r="K19" s="49">
        <v>1</v>
      </c>
      <c r="L19" s="49">
        <v>0</v>
      </c>
      <c r="M19" s="49">
        <v>45</v>
      </c>
      <c r="N19" s="49">
        <v>0</v>
      </c>
      <c r="O19" s="15">
        <f t="shared" si="0"/>
        <v>82</v>
      </c>
      <c r="P19" s="15">
        <f t="shared" si="1"/>
        <v>127</v>
      </c>
      <c r="R19" s="1" t="s">
        <v>15</v>
      </c>
      <c r="S19" s="17">
        <f t="shared" ref="S19:AF19" si="11">SUM(C46:C49)</f>
        <v>146</v>
      </c>
      <c r="T19" s="17">
        <f t="shared" si="11"/>
        <v>63</v>
      </c>
      <c r="U19" s="17">
        <f t="shared" si="11"/>
        <v>27</v>
      </c>
      <c r="V19" s="17">
        <f t="shared" si="11"/>
        <v>147</v>
      </c>
      <c r="W19" s="17">
        <f t="shared" si="11"/>
        <v>3</v>
      </c>
      <c r="X19" s="17">
        <f t="shared" si="11"/>
        <v>8</v>
      </c>
      <c r="Y19" s="17">
        <f t="shared" si="11"/>
        <v>83</v>
      </c>
      <c r="Z19" s="17">
        <f t="shared" si="11"/>
        <v>7</v>
      </c>
      <c r="AA19" s="17">
        <f t="shared" si="11"/>
        <v>2</v>
      </c>
      <c r="AB19" s="17">
        <f t="shared" si="11"/>
        <v>16</v>
      </c>
      <c r="AC19" s="17">
        <f t="shared" si="11"/>
        <v>240</v>
      </c>
      <c r="AD19" s="17">
        <f t="shared" si="11"/>
        <v>0</v>
      </c>
      <c r="AE19" s="30">
        <f t="shared" si="11"/>
        <v>502</v>
      </c>
      <c r="AF19" s="30">
        <f t="shared" si="11"/>
        <v>742</v>
      </c>
    </row>
    <row r="20" spans="2:32" ht="23.1" customHeight="1" x14ac:dyDescent="0.25">
      <c r="B20" s="44" t="s">
        <v>47</v>
      </c>
      <c r="C20" s="49">
        <v>15</v>
      </c>
      <c r="D20" s="49">
        <v>5</v>
      </c>
      <c r="E20" s="49">
        <v>7</v>
      </c>
      <c r="F20" s="49">
        <v>30</v>
      </c>
      <c r="G20" s="49">
        <v>0</v>
      </c>
      <c r="H20" s="49">
        <v>0</v>
      </c>
      <c r="I20" s="49">
        <v>17</v>
      </c>
      <c r="J20" s="49">
        <v>3</v>
      </c>
      <c r="K20" s="49">
        <v>0</v>
      </c>
      <c r="L20" s="49">
        <v>1</v>
      </c>
      <c r="M20" s="49">
        <v>78</v>
      </c>
      <c r="N20" s="49">
        <v>0</v>
      </c>
      <c r="O20" s="15">
        <f t="shared" si="0"/>
        <v>78</v>
      </c>
      <c r="P20" s="15">
        <f t="shared" si="1"/>
        <v>156</v>
      </c>
      <c r="R20" s="1" t="s">
        <v>16</v>
      </c>
      <c r="S20" s="17">
        <f t="shared" ref="S20:AF20" si="12">SUM(C50:C53)</f>
        <v>181</v>
      </c>
      <c r="T20" s="17">
        <f t="shared" si="12"/>
        <v>47</v>
      </c>
      <c r="U20" s="17">
        <f t="shared" si="12"/>
        <v>40</v>
      </c>
      <c r="V20" s="17">
        <f t="shared" si="12"/>
        <v>174</v>
      </c>
      <c r="W20" s="17">
        <f t="shared" si="12"/>
        <v>9</v>
      </c>
      <c r="X20" s="17">
        <f t="shared" si="12"/>
        <v>1</v>
      </c>
      <c r="Y20" s="17">
        <f t="shared" si="12"/>
        <v>50</v>
      </c>
      <c r="Z20" s="17">
        <f t="shared" si="12"/>
        <v>37</v>
      </c>
      <c r="AA20" s="17">
        <f t="shared" si="12"/>
        <v>13</v>
      </c>
      <c r="AB20" s="17">
        <f t="shared" si="12"/>
        <v>6</v>
      </c>
      <c r="AC20" s="17">
        <f t="shared" si="12"/>
        <v>309</v>
      </c>
      <c r="AD20" s="17">
        <f t="shared" si="12"/>
        <v>0</v>
      </c>
      <c r="AE20" s="30">
        <f t="shared" si="12"/>
        <v>558</v>
      </c>
      <c r="AF20" s="30">
        <f t="shared" si="12"/>
        <v>867</v>
      </c>
    </row>
    <row r="21" spans="2:32" ht="23.1" customHeight="1" x14ac:dyDescent="0.25">
      <c r="B21" s="44" t="s">
        <v>48</v>
      </c>
      <c r="C21" s="49">
        <v>0</v>
      </c>
      <c r="D21" s="49">
        <v>31</v>
      </c>
      <c r="E21" s="49">
        <v>5</v>
      </c>
      <c r="F21" s="49">
        <v>7</v>
      </c>
      <c r="G21" s="49">
        <v>30</v>
      </c>
      <c r="H21" s="49">
        <v>0</v>
      </c>
      <c r="I21" s="49">
        <v>15</v>
      </c>
      <c r="J21" s="49">
        <v>4</v>
      </c>
      <c r="K21" s="49">
        <v>2</v>
      </c>
      <c r="L21" s="49">
        <v>2</v>
      </c>
      <c r="M21" s="49">
        <v>88</v>
      </c>
      <c r="N21" s="49">
        <v>0</v>
      </c>
      <c r="O21" s="15">
        <f t="shared" si="0"/>
        <v>96</v>
      </c>
      <c r="P21" s="15">
        <f t="shared" si="1"/>
        <v>184</v>
      </c>
      <c r="R21" s="35" t="s">
        <v>20</v>
      </c>
      <c r="S21" s="33">
        <f t="shared" ref="S21:AF21" si="13">SUM(C54:C57)</f>
        <v>189</v>
      </c>
      <c r="T21" s="17">
        <f t="shared" si="13"/>
        <v>46</v>
      </c>
      <c r="U21" s="17">
        <f t="shared" si="13"/>
        <v>40</v>
      </c>
      <c r="V21" s="17">
        <f t="shared" si="13"/>
        <v>164</v>
      </c>
      <c r="W21" s="17">
        <f t="shared" si="13"/>
        <v>2</v>
      </c>
      <c r="X21" s="17">
        <f t="shared" si="13"/>
        <v>2</v>
      </c>
      <c r="Y21" s="17">
        <f t="shared" si="13"/>
        <v>37</v>
      </c>
      <c r="Z21" s="17">
        <f t="shared" si="13"/>
        <v>43</v>
      </c>
      <c r="AA21" s="17">
        <f t="shared" si="13"/>
        <v>16</v>
      </c>
      <c r="AB21" s="17">
        <f t="shared" si="13"/>
        <v>5</v>
      </c>
      <c r="AC21" s="17">
        <f t="shared" si="13"/>
        <v>269</v>
      </c>
      <c r="AD21" s="17">
        <f t="shared" si="13"/>
        <v>0</v>
      </c>
      <c r="AE21" s="30">
        <f t="shared" si="13"/>
        <v>544</v>
      </c>
      <c r="AF21" s="30">
        <f t="shared" si="13"/>
        <v>813</v>
      </c>
    </row>
    <row r="22" spans="2:32" ht="23.1" customHeight="1" x14ac:dyDescent="0.25">
      <c r="B22" s="44" t="s">
        <v>49</v>
      </c>
      <c r="C22" s="49">
        <v>26</v>
      </c>
      <c r="D22" s="49">
        <v>3</v>
      </c>
      <c r="E22" s="49">
        <v>3</v>
      </c>
      <c r="F22" s="49">
        <v>36</v>
      </c>
      <c r="G22" s="49">
        <v>0</v>
      </c>
      <c r="H22" s="49">
        <v>0</v>
      </c>
      <c r="I22" s="49">
        <v>14</v>
      </c>
      <c r="J22" s="49">
        <v>8</v>
      </c>
      <c r="K22" s="49">
        <v>1</v>
      </c>
      <c r="L22" s="49">
        <v>2</v>
      </c>
      <c r="M22" s="49">
        <v>62</v>
      </c>
      <c r="N22" s="49">
        <v>0</v>
      </c>
      <c r="O22" s="15">
        <f t="shared" si="0"/>
        <v>93</v>
      </c>
      <c r="P22" s="15">
        <f t="shared" si="1"/>
        <v>155</v>
      </c>
      <c r="R22" s="35" t="s">
        <v>146</v>
      </c>
      <c r="S22" s="33">
        <f>SUM(C58:C61)</f>
        <v>161</v>
      </c>
      <c r="T22" s="33">
        <f t="shared" ref="T22:AF22" si="14">SUM(D58:D61)</f>
        <v>56</v>
      </c>
      <c r="U22" s="33">
        <f t="shared" si="14"/>
        <v>33</v>
      </c>
      <c r="V22" s="33">
        <f t="shared" si="14"/>
        <v>125</v>
      </c>
      <c r="W22" s="33">
        <f t="shared" si="14"/>
        <v>4</v>
      </c>
      <c r="X22" s="33">
        <f t="shared" si="14"/>
        <v>12</v>
      </c>
      <c r="Y22" s="33">
        <f t="shared" si="14"/>
        <v>77</v>
      </c>
      <c r="Z22" s="33">
        <f t="shared" si="14"/>
        <v>7</v>
      </c>
      <c r="AA22" s="33">
        <f t="shared" si="14"/>
        <v>1</v>
      </c>
      <c r="AB22" s="33">
        <f t="shared" si="14"/>
        <v>3</v>
      </c>
      <c r="AC22" s="33">
        <f t="shared" si="14"/>
        <v>179</v>
      </c>
      <c r="AD22" s="33">
        <f t="shared" si="14"/>
        <v>0</v>
      </c>
      <c r="AE22" s="30">
        <f t="shared" si="14"/>
        <v>479</v>
      </c>
      <c r="AF22" s="30">
        <f t="shared" si="14"/>
        <v>658</v>
      </c>
    </row>
    <row r="23" spans="2:32" ht="23.1" customHeight="1" x14ac:dyDescent="0.25">
      <c r="B23" s="44" t="s">
        <v>50</v>
      </c>
      <c r="C23" s="49">
        <v>24</v>
      </c>
      <c r="D23" s="49">
        <v>4</v>
      </c>
      <c r="E23" s="49">
        <v>3</v>
      </c>
      <c r="F23" s="49">
        <v>35</v>
      </c>
      <c r="G23" s="49">
        <v>0</v>
      </c>
      <c r="H23" s="49">
        <v>0</v>
      </c>
      <c r="I23" s="49">
        <v>11</v>
      </c>
      <c r="J23" s="49">
        <v>3</v>
      </c>
      <c r="K23" s="49">
        <v>1</v>
      </c>
      <c r="L23" s="49">
        <v>4</v>
      </c>
      <c r="M23" s="49">
        <v>60</v>
      </c>
      <c r="N23" s="49">
        <v>0</v>
      </c>
      <c r="O23" s="15">
        <f t="shared" si="0"/>
        <v>85</v>
      </c>
      <c r="P23" s="15">
        <f t="shared" si="1"/>
        <v>145</v>
      </c>
      <c r="R23" s="35" t="s">
        <v>147</v>
      </c>
      <c r="S23" s="33">
        <f>SUM(C62:C65)</f>
        <v>116</v>
      </c>
      <c r="T23" s="33">
        <f t="shared" ref="T23:AF23" si="15">SUM(D62:D65)</f>
        <v>46</v>
      </c>
      <c r="U23" s="33">
        <f t="shared" si="15"/>
        <v>46</v>
      </c>
      <c r="V23" s="33">
        <f t="shared" si="15"/>
        <v>129</v>
      </c>
      <c r="W23" s="33">
        <f t="shared" si="15"/>
        <v>1</v>
      </c>
      <c r="X23" s="33">
        <f t="shared" si="15"/>
        <v>4</v>
      </c>
      <c r="Y23" s="33">
        <f t="shared" si="15"/>
        <v>98</v>
      </c>
      <c r="Z23" s="33">
        <f t="shared" si="15"/>
        <v>1</v>
      </c>
      <c r="AA23" s="33">
        <f t="shared" si="15"/>
        <v>1</v>
      </c>
      <c r="AB23" s="33">
        <f t="shared" si="15"/>
        <v>16</v>
      </c>
      <c r="AC23" s="33">
        <f t="shared" si="15"/>
        <v>187</v>
      </c>
      <c r="AD23" s="33">
        <f t="shared" si="15"/>
        <v>1</v>
      </c>
      <c r="AE23" s="30">
        <f t="shared" si="15"/>
        <v>459</v>
      </c>
      <c r="AF23" s="30">
        <f t="shared" si="15"/>
        <v>646</v>
      </c>
    </row>
    <row r="24" spans="2:32" ht="23.1" customHeight="1" x14ac:dyDescent="0.25">
      <c r="B24" s="44" t="s">
        <v>51</v>
      </c>
      <c r="C24" s="49">
        <v>20</v>
      </c>
      <c r="D24" s="49">
        <v>6</v>
      </c>
      <c r="E24" s="49">
        <v>7</v>
      </c>
      <c r="F24" s="49">
        <v>21</v>
      </c>
      <c r="G24" s="49">
        <v>1</v>
      </c>
      <c r="H24" s="49">
        <v>0</v>
      </c>
      <c r="I24" s="49">
        <v>6</v>
      </c>
      <c r="J24" s="49">
        <v>8</v>
      </c>
      <c r="K24" s="49">
        <v>4</v>
      </c>
      <c r="L24" s="49">
        <v>3</v>
      </c>
      <c r="M24" s="49">
        <v>67</v>
      </c>
      <c r="N24" s="49">
        <v>0</v>
      </c>
      <c r="O24" s="15">
        <f t="shared" si="0"/>
        <v>76</v>
      </c>
      <c r="P24" s="15">
        <f t="shared" si="1"/>
        <v>143</v>
      </c>
      <c r="R24" s="35" t="s">
        <v>148</v>
      </c>
      <c r="S24" s="33">
        <f>SUM(C66:C69)</f>
        <v>72</v>
      </c>
      <c r="T24" s="33">
        <f t="shared" ref="T24:AF24" si="16">SUM(D66:D69)</f>
        <v>15</v>
      </c>
      <c r="U24" s="33">
        <f t="shared" si="16"/>
        <v>17</v>
      </c>
      <c r="V24" s="33">
        <f t="shared" si="16"/>
        <v>122</v>
      </c>
      <c r="W24" s="33">
        <f t="shared" si="16"/>
        <v>3</v>
      </c>
      <c r="X24" s="33">
        <f t="shared" si="16"/>
        <v>2</v>
      </c>
      <c r="Y24" s="33">
        <f t="shared" si="16"/>
        <v>107</v>
      </c>
      <c r="Z24" s="33">
        <f t="shared" si="16"/>
        <v>1</v>
      </c>
      <c r="AA24" s="33">
        <f t="shared" si="16"/>
        <v>1</v>
      </c>
      <c r="AB24" s="33">
        <f t="shared" si="16"/>
        <v>5</v>
      </c>
      <c r="AC24" s="33">
        <f t="shared" si="16"/>
        <v>105</v>
      </c>
      <c r="AD24" s="33">
        <f t="shared" si="16"/>
        <v>0</v>
      </c>
      <c r="AE24" s="30">
        <f t="shared" si="16"/>
        <v>345</v>
      </c>
      <c r="AF24" s="30">
        <f t="shared" si="16"/>
        <v>450</v>
      </c>
    </row>
    <row r="25" spans="2:32" ht="23.1" customHeight="1" x14ac:dyDescent="0.25">
      <c r="B25" s="44" t="s">
        <v>52</v>
      </c>
      <c r="C25" s="49">
        <v>26</v>
      </c>
      <c r="D25" s="49">
        <v>2</v>
      </c>
      <c r="E25" s="49">
        <v>5</v>
      </c>
      <c r="F25" s="49">
        <v>31</v>
      </c>
      <c r="G25" s="49">
        <v>0</v>
      </c>
      <c r="H25" s="49">
        <v>0</v>
      </c>
      <c r="I25" s="49">
        <v>6</v>
      </c>
      <c r="J25" s="49">
        <v>4</v>
      </c>
      <c r="K25" s="49">
        <v>1</v>
      </c>
      <c r="L25" s="49">
        <v>3</v>
      </c>
      <c r="M25" s="49">
        <v>45</v>
      </c>
      <c r="N25" s="49">
        <v>0</v>
      </c>
      <c r="O25" s="15">
        <f t="shared" si="0"/>
        <v>78</v>
      </c>
      <c r="P25" s="15">
        <f t="shared" si="1"/>
        <v>123</v>
      </c>
      <c r="R25" s="35" t="s">
        <v>149</v>
      </c>
      <c r="S25" s="33">
        <f>SUM(C70:C73)</f>
        <v>40</v>
      </c>
      <c r="T25" s="33">
        <f t="shared" ref="T25:AF25" si="17">SUM(D70:D73)</f>
        <v>14</v>
      </c>
      <c r="U25" s="33">
        <f t="shared" si="17"/>
        <v>14</v>
      </c>
      <c r="V25" s="33">
        <f t="shared" si="17"/>
        <v>81</v>
      </c>
      <c r="W25" s="33">
        <f t="shared" si="17"/>
        <v>0</v>
      </c>
      <c r="X25" s="33">
        <f t="shared" si="17"/>
        <v>3</v>
      </c>
      <c r="Y25" s="33">
        <f t="shared" si="17"/>
        <v>68</v>
      </c>
      <c r="Z25" s="33">
        <f t="shared" si="17"/>
        <v>2</v>
      </c>
      <c r="AA25" s="33">
        <f t="shared" si="17"/>
        <v>1</v>
      </c>
      <c r="AB25" s="33">
        <f t="shared" si="17"/>
        <v>4</v>
      </c>
      <c r="AC25" s="33">
        <f t="shared" si="17"/>
        <v>90</v>
      </c>
      <c r="AD25" s="33">
        <f t="shared" si="17"/>
        <v>0</v>
      </c>
      <c r="AE25" s="30">
        <f t="shared" si="17"/>
        <v>227</v>
      </c>
      <c r="AF25" s="30">
        <f t="shared" si="17"/>
        <v>317</v>
      </c>
    </row>
    <row r="26" spans="2:32" ht="23.1" customHeight="1" x14ac:dyDescent="0.25">
      <c r="B26" s="44" t="s">
        <v>53</v>
      </c>
      <c r="C26" s="49">
        <v>22</v>
      </c>
      <c r="D26" s="49">
        <v>8</v>
      </c>
      <c r="E26" s="49">
        <v>9</v>
      </c>
      <c r="F26" s="49">
        <v>28</v>
      </c>
      <c r="G26" s="49">
        <v>0</v>
      </c>
      <c r="H26" s="49">
        <v>0</v>
      </c>
      <c r="I26" s="49">
        <v>12</v>
      </c>
      <c r="J26" s="49">
        <v>8</v>
      </c>
      <c r="K26" s="49">
        <v>1</v>
      </c>
      <c r="L26" s="49">
        <v>4</v>
      </c>
      <c r="M26" s="49">
        <v>62</v>
      </c>
      <c r="N26" s="49">
        <v>0</v>
      </c>
      <c r="O26" s="15">
        <f t="shared" si="0"/>
        <v>92</v>
      </c>
      <c r="P26" s="15">
        <f t="shared" si="1"/>
        <v>154</v>
      </c>
      <c r="R26" s="35" t="s">
        <v>150</v>
      </c>
      <c r="S26" s="33">
        <f>SUM(C74:C77)</f>
        <v>34</v>
      </c>
      <c r="T26" s="33">
        <f t="shared" ref="T26:AF26" si="18">SUM(D74:D77)</f>
        <v>7</v>
      </c>
      <c r="U26" s="33">
        <f t="shared" si="18"/>
        <v>8</v>
      </c>
      <c r="V26" s="33">
        <f t="shared" si="18"/>
        <v>37</v>
      </c>
      <c r="W26" s="33">
        <f t="shared" si="18"/>
        <v>0</v>
      </c>
      <c r="X26" s="33">
        <f t="shared" si="18"/>
        <v>0</v>
      </c>
      <c r="Y26" s="33">
        <f t="shared" si="18"/>
        <v>59</v>
      </c>
      <c r="Z26" s="33">
        <f t="shared" si="18"/>
        <v>1</v>
      </c>
      <c r="AA26" s="33">
        <f t="shared" si="18"/>
        <v>0</v>
      </c>
      <c r="AB26" s="33">
        <f t="shared" si="18"/>
        <v>8</v>
      </c>
      <c r="AC26" s="33">
        <f t="shared" si="18"/>
        <v>60</v>
      </c>
      <c r="AD26" s="33">
        <f t="shared" si="18"/>
        <v>0</v>
      </c>
      <c r="AE26" s="30">
        <f t="shared" si="18"/>
        <v>154</v>
      </c>
      <c r="AF26" s="30">
        <f t="shared" si="18"/>
        <v>214</v>
      </c>
    </row>
    <row r="27" spans="2:32" ht="23.1" customHeight="1" x14ac:dyDescent="0.25">
      <c r="B27" s="44" t="s">
        <v>54</v>
      </c>
      <c r="C27" s="49">
        <v>18</v>
      </c>
      <c r="D27" s="49">
        <v>5</v>
      </c>
      <c r="E27" s="49">
        <v>5</v>
      </c>
      <c r="F27" s="49">
        <v>30</v>
      </c>
      <c r="G27" s="49">
        <v>0</v>
      </c>
      <c r="H27" s="49">
        <v>1</v>
      </c>
      <c r="I27" s="49">
        <v>10</v>
      </c>
      <c r="J27" s="49">
        <v>3</v>
      </c>
      <c r="K27" s="49">
        <v>3</v>
      </c>
      <c r="L27" s="49">
        <v>3</v>
      </c>
      <c r="M27" s="49">
        <v>50</v>
      </c>
      <c r="N27" s="49">
        <v>0</v>
      </c>
      <c r="O27" s="15">
        <f t="shared" si="0"/>
        <v>78</v>
      </c>
      <c r="P27" s="15">
        <f t="shared" si="1"/>
        <v>128</v>
      </c>
      <c r="R27" s="35" t="s">
        <v>151</v>
      </c>
      <c r="S27" s="33">
        <f>SUM(C78:C81)</f>
        <v>20</v>
      </c>
      <c r="T27" s="33">
        <f t="shared" ref="T27:AF27" si="19">SUM(D78:D81)</f>
        <v>1</v>
      </c>
      <c r="U27" s="33">
        <f t="shared" si="19"/>
        <v>5</v>
      </c>
      <c r="V27" s="33">
        <f t="shared" si="19"/>
        <v>20</v>
      </c>
      <c r="W27" s="33">
        <f t="shared" si="19"/>
        <v>1</v>
      </c>
      <c r="X27" s="33">
        <f t="shared" si="19"/>
        <v>2</v>
      </c>
      <c r="Y27" s="33">
        <f t="shared" si="19"/>
        <v>55</v>
      </c>
      <c r="Z27" s="33">
        <f t="shared" si="19"/>
        <v>3</v>
      </c>
      <c r="AA27" s="33">
        <f t="shared" si="19"/>
        <v>0</v>
      </c>
      <c r="AB27" s="33">
        <f t="shared" si="19"/>
        <v>3</v>
      </c>
      <c r="AC27" s="33">
        <f t="shared" si="19"/>
        <v>37</v>
      </c>
      <c r="AD27" s="33">
        <f t="shared" si="19"/>
        <v>0</v>
      </c>
      <c r="AE27" s="30">
        <f t="shared" si="19"/>
        <v>110</v>
      </c>
      <c r="AF27" s="30">
        <f t="shared" si="19"/>
        <v>147</v>
      </c>
    </row>
    <row r="28" spans="2:32" ht="23.1" customHeight="1" x14ac:dyDescent="0.25">
      <c r="B28" s="44" t="s">
        <v>55</v>
      </c>
      <c r="C28" s="49">
        <v>31</v>
      </c>
      <c r="D28" s="49">
        <v>7</v>
      </c>
      <c r="E28" s="49">
        <v>8</v>
      </c>
      <c r="F28" s="49">
        <v>36</v>
      </c>
      <c r="G28" s="49">
        <v>0</v>
      </c>
      <c r="H28" s="49">
        <v>1</v>
      </c>
      <c r="I28" s="49">
        <v>11</v>
      </c>
      <c r="J28" s="49">
        <v>4</v>
      </c>
      <c r="K28" s="49">
        <v>6</v>
      </c>
      <c r="L28" s="49">
        <v>3</v>
      </c>
      <c r="M28" s="49">
        <v>52</v>
      </c>
      <c r="N28" s="49">
        <v>0</v>
      </c>
      <c r="O28" s="15">
        <f t="shared" si="0"/>
        <v>107</v>
      </c>
      <c r="P28" s="15">
        <f t="shared" si="1"/>
        <v>159</v>
      </c>
      <c r="R28" s="35" t="s">
        <v>152</v>
      </c>
      <c r="S28" s="33">
        <f>SUM(C82:C85)</f>
        <v>6</v>
      </c>
      <c r="T28" s="33">
        <f t="shared" ref="T28:AF28" si="20">SUM(D82:D85)</f>
        <v>2</v>
      </c>
      <c r="U28" s="33">
        <f t="shared" si="20"/>
        <v>1</v>
      </c>
      <c r="V28" s="33">
        <f t="shared" si="20"/>
        <v>5</v>
      </c>
      <c r="W28" s="33">
        <f t="shared" si="20"/>
        <v>0</v>
      </c>
      <c r="X28" s="33">
        <f t="shared" si="20"/>
        <v>1</v>
      </c>
      <c r="Y28" s="33">
        <f t="shared" si="20"/>
        <v>19</v>
      </c>
      <c r="Z28" s="33">
        <f t="shared" si="20"/>
        <v>2</v>
      </c>
      <c r="AA28" s="33">
        <f t="shared" si="20"/>
        <v>2</v>
      </c>
      <c r="AB28" s="33">
        <f t="shared" si="20"/>
        <v>10</v>
      </c>
      <c r="AC28" s="33">
        <f t="shared" si="20"/>
        <v>17</v>
      </c>
      <c r="AD28" s="33">
        <f t="shared" si="20"/>
        <v>0</v>
      </c>
      <c r="AE28" s="30">
        <f t="shared" si="20"/>
        <v>48</v>
      </c>
      <c r="AF28" s="30">
        <f t="shared" si="20"/>
        <v>65</v>
      </c>
    </row>
    <row r="29" spans="2:32" ht="23.1" customHeight="1" x14ac:dyDescent="0.25">
      <c r="B29" s="44" t="s">
        <v>56</v>
      </c>
      <c r="C29" s="49">
        <v>21</v>
      </c>
      <c r="D29" s="49">
        <v>7</v>
      </c>
      <c r="E29" s="49">
        <v>12</v>
      </c>
      <c r="F29" s="49">
        <v>25</v>
      </c>
      <c r="G29" s="49">
        <v>1</v>
      </c>
      <c r="H29" s="49">
        <v>0</v>
      </c>
      <c r="I29" s="49">
        <v>7</v>
      </c>
      <c r="J29" s="49">
        <v>9</v>
      </c>
      <c r="K29" s="49">
        <v>1</v>
      </c>
      <c r="L29" s="49">
        <v>1</v>
      </c>
      <c r="M29" s="49">
        <v>36</v>
      </c>
      <c r="N29" s="49">
        <v>0</v>
      </c>
      <c r="O29" s="15">
        <f t="shared" si="0"/>
        <v>84</v>
      </c>
      <c r="P29" s="15">
        <f t="shared" si="1"/>
        <v>120</v>
      </c>
      <c r="R29" s="35" t="s">
        <v>153</v>
      </c>
      <c r="S29" s="33">
        <f>SUM(C86:C89)</f>
        <v>3</v>
      </c>
      <c r="T29" s="33">
        <f t="shared" ref="T29:AF29" si="21">SUM(D86:D89)</f>
        <v>0</v>
      </c>
      <c r="U29" s="33">
        <f t="shared" si="21"/>
        <v>2</v>
      </c>
      <c r="V29" s="33">
        <f t="shared" si="21"/>
        <v>2</v>
      </c>
      <c r="W29" s="33">
        <f t="shared" si="21"/>
        <v>2</v>
      </c>
      <c r="X29" s="33">
        <f t="shared" si="21"/>
        <v>5</v>
      </c>
      <c r="Y29" s="33">
        <f t="shared" si="21"/>
        <v>9</v>
      </c>
      <c r="Z29" s="33">
        <f t="shared" si="21"/>
        <v>13</v>
      </c>
      <c r="AA29" s="33">
        <f t="shared" si="21"/>
        <v>4</v>
      </c>
      <c r="AB29" s="33">
        <f t="shared" si="21"/>
        <v>4</v>
      </c>
      <c r="AC29" s="33">
        <f t="shared" si="21"/>
        <v>5</v>
      </c>
      <c r="AD29" s="33">
        <f t="shared" si="21"/>
        <v>0</v>
      </c>
      <c r="AE29" s="30">
        <f t="shared" si="21"/>
        <v>44</v>
      </c>
      <c r="AF29" s="30">
        <f t="shared" si="21"/>
        <v>49</v>
      </c>
    </row>
    <row r="30" spans="2:32" ht="23.1" customHeight="1" x14ac:dyDescent="0.25">
      <c r="B30" s="44" t="s">
        <v>57</v>
      </c>
      <c r="C30" s="49">
        <v>199</v>
      </c>
      <c r="D30" s="49">
        <v>5</v>
      </c>
      <c r="E30" s="49">
        <v>4</v>
      </c>
      <c r="F30" s="49">
        <v>28</v>
      </c>
      <c r="G30" s="49">
        <v>1</v>
      </c>
      <c r="H30" s="49">
        <v>2</v>
      </c>
      <c r="I30" s="49">
        <v>7</v>
      </c>
      <c r="J30" s="49">
        <v>5</v>
      </c>
      <c r="K30" s="49">
        <v>4</v>
      </c>
      <c r="L30" s="49">
        <v>1</v>
      </c>
      <c r="M30" s="49">
        <v>37</v>
      </c>
      <c r="N30" s="49">
        <v>0</v>
      </c>
      <c r="O30" s="15">
        <f t="shared" si="0"/>
        <v>256</v>
      </c>
      <c r="P30" s="15">
        <f t="shared" si="1"/>
        <v>293</v>
      </c>
      <c r="R30" s="35" t="s">
        <v>154</v>
      </c>
      <c r="S30" s="33">
        <f>SUM(C90:C93)</f>
        <v>6</v>
      </c>
      <c r="T30" s="33">
        <f t="shared" ref="T30:AF30" si="22">SUM(D90:D93)</f>
        <v>0</v>
      </c>
      <c r="U30" s="33">
        <f t="shared" si="22"/>
        <v>1</v>
      </c>
      <c r="V30" s="33">
        <f t="shared" si="22"/>
        <v>2</v>
      </c>
      <c r="W30" s="33">
        <f t="shared" si="22"/>
        <v>0</v>
      </c>
      <c r="X30" s="33">
        <f t="shared" si="22"/>
        <v>7</v>
      </c>
      <c r="Y30" s="33">
        <f t="shared" si="22"/>
        <v>23</v>
      </c>
      <c r="Z30" s="33">
        <f t="shared" si="22"/>
        <v>8</v>
      </c>
      <c r="AA30" s="33">
        <f t="shared" si="22"/>
        <v>6</v>
      </c>
      <c r="AB30" s="33">
        <f t="shared" si="22"/>
        <v>4</v>
      </c>
      <c r="AC30" s="33">
        <f t="shared" si="22"/>
        <v>11</v>
      </c>
      <c r="AD30" s="33">
        <f t="shared" si="22"/>
        <v>0</v>
      </c>
      <c r="AE30" s="30">
        <f t="shared" si="22"/>
        <v>57</v>
      </c>
      <c r="AF30" s="30">
        <f t="shared" si="22"/>
        <v>68</v>
      </c>
    </row>
    <row r="31" spans="2:32" ht="23.1" customHeight="1" x14ac:dyDescent="0.25">
      <c r="B31" s="45" t="s">
        <v>58</v>
      </c>
      <c r="C31" s="49">
        <v>23</v>
      </c>
      <c r="D31" s="49">
        <v>5</v>
      </c>
      <c r="E31" s="49">
        <v>3</v>
      </c>
      <c r="F31" s="49">
        <v>33</v>
      </c>
      <c r="G31" s="49">
        <v>0</v>
      </c>
      <c r="H31" s="49">
        <v>0</v>
      </c>
      <c r="I31" s="49">
        <v>10</v>
      </c>
      <c r="J31" s="49">
        <v>3</v>
      </c>
      <c r="K31" s="49">
        <v>2</v>
      </c>
      <c r="L31" s="49">
        <v>1</v>
      </c>
      <c r="M31" s="49">
        <v>48</v>
      </c>
      <c r="N31" s="49">
        <v>0</v>
      </c>
      <c r="O31" s="15">
        <f t="shared" si="0"/>
        <v>80</v>
      </c>
      <c r="P31" s="15">
        <f t="shared" si="1"/>
        <v>128</v>
      </c>
      <c r="R31" s="35" t="s">
        <v>155</v>
      </c>
      <c r="S31" s="33">
        <f>SUM(C94:C97)</f>
        <v>12</v>
      </c>
      <c r="T31" s="33">
        <f t="shared" ref="T31:AF31" si="23">SUM(D94:D97)</f>
        <v>5</v>
      </c>
      <c r="U31" s="33">
        <f t="shared" si="23"/>
        <v>3</v>
      </c>
      <c r="V31" s="33">
        <f t="shared" si="23"/>
        <v>12</v>
      </c>
      <c r="W31" s="33">
        <f t="shared" si="23"/>
        <v>1</v>
      </c>
      <c r="X31" s="33">
        <f t="shared" si="23"/>
        <v>18</v>
      </c>
      <c r="Y31" s="33">
        <f t="shared" si="23"/>
        <v>53</v>
      </c>
      <c r="Z31" s="33">
        <f t="shared" si="23"/>
        <v>1</v>
      </c>
      <c r="AA31" s="33">
        <f t="shared" si="23"/>
        <v>0</v>
      </c>
      <c r="AB31" s="33">
        <f t="shared" si="23"/>
        <v>8</v>
      </c>
      <c r="AC31" s="33">
        <f t="shared" si="23"/>
        <v>22</v>
      </c>
      <c r="AD31" s="33">
        <f t="shared" si="23"/>
        <v>0</v>
      </c>
      <c r="AE31" s="30">
        <f t="shared" si="23"/>
        <v>113</v>
      </c>
      <c r="AF31" s="30">
        <f t="shared" si="23"/>
        <v>135</v>
      </c>
    </row>
    <row r="32" spans="2:32" ht="23.1" customHeight="1" x14ac:dyDescent="0.25">
      <c r="B32" s="45" t="s">
        <v>59</v>
      </c>
      <c r="C32" s="49">
        <v>30</v>
      </c>
      <c r="D32" s="49">
        <v>5</v>
      </c>
      <c r="E32" s="49">
        <v>7</v>
      </c>
      <c r="F32" s="49">
        <v>28</v>
      </c>
      <c r="G32" s="49">
        <v>0</v>
      </c>
      <c r="H32" s="49">
        <v>0</v>
      </c>
      <c r="I32" s="49">
        <v>16</v>
      </c>
      <c r="J32" s="49">
        <v>16</v>
      </c>
      <c r="K32" s="49">
        <v>5</v>
      </c>
      <c r="L32" s="49">
        <v>0</v>
      </c>
      <c r="M32" s="49">
        <v>51</v>
      </c>
      <c r="N32" s="49">
        <v>0</v>
      </c>
      <c r="O32" s="15">
        <f t="shared" si="0"/>
        <v>107</v>
      </c>
      <c r="P32" s="15">
        <f t="shared" si="1"/>
        <v>158</v>
      </c>
      <c r="R32" s="32" t="s">
        <v>156</v>
      </c>
      <c r="S32" s="33">
        <f>SUM(C98:C101)</f>
        <v>24</v>
      </c>
      <c r="T32" s="33">
        <f t="shared" ref="T32:AF32" si="24">SUM(D98:D101)</f>
        <v>10</v>
      </c>
      <c r="U32" s="33">
        <f t="shared" si="24"/>
        <v>3</v>
      </c>
      <c r="V32" s="33">
        <f t="shared" si="24"/>
        <v>62</v>
      </c>
      <c r="W32" s="33">
        <f t="shared" si="24"/>
        <v>2</v>
      </c>
      <c r="X32" s="33">
        <f t="shared" si="24"/>
        <v>6</v>
      </c>
      <c r="Y32" s="33">
        <f t="shared" si="24"/>
        <v>44</v>
      </c>
      <c r="Z32" s="33">
        <f t="shared" si="24"/>
        <v>2</v>
      </c>
      <c r="AA32" s="33">
        <f t="shared" si="24"/>
        <v>0</v>
      </c>
      <c r="AB32" s="33">
        <f t="shared" si="24"/>
        <v>9</v>
      </c>
      <c r="AC32" s="33">
        <f t="shared" si="24"/>
        <v>50</v>
      </c>
      <c r="AD32" s="33">
        <f t="shared" si="24"/>
        <v>0</v>
      </c>
      <c r="AE32" s="30">
        <f t="shared" si="24"/>
        <v>162</v>
      </c>
      <c r="AF32" s="30">
        <f t="shared" si="24"/>
        <v>212</v>
      </c>
    </row>
    <row r="33" spans="2:32" ht="23.1" customHeight="1" x14ac:dyDescent="0.25">
      <c r="B33" s="44" t="s">
        <v>60</v>
      </c>
      <c r="C33" s="49">
        <v>24</v>
      </c>
      <c r="D33" s="49">
        <v>4</v>
      </c>
      <c r="E33" s="49">
        <v>4</v>
      </c>
      <c r="F33" s="49">
        <v>24</v>
      </c>
      <c r="G33" s="49">
        <v>0</v>
      </c>
      <c r="H33" s="49">
        <v>1</v>
      </c>
      <c r="I33" s="49">
        <v>9</v>
      </c>
      <c r="J33" s="49">
        <v>4</v>
      </c>
      <c r="K33" s="49">
        <v>0</v>
      </c>
      <c r="L33" s="49">
        <v>1</v>
      </c>
      <c r="M33" s="49">
        <v>58</v>
      </c>
      <c r="N33" s="49">
        <v>0</v>
      </c>
      <c r="O33" s="15">
        <f t="shared" si="0"/>
        <v>71</v>
      </c>
      <c r="P33" s="15">
        <f t="shared" si="1"/>
        <v>129</v>
      </c>
      <c r="R33" s="32" t="s">
        <v>157</v>
      </c>
      <c r="S33" s="33">
        <f>SUM(C102:C105)</f>
        <v>116</v>
      </c>
      <c r="T33" s="33">
        <f t="shared" ref="T33:AF33" si="25">SUM(D102:D105)</f>
        <v>31</v>
      </c>
      <c r="U33" s="33">
        <f t="shared" si="25"/>
        <v>21</v>
      </c>
      <c r="V33" s="33">
        <f t="shared" si="25"/>
        <v>126</v>
      </c>
      <c r="W33" s="33">
        <f t="shared" si="25"/>
        <v>10</v>
      </c>
      <c r="X33" s="33">
        <f t="shared" si="25"/>
        <v>4</v>
      </c>
      <c r="Y33" s="33">
        <f t="shared" si="25"/>
        <v>117</v>
      </c>
      <c r="Z33" s="33">
        <f t="shared" si="25"/>
        <v>10</v>
      </c>
      <c r="AA33" s="33">
        <f t="shared" si="25"/>
        <v>6</v>
      </c>
      <c r="AB33" s="33">
        <f t="shared" si="25"/>
        <v>11</v>
      </c>
      <c r="AC33" s="33">
        <f t="shared" si="25"/>
        <v>478</v>
      </c>
      <c r="AD33" s="33">
        <f t="shared" si="25"/>
        <v>0</v>
      </c>
      <c r="AE33" s="30">
        <f t="shared" si="25"/>
        <v>452</v>
      </c>
      <c r="AF33" s="30">
        <f t="shared" si="25"/>
        <v>930</v>
      </c>
    </row>
    <row r="34" spans="2:32" ht="23.1" customHeight="1" x14ac:dyDescent="0.25">
      <c r="B34" s="45" t="s">
        <v>61</v>
      </c>
      <c r="C34" s="49">
        <v>27</v>
      </c>
      <c r="D34" s="49">
        <v>14</v>
      </c>
      <c r="E34" s="49">
        <v>9</v>
      </c>
      <c r="F34" s="49">
        <v>37</v>
      </c>
      <c r="G34" s="49">
        <v>0</v>
      </c>
      <c r="H34" s="49">
        <v>0</v>
      </c>
      <c r="I34" s="49">
        <v>18</v>
      </c>
      <c r="J34" s="49">
        <v>9</v>
      </c>
      <c r="K34" s="49">
        <v>2</v>
      </c>
      <c r="L34" s="49">
        <v>3</v>
      </c>
      <c r="M34" s="49">
        <v>59</v>
      </c>
      <c r="N34" s="49">
        <v>0</v>
      </c>
      <c r="O34" s="15">
        <f t="shared" si="0"/>
        <v>119</v>
      </c>
      <c r="P34" s="15">
        <f t="shared" si="1"/>
        <v>178</v>
      </c>
      <c r="R34" s="37" t="s">
        <v>90</v>
      </c>
      <c r="S34" s="38">
        <f t="shared" ref="S34:AF34" si="26">MAX(S10:S12)</f>
        <v>129</v>
      </c>
      <c r="T34" s="38">
        <f t="shared" si="26"/>
        <v>45</v>
      </c>
      <c r="U34" s="38">
        <f t="shared" si="26"/>
        <v>22</v>
      </c>
      <c r="V34" s="38">
        <f t="shared" si="26"/>
        <v>156</v>
      </c>
      <c r="W34" s="38">
        <f t="shared" si="26"/>
        <v>47</v>
      </c>
      <c r="X34" s="38">
        <f t="shared" si="26"/>
        <v>1</v>
      </c>
      <c r="Y34" s="38">
        <f t="shared" si="26"/>
        <v>53</v>
      </c>
      <c r="Z34" s="38">
        <f t="shared" si="26"/>
        <v>20</v>
      </c>
      <c r="AA34" s="38">
        <f t="shared" si="26"/>
        <v>13</v>
      </c>
      <c r="AB34" s="38">
        <f t="shared" si="26"/>
        <v>10</v>
      </c>
      <c r="AC34" s="38">
        <f t="shared" si="26"/>
        <v>443</v>
      </c>
      <c r="AD34" s="38">
        <f t="shared" si="26"/>
        <v>0</v>
      </c>
      <c r="AE34" s="39">
        <f t="shared" si="26"/>
        <v>372</v>
      </c>
      <c r="AF34" s="39">
        <f t="shared" si="26"/>
        <v>815</v>
      </c>
    </row>
    <row r="35" spans="2:32" ht="23.1" customHeight="1" x14ac:dyDescent="0.25">
      <c r="B35" s="45" t="s">
        <v>62</v>
      </c>
      <c r="C35" s="49">
        <v>21</v>
      </c>
      <c r="D35" s="49">
        <v>6</v>
      </c>
      <c r="E35" s="49">
        <v>6</v>
      </c>
      <c r="F35" s="49">
        <v>26</v>
      </c>
      <c r="G35" s="49">
        <v>1</v>
      </c>
      <c r="H35" s="49">
        <v>2</v>
      </c>
      <c r="I35" s="49">
        <v>10</v>
      </c>
      <c r="J35" s="49">
        <v>11</v>
      </c>
      <c r="K35" s="49">
        <v>4</v>
      </c>
      <c r="L35" s="49">
        <v>1</v>
      </c>
      <c r="M35" s="49">
        <v>54</v>
      </c>
      <c r="N35" s="49">
        <v>0</v>
      </c>
      <c r="O35" s="15">
        <f t="shared" si="0"/>
        <v>88</v>
      </c>
      <c r="P35" s="15">
        <f t="shared" si="1"/>
        <v>142</v>
      </c>
      <c r="R35" s="37" t="s">
        <v>91</v>
      </c>
      <c r="S35" s="38">
        <f t="shared" ref="S35:AF35" si="27">MAX(S13:S18)</f>
        <v>276</v>
      </c>
      <c r="T35" s="38">
        <f t="shared" si="27"/>
        <v>36</v>
      </c>
      <c r="U35" s="38">
        <f t="shared" si="27"/>
        <v>34</v>
      </c>
      <c r="V35" s="38">
        <f t="shared" si="27"/>
        <v>138</v>
      </c>
      <c r="W35" s="38">
        <f t="shared" si="27"/>
        <v>3</v>
      </c>
      <c r="X35" s="38">
        <f t="shared" si="27"/>
        <v>4</v>
      </c>
      <c r="Y35" s="38">
        <f t="shared" si="27"/>
        <v>53</v>
      </c>
      <c r="Z35" s="38">
        <f t="shared" si="27"/>
        <v>38</v>
      </c>
      <c r="AA35" s="38">
        <f t="shared" si="27"/>
        <v>15</v>
      </c>
      <c r="AB35" s="38">
        <f t="shared" si="27"/>
        <v>14</v>
      </c>
      <c r="AC35" s="38">
        <f t="shared" si="27"/>
        <v>234</v>
      </c>
      <c r="AD35" s="38">
        <f t="shared" si="27"/>
        <v>0</v>
      </c>
      <c r="AE35" s="39">
        <f t="shared" si="27"/>
        <v>514</v>
      </c>
      <c r="AF35" s="39">
        <f t="shared" si="27"/>
        <v>708</v>
      </c>
    </row>
    <row r="36" spans="2:32" ht="23.1" customHeight="1" x14ac:dyDescent="0.25">
      <c r="B36" s="45" t="s">
        <v>63</v>
      </c>
      <c r="C36" s="49">
        <v>20</v>
      </c>
      <c r="D36" s="49">
        <v>8</v>
      </c>
      <c r="E36" s="49">
        <v>7</v>
      </c>
      <c r="F36" s="49">
        <v>30</v>
      </c>
      <c r="G36" s="49">
        <v>1</v>
      </c>
      <c r="H36" s="49">
        <v>1</v>
      </c>
      <c r="I36" s="49">
        <v>10</v>
      </c>
      <c r="J36" s="49">
        <v>12</v>
      </c>
      <c r="K36" s="49">
        <v>4</v>
      </c>
      <c r="L36" s="49">
        <v>2</v>
      </c>
      <c r="M36" s="49">
        <v>32</v>
      </c>
      <c r="N36" s="49">
        <v>0</v>
      </c>
      <c r="O36" s="15">
        <f t="shared" si="0"/>
        <v>95</v>
      </c>
      <c r="P36" s="15">
        <f t="shared" si="1"/>
        <v>127</v>
      </c>
      <c r="R36" s="37" t="s">
        <v>92</v>
      </c>
      <c r="S36" s="38">
        <f t="shared" ref="S36:AF36" si="28">MAX(S19:S21)</f>
        <v>189</v>
      </c>
      <c r="T36" s="38">
        <f t="shared" si="28"/>
        <v>63</v>
      </c>
      <c r="U36" s="38">
        <f t="shared" si="28"/>
        <v>40</v>
      </c>
      <c r="V36" s="38">
        <f t="shared" si="28"/>
        <v>174</v>
      </c>
      <c r="W36" s="38">
        <f t="shared" si="28"/>
        <v>9</v>
      </c>
      <c r="X36" s="38">
        <f t="shared" si="28"/>
        <v>8</v>
      </c>
      <c r="Y36" s="38">
        <f t="shared" si="28"/>
        <v>83</v>
      </c>
      <c r="Z36" s="38">
        <f t="shared" si="28"/>
        <v>43</v>
      </c>
      <c r="AA36" s="38">
        <f t="shared" si="28"/>
        <v>16</v>
      </c>
      <c r="AB36" s="38">
        <f t="shared" si="28"/>
        <v>16</v>
      </c>
      <c r="AC36" s="38">
        <f t="shared" si="28"/>
        <v>309</v>
      </c>
      <c r="AD36" s="38">
        <f t="shared" si="28"/>
        <v>0</v>
      </c>
      <c r="AE36" s="39">
        <f t="shared" si="28"/>
        <v>558</v>
      </c>
      <c r="AF36" s="39">
        <f t="shared" si="28"/>
        <v>867</v>
      </c>
    </row>
    <row r="37" spans="2:32" ht="23.1" customHeight="1" x14ac:dyDescent="0.25">
      <c r="B37" s="44" t="s">
        <v>64</v>
      </c>
      <c r="C37" s="49">
        <v>25</v>
      </c>
      <c r="D37" s="49">
        <v>8</v>
      </c>
      <c r="E37" s="49">
        <v>6</v>
      </c>
      <c r="F37" s="49">
        <v>26</v>
      </c>
      <c r="G37" s="49">
        <v>0</v>
      </c>
      <c r="H37" s="49">
        <v>0</v>
      </c>
      <c r="I37" s="49">
        <v>7</v>
      </c>
      <c r="J37" s="49">
        <v>6</v>
      </c>
      <c r="K37" s="49">
        <v>2</v>
      </c>
      <c r="L37" s="49">
        <v>1</v>
      </c>
      <c r="M37" s="49">
        <v>57</v>
      </c>
      <c r="N37" s="49">
        <v>0</v>
      </c>
      <c r="O37" s="15">
        <f t="shared" si="0"/>
        <v>81</v>
      </c>
      <c r="P37" s="15">
        <f t="shared" si="1"/>
        <v>138</v>
      </c>
      <c r="R37" s="36" t="s">
        <v>85</v>
      </c>
      <c r="S37" s="34">
        <f t="shared" ref="S37:AF37" si="29">SUM(S10:S12)</f>
        <v>248</v>
      </c>
      <c r="T37" s="16">
        <f t="shared" si="29"/>
        <v>100</v>
      </c>
      <c r="U37" s="16">
        <f t="shared" si="29"/>
        <v>54</v>
      </c>
      <c r="V37" s="16">
        <f t="shared" si="29"/>
        <v>373</v>
      </c>
      <c r="W37" s="16">
        <f t="shared" si="29"/>
        <v>81</v>
      </c>
      <c r="X37" s="16">
        <f t="shared" si="29"/>
        <v>2</v>
      </c>
      <c r="Y37" s="16">
        <f t="shared" si="29"/>
        <v>115</v>
      </c>
      <c r="Z37" s="16">
        <f t="shared" si="29"/>
        <v>44</v>
      </c>
      <c r="AA37" s="16">
        <f t="shared" si="29"/>
        <v>27</v>
      </c>
      <c r="AB37" s="16">
        <f t="shared" si="29"/>
        <v>24</v>
      </c>
      <c r="AC37" s="16">
        <f t="shared" si="29"/>
        <v>1119</v>
      </c>
      <c r="AD37" s="16">
        <f t="shared" si="29"/>
        <v>0</v>
      </c>
      <c r="AE37" s="31">
        <f t="shared" si="29"/>
        <v>1068</v>
      </c>
      <c r="AF37" s="31">
        <f t="shared" si="29"/>
        <v>2187</v>
      </c>
    </row>
    <row r="38" spans="2:32" ht="23.1" customHeight="1" x14ac:dyDescent="0.25">
      <c r="B38" s="45" t="s">
        <v>65</v>
      </c>
      <c r="C38" s="49">
        <v>25</v>
      </c>
      <c r="D38" s="49">
        <v>7</v>
      </c>
      <c r="E38" s="49">
        <v>9</v>
      </c>
      <c r="F38" s="49">
        <v>30</v>
      </c>
      <c r="G38" s="49">
        <v>0</v>
      </c>
      <c r="H38" s="49">
        <v>0</v>
      </c>
      <c r="I38" s="49">
        <v>10</v>
      </c>
      <c r="J38" s="49">
        <v>14</v>
      </c>
      <c r="K38" s="49">
        <v>4</v>
      </c>
      <c r="L38" s="49">
        <v>1</v>
      </c>
      <c r="M38" s="49">
        <v>37</v>
      </c>
      <c r="N38" s="49">
        <v>0</v>
      </c>
      <c r="O38" s="15">
        <f t="shared" si="0"/>
        <v>100</v>
      </c>
      <c r="P38" s="15">
        <f t="shared" si="1"/>
        <v>137</v>
      </c>
      <c r="R38" s="27" t="s">
        <v>86</v>
      </c>
      <c r="S38" s="16">
        <f t="shared" ref="S38:AF38" si="30">SUM(S13:S18)</f>
        <v>793</v>
      </c>
      <c r="T38" s="16">
        <f t="shared" si="30"/>
        <v>150</v>
      </c>
      <c r="U38" s="16">
        <f t="shared" si="30"/>
        <v>151</v>
      </c>
      <c r="V38" s="16">
        <f t="shared" si="30"/>
        <v>744</v>
      </c>
      <c r="W38" s="16">
        <f t="shared" si="30"/>
        <v>9</v>
      </c>
      <c r="X38" s="16">
        <f t="shared" si="30"/>
        <v>14</v>
      </c>
      <c r="Y38" s="16">
        <f t="shared" si="30"/>
        <v>260</v>
      </c>
      <c r="Z38" s="16">
        <f t="shared" si="30"/>
        <v>180</v>
      </c>
      <c r="AA38" s="16">
        <f t="shared" si="30"/>
        <v>68</v>
      </c>
      <c r="AB38" s="16">
        <f t="shared" si="30"/>
        <v>54</v>
      </c>
      <c r="AC38" s="16">
        <f t="shared" si="30"/>
        <v>1107</v>
      </c>
      <c r="AD38" s="16">
        <f t="shared" si="30"/>
        <v>0</v>
      </c>
      <c r="AE38" s="31">
        <f t="shared" si="30"/>
        <v>2423</v>
      </c>
      <c r="AF38" s="31">
        <f t="shared" si="30"/>
        <v>3530</v>
      </c>
    </row>
    <row r="39" spans="2:32" ht="23.1" customHeight="1" x14ac:dyDescent="0.25">
      <c r="B39" s="45" t="s">
        <v>66</v>
      </c>
      <c r="C39" s="49">
        <v>28</v>
      </c>
      <c r="D39" s="49">
        <v>5</v>
      </c>
      <c r="E39" s="49">
        <v>7</v>
      </c>
      <c r="F39" s="49">
        <v>33</v>
      </c>
      <c r="G39" s="49">
        <v>0</v>
      </c>
      <c r="H39" s="49">
        <v>0</v>
      </c>
      <c r="I39" s="49">
        <v>15</v>
      </c>
      <c r="J39" s="49">
        <v>4</v>
      </c>
      <c r="K39" s="49">
        <v>2</v>
      </c>
      <c r="L39" s="49">
        <v>1</v>
      </c>
      <c r="M39" s="49">
        <v>36</v>
      </c>
      <c r="N39" s="49">
        <v>0</v>
      </c>
      <c r="O39" s="15">
        <f t="shared" si="0"/>
        <v>95</v>
      </c>
      <c r="P39" s="15">
        <f t="shared" si="1"/>
        <v>131</v>
      </c>
      <c r="R39" s="28" t="s">
        <v>87</v>
      </c>
      <c r="S39" s="16">
        <f t="shared" ref="S39:AF39" si="31">SUM(S19:S21)</f>
        <v>516</v>
      </c>
      <c r="T39" s="16">
        <f t="shared" si="31"/>
        <v>156</v>
      </c>
      <c r="U39" s="16">
        <f t="shared" si="31"/>
        <v>107</v>
      </c>
      <c r="V39" s="16">
        <f t="shared" si="31"/>
        <v>485</v>
      </c>
      <c r="W39" s="16">
        <f t="shared" si="31"/>
        <v>14</v>
      </c>
      <c r="X39" s="16">
        <f t="shared" si="31"/>
        <v>11</v>
      </c>
      <c r="Y39" s="16">
        <f t="shared" si="31"/>
        <v>170</v>
      </c>
      <c r="Z39" s="16">
        <f t="shared" si="31"/>
        <v>87</v>
      </c>
      <c r="AA39" s="16">
        <f t="shared" si="31"/>
        <v>31</v>
      </c>
      <c r="AB39" s="16">
        <f t="shared" si="31"/>
        <v>27</v>
      </c>
      <c r="AC39" s="16">
        <f t="shared" si="31"/>
        <v>818</v>
      </c>
      <c r="AD39" s="16">
        <f t="shared" si="31"/>
        <v>0</v>
      </c>
      <c r="AE39" s="31">
        <f t="shared" si="31"/>
        <v>1604</v>
      </c>
      <c r="AF39" s="31">
        <f t="shared" si="31"/>
        <v>2422</v>
      </c>
    </row>
    <row r="40" spans="2:32" ht="23.1" customHeight="1" x14ac:dyDescent="0.25">
      <c r="B40" s="45" t="s">
        <v>67</v>
      </c>
      <c r="C40" s="49">
        <v>34</v>
      </c>
      <c r="D40" s="49">
        <v>10</v>
      </c>
      <c r="E40" s="49">
        <v>8</v>
      </c>
      <c r="F40" s="49">
        <v>37</v>
      </c>
      <c r="G40" s="49">
        <v>1</v>
      </c>
      <c r="H40" s="49">
        <v>1</v>
      </c>
      <c r="I40" s="49">
        <v>11</v>
      </c>
      <c r="J40" s="49">
        <v>10</v>
      </c>
      <c r="K40" s="49">
        <v>1</v>
      </c>
      <c r="L40" s="49">
        <v>5</v>
      </c>
      <c r="M40" s="49">
        <v>39</v>
      </c>
      <c r="N40" s="49">
        <v>0</v>
      </c>
      <c r="O40" s="15">
        <f t="shared" si="0"/>
        <v>118</v>
      </c>
      <c r="P40" s="15">
        <f t="shared" si="1"/>
        <v>157</v>
      </c>
      <c r="R40" s="5" t="s">
        <v>17</v>
      </c>
      <c r="S40" s="16">
        <f t="shared" ref="S40:AF40" si="32">SUM(S10:S21)</f>
        <v>1557</v>
      </c>
      <c r="T40" s="16">
        <f t="shared" si="32"/>
        <v>406</v>
      </c>
      <c r="U40" s="16">
        <f t="shared" si="32"/>
        <v>312</v>
      </c>
      <c r="V40" s="16">
        <f t="shared" si="32"/>
        <v>1602</v>
      </c>
      <c r="W40" s="16">
        <f t="shared" si="32"/>
        <v>104</v>
      </c>
      <c r="X40" s="16">
        <f t="shared" si="32"/>
        <v>27</v>
      </c>
      <c r="Y40" s="16">
        <f t="shared" si="32"/>
        <v>545</v>
      </c>
      <c r="Z40" s="16">
        <f t="shared" si="32"/>
        <v>311</v>
      </c>
      <c r="AA40" s="16">
        <f t="shared" si="32"/>
        <v>126</v>
      </c>
      <c r="AB40" s="16">
        <f t="shared" si="32"/>
        <v>105</v>
      </c>
      <c r="AC40" s="16">
        <f t="shared" si="32"/>
        <v>3044</v>
      </c>
      <c r="AD40" s="16">
        <f t="shared" si="32"/>
        <v>0</v>
      </c>
      <c r="AE40" s="31">
        <f t="shared" si="32"/>
        <v>5095</v>
      </c>
      <c r="AF40" s="31">
        <f t="shared" si="32"/>
        <v>8139</v>
      </c>
    </row>
    <row r="41" spans="2:32" ht="23.1" customHeight="1" x14ac:dyDescent="0.25">
      <c r="B41" s="44" t="s">
        <v>68</v>
      </c>
      <c r="C41" s="49">
        <v>30</v>
      </c>
      <c r="D41" s="49">
        <v>7</v>
      </c>
      <c r="E41" s="49">
        <v>8</v>
      </c>
      <c r="F41" s="49">
        <v>38</v>
      </c>
      <c r="G41" s="49">
        <v>0</v>
      </c>
      <c r="H41" s="49">
        <v>3</v>
      </c>
      <c r="I41" s="49">
        <v>17</v>
      </c>
      <c r="J41" s="49">
        <v>10</v>
      </c>
      <c r="K41" s="49">
        <v>5</v>
      </c>
      <c r="L41" s="49">
        <v>0</v>
      </c>
      <c r="M41" s="49">
        <v>29</v>
      </c>
      <c r="N41" s="49">
        <v>0</v>
      </c>
      <c r="O41" s="15">
        <f t="shared" si="0"/>
        <v>118</v>
      </c>
      <c r="P41" s="15">
        <f t="shared" si="1"/>
        <v>147</v>
      </c>
      <c r="R41" s="5" t="s">
        <v>159</v>
      </c>
      <c r="S41" s="16">
        <f>SUM(S10:S33)</f>
        <v>2167</v>
      </c>
      <c r="T41" s="16">
        <f t="shared" ref="T41:AF41" si="33">SUM(T10:T33)</f>
        <v>593</v>
      </c>
      <c r="U41" s="16">
        <f t="shared" si="33"/>
        <v>466</v>
      </c>
      <c r="V41" s="16">
        <f t="shared" si="33"/>
        <v>2325</v>
      </c>
      <c r="W41" s="16">
        <f t="shared" si="33"/>
        <v>128</v>
      </c>
      <c r="X41" s="16">
        <f t="shared" si="33"/>
        <v>91</v>
      </c>
      <c r="Y41" s="16">
        <f t="shared" si="33"/>
        <v>1274</v>
      </c>
      <c r="Z41" s="16">
        <f t="shared" si="33"/>
        <v>362</v>
      </c>
      <c r="AA41" s="16">
        <f t="shared" si="33"/>
        <v>148</v>
      </c>
      <c r="AB41" s="16">
        <f t="shared" si="33"/>
        <v>190</v>
      </c>
      <c r="AC41" s="16">
        <f t="shared" si="33"/>
        <v>4285</v>
      </c>
      <c r="AD41" s="16">
        <f t="shared" si="33"/>
        <v>1</v>
      </c>
      <c r="AE41" s="31">
        <f t="shared" si="33"/>
        <v>7745</v>
      </c>
      <c r="AF41" s="31">
        <f t="shared" si="33"/>
        <v>12030</v>
      </c>
    </row>
    <row r="42" spans="2:32" ht="23.1" customHeight="1" x14ac:dyDescent="0.25">
      <c r="B42" s="45" t="s">
        <v>69</v>
      </c>
      <c r="C42" s="49">
        <v>28</v>
      </c>
      <c r="D42" s="49">
        <v>8</v>
      </c>
      <c r="E42" s="49">
        <v>4</v>
      </c>
      <c r="F42" s="49">
        <v>39</v>
      </c>
      <c r="G42" s="49">
        <v>0</v>
      </c>
      <c r="H42" s="49">
        <v>0</v>
      </c>
      <c r="I42" s="49">
        <v>13</v>
      </c>
      <c r="J42" s="49">
        <v>10</v>
      </c>
      <c r="K42" s="49">
        <v>2</v>
      </c>
      <c r="L42" s="49">
        <v>2</v>
      </c>
      <c r="M42" s="49">
        <v>4</v>
      </c>
      <c r="N42" s="49">
        <v>0</v>
      </c>
      <c r="O42" s="15">
        <f t="shared" si="0"/>
        <v>106</v>
      </c>
      <c r="P42" s="15">
        <f t="shared" si="1"/>
        <v>110</v>
      </c>
      <c r="R42" s="5" t="s">
        <v>160</v>
      </c>
      <c r="S42" s="47">
        <f>S41/S40</f>
        <v>1.3917790622992936</v>
      </c>
      <c r="T42" s="47">
        <f t="shared" ref="T42:AF42" si="34">T41/T40</f>
        <v>1.4605911330049262</v>
      </c>
      <c r="U42" s="47">
        <f t="shared" si="34"/>
        <v>1.4935897435897436</v>
      </c>
      <c r="V42" s="47">
        <f t="shared" si="34"/>
        <v>1.4513108614232211</v>
      </c>
      <c r="W42" s="47">
        <f t="shared" si="34"/>
        <v>1.2307692307692308</v>
      </c>
      <c r="X42" s="47">
        <f t="shared" si="34"/>
        <v>3.3703703703703702</v>
      </c>
      <c r="Y42" s="47">
        <f t="shared" si="34"/>
        <v>2.3376146788990826</v>
      </c>
      <c r="Z42" s="47">
        <f t="shared" si="34"/>
        <v>1.1639871382636655</v>
      </c>
      <c r="AA42" s="47">
        <f t="shared" si="34"/>
        <v>1.1746031746031746</v>
      </c>
      <c r="AB42" s="47">
        <f t="shared" si="34"/>
        <v>1.8095238095238095</v>
      </c>
      <c r="AC42" s="47">
        <f t="shared" si="34"/>
        <v>1.4076872536136662</v>
      </c>
      <c r="AD42" s="47" t="e">
        <f t="shared" si="34"/>
        <v>#DIV/0!</v>
      </c>
      <c r="AE42" s="47">
        <f t="shared" si="34"/>
        <v>1.5201177625122668</v>
      </c>
      <c r="AF42" s="47">
        <f t="shared" si="34"/>
        <v>1.4780685587910063</v>
      </c>
    </row>
    <row r="43" spans="2:32" ht="23.1" customHeight="1" x14ac:dyDescent="0.25">
      <c r="B43" s="44" t="s">
        <v>70</v>
      </c>
      <c r="C43" s="49">
        <v>23</v>
      </c>
      <c r="D43" s="49">
        <v>3</v>
      </c>
      <c r="E43" s="49">
        <v>6</v>
      </c>
      <c r="F43" s="49">
        <v>34</v>
      </c>
      <c r="G43" s="49">
        <v>1</v>
      </c>
      <c r="H43" s="49">
        <v>0</v>
      </c>
      <c r="I43" s="49">
        <v>15</v>
      </c>
      <c r="J43" s="49">
        <v>4</v>
      </c>
      <c r="K43" s="49">
        <v>5</v>
      </c>
      <c r="L43" s="49">
        <v>0</v>
      </c>
      <c r="M43" s="49">
        <v>35</v>
      </c>
      <c r="N43" s="49">
        <v>0</v>
      </c>
      <c r="O43" s="15">
        <f t="shared" si="0"/>
        <v>91</v>
      </c>
      <c r="P43" s="15">
        <f t="shared" si="1"/>
        <v>126</v>
      </c>
    </row>
    <row r="44" spans="2:32" ht="23.1" customHeight="1" x14ac:dyDescent="0.25">
      <c r="B44" s="46" t="s">
        <v>71</v>
      </c>
      <c r="C44" s="49">
        <v>42</v>
      </c>
      <c r="D44" s="49">
        <v>5</v>
      </c>
      <c r="E44" s="49">
        <v>6</v>
      </c>
      <c r="F44" s="49">
        <v>30</v>
      </c>
      <c r="G44" s="49">
        <v>1</v>
      </c>
      <c r="H44" s="49">
        <v>2</v>
      </c>
      <c r="I44" s="49">
        <v>10</v>
      </c>
      <c r="J44" s="49">
        <v>5</v>
      </c>
      <c r="K44" s="49">
        <v>2</v>
      </c>
      <c r="L44" s="49">
        <v>5</v>
      </c>
      <c r="M44" s="49">
        <v>45</v>
      </c>
      <c r="N44" s="49">
        <v>0</v>
      </c>
      <c r="O44" s="15">
        <f t="shared" si="0"/>
        <v>108</v>
      </c>
      <c r="P44" s="15">
        <f t="shared" si="1"/>
        <v>153</v>
      </c>
    </row>
    <row r="45" spans="2:32" ht="23.1" customHeight="1" x14ac:dyDescent="0.25">
      <c r="B45" s="44" t="s">
        <v>72</v>
      </c>
      <c r="C45" s="49">
        <v>26</v>
      </c>
      <c r="D45" s="49">
        <v>8</v>
      </c>
      <c r="E45" s="49">
        <v>5</v>
      </c>
      <c r="F45" s="49">
        <v>29</v>
      </c>
      <c r="G45" s="49">
        <v>1</v>
      </c>
      <c r="H45" s="49">
        <v>0</v>
      </c>
      <c r="I45" s="49">
        <v>5</v>
      </c>
      <c r="J45" s="49">
        <v>10</v>
      </c>
      <c r="K45" s="49">
        <v>6</v>
      </c>
      <c r="L45" s="49">
        <v>7</v>
      </c>
      <c r="M45" s="49">
        <v>52</v>
      </c>
      <c r="N45" s="49">
        <v>0</v>
      </c>
      <c r="O45" s="15">
        <f t="shared" si="0"/>
        <v>97</v>
      </c>
      <c r="P45" s="15">
        <f t="shared" si="1"/>
        <v>149</v>
      </c>
    </row>
    <row r="46" spans="2:32" ht="23.1" customHeight="1" x14ac:dyDescent="0.25">
      <c r="B46" s="45" t="s">
        <v>73</v>
      </c>
      <c r="C46" s="49">
        <v>30</v>
      </c>
      <c r="D46" s="49">
        <v>33</v>
      </c>
      <c r="E46" s="49">
        <v>3</v>
      </c>
      <c r="F46" s="49">
        <v>50</v>
      </c>
      <c r="G46" s="49">
        <v>0</v>
      </c>
      <c r="H46" s="49">
        <v>3</v>
      </c>
      <c r="I46" s="49">
        <v>16</v>
      </c>
      <c r="J46" s="49">
        <v>3</v>
      </c>
      <c r="K46" s="49">
        <v>0</v>
      </c>
      <c r="L46" s="49">
        <v>5</v>
      </c>
      <c r="M46" s="49">
        <v>63</v>
      </c>
      <c r="N46" s="49">
        <v>0</v>
      </c>
      <c r="O46" s="15">
        <f t="shared" si="0"/>
        <v>143</v>
      </c>
      <c r="P46" s="15">
        <f t="shared" si="1"/>
        <v>206</v>
      </c>
      <c r="R46" s="8"/>
      <c r="T46"/>
    </row>
    <row r="47" spans="2:32" ht="23.1" customHeight="1" x14ac:dyDescent="0.25">
      <c r="B47" s="45" t="s">
        <v>74</v>
      </c>
      <c r="C47" s="49">
        <v>35</v>
      </c>
      <c r="D47" s="49">
        <v>7</v>
      </c>
      <c r="E47" s="49">
        <v>10</v>
      </c>
      <c r="F47" s="49">
        <v>39</v>
      </c>
      <c r="G47" s="49">
        <v>0</v>
      </c>
      <c r="H47" s="49">
        <v>2</v>
      </c>
      <c r="I47" s="49">
        <v>25</v>
      </c>
      <c r="J47" s="49">
        <v>1</v>
      </c>
      <c r="K47" s="49">
        <v>2</v>
      </c>
      <c r="L47" s="49">
        <v>6</v>
      </c>
      <c r="M47" s="49">
        <v>70</v>
      </c>
      <c r="N47" s="49">
        <v>0</v>
      </c>
      <c r="O47" s="15">
        <f t="shared" si="0"/>
        <v>127</v>
      </c>
      <c r="P47" s="15">
        <f t="shared" si="1"/>
        <v>197</v>
      </c>
      <c r="R47" s="8"/>
      <c r="T47"/>
    </row>
    <row r="48" spans="2:32" ht="23.1" customHeight="1" x14ac:dyDescent="0.25">
      <c r="B48" s="45" t="s">
        <v>75</v>
      </c>
      <c r="C48" s="49">
        <v>42</v>
      </c>
      <c r="D48" s="49">
        <v>5</v>
      </c>
      <c r="E48" s="49">
        <v>4</v>
      </c>
      <c r="F48" s="49">
        <v>31</v>
      </c>
      <c r="G48" s="49">
        <v>1</v>
      </c>
      <c r="H48" s="49">
        <v>2</v>
      </c>
      <c r="I48" s="49">
        <v>22</v>
      </c>
      <c r="J48" s="49">
        <v>3</v>
      </c>
      <c r="K48" s="49">
        <v>0</v>
      </c>
      <c r="L48" s="49">
        <v>3</v>
      </c>
      <c r="M48" s="49">
        <v>52</v>
      </c>
      <c r="N48" s="49">
        <v>0</v>
      </c>
      <c r="O48" s="15">
        <f t="shared" si="0"/>
        <v>113</v>
      </c>
      <c r="P48" s="15">
        <f t="shared" si="1"/>
        <v>165</v>
      </c>
      <c r="R48" s="8"/>
      <c r="T48"/>
    </row>
    <row r="49" spans="2:20" ht="23.1" customHeight="1" x14ac:dyDescent="0.25">
      <c r="B49" s="44" t="s">
        <v>76</v>
      </c>
      <c r="C49" s="49">
        <v>39</v>
      </c>
      <c r="D49" s="49">
        <v>18</v>
      </c>
      <c r="E49" s="49">
        <v>10</v>
      </c>
      <c r="F49" s="49">
        <v>27</v>
      </c>
      <c r="G49" s="49">
        <v>2</v>
      </c>
      <c r="H49" s="49">
        <v>1</v>
      </c>
      <c r="I49" s="49">
        <v>20</v>
      </c>
      <c r="J49" s="49">
        <v>0</v>
      </c>
      <c r="K49" s="49">
        <v>0</v>
      </c>
      <c r="L49" s="49">
        <v>2</v>
      </c>
      <c r="M49" s="49">
        <v>55</v>
      </c>
      <c r="N49" s="49">
        <v>0</v>
      </c>
      <c r="O49" s="15">
        <f t="shared" si="0"/>
        <v>119</v>
      </c>
      <c r="P49" s="15">
        <f t="shared" si="1"/>
        <v>174</v>
      </c>
      <c r="R49" s="8"/>
      <c r="T49"/>
    </row>
    <row r="50" spans="2:20" ht="23.1" customHeight="1" x14ac:dyDescent="0.25">
      <c r="B50" s="45" t="s">
        <v>77</v>
      </c>
      <c r="C50" s="49">
        <v>37</v>
      </c>
      <c r="D50" s="49">
        <v>10</v>
      </c>
      <c r="E50" s="49">
        <v>7</v>
      </c>
      <c r="F50" s="49">
        <v>50</v>
      </c>
      <c r="G50" s="49">
        <v>3</v>
      </c>
      <c r="H50" s="49">
        <v>0</v>
      </c>
      <c r="I50" s="49">
        <v>10</v>
      </c>
      <c r="J50" s="49">
        <v>4</v>
      </c>
      <c r="K50" s="49">
        <v>1</v>
      </c>
      <c r="L50" s="49">
        <v>1</v>
      </c>
      <c r="M50" s="49">
        <v>65</v>
      </c>
      <c r="N50" s="49">
        <v>0</v>
      </c>
      <c r="O50" s="15">
        <f t="shared" si="0"/>
        <v>123</v>
      </c>
      <c r="P50" s="15">
        <f t="shared" si="1"/>
        <v>188</v>
      </c>
      <c r="R50" s="8"/>
      <c r="T50"/>
    </row>
    <row r="51" spans="2:20" ht="23.1" customHeight="1" x14ac:dyDescent="0.25">
      <c r="B51" s="45" t="s">
        <v>78</v>
      </c>
      <c r="C51" s="49">
        <v>39</v>
      </c>
      <c r="D51" s="49">
        <v>18</v>
      </c>
      <c r="E51" s="49">
        <v>15</v>
      </c>
      <c r="F51" s="49">
        <v>37</v>
      </c>
      <c r="G51" s="49">
        <v>2</v>
      </c>
      <c r="H51" s="49">
        <v>1</v>
      </c>
      <c r="I51" s="49">
        <v>12</v>
      </c>
      <c r="J51" s="49">
        <v>14</v>
      </c>
      <c r="K51" s="49">
        <v>2</v>
      </c>
      <c r="L51" s="49">
        <v>2</v>
      </c>
      <c r="M51" s="49">
        <v>81</v>
      </c>
      <c r="N51" s="49">
        <v>0</v>
      </c>
      <c r="O51" s="15">
        <f t="shared" si="0"/>
        <v>142</v>
      </c>
      <c r="P51" s="15">
        <f t="shared" si="1"/>
        <v>223</v>
      </c>
      <c r="R51" s="8"/>
      <c r="T51"/>
    </row>
    <row r="52" spans="2:20" ht="23.1" customHeight="1" x14ac:dyDescent="0.25">
      <c r="B52" s="45" t="s">
        <v>79</v>
      </c>
      <c r="C52" s="49">
        <v>53</v>
      </c>
      <c r="D52" s="49">
        <v>8</v>
      </c>
      <c r="E52" s="49">
        <v>5</v>
      </c>
      <c r="F52" s="49">
        <v>38</v>
      </c>
      <c r="G52" s="49">
        <v>1</v>
      </c>
      <c r="H52" s="49">
        <v>0</v>
      </c>
      <c r="I52" s="49">
        <v>16</v>
      </c>
      <c r="J52" s="49">
        <v>7</v>
      </c>
      <c r="K52" s="49">
        <v>3</v>
      </c>
      <c r="L52" s="49">
        <v>1</v>
      </c>
      <c r="M52" s="49">
        <v>85</v>
      </c>
      <c r="N52" s="49">
        <v>0</v>
      </c>
      <c r="O52" s="15">
        <f t="shared" si="0"/>
        <v>132</v>
      </c>
      <c r="P52" s="15">
        <f t="shared" si="1"/>
        <v>217</v>
      </c>
      <c r="R52" s="8"/>
      <c r="T52"/>
    </row>
    <row r="53" spans="2:20" ht="23.1" customHeight="1" x14ac:dyDescent="0.25">
      <c r="B53" s="44" t="s">
        <v>80</v>
      </c>
      <c r="C53" s="49">
        <v>52</v>
      </c>
      <c r="D53" s="49">
        <v>11</v>
      </c>
      <c r="E53" s="49">
        <v>13</v>
      </c>
      <c r="F53" s="49">
        <v>49</v>
      </c>
      <c r="G53" s="49">
        <v>3</v>
      </c>
      <c r="H53" s="49">
        <v>0</v>
      </c>
      <c r="I53" s="49">
        <v>12</v>
      </c>
      <c r="J53" s="49">
        <v>12</v>
      </c>
      <c r="K53" s="49">
        <v>7</v>
      </c>
      <c r="L53" s="49">
        <v>2</v>
      </c>
      <c r="M53" s="49">
        <v>78</v>
      </c>
      <c r="N53" s="49">
        <v>0</v>
      </c>
      <c r="O53" s="15">
        <f t="shared" si="0"/>
        <v>161</v>
      </c>
      <c r="P53" s="15">
        <f t="shared" si="1"/>
        <v>239</v>
      </c>
      <c r="R53" s="8"/>
      <c r="T53"/>
    </row>
    <row r="54" spans="2:20" ht="23.1" customHeight="1" x14ac:dyDescent="0.25">
      <c r="B54" s="44" t="s">
        <v>81</v>
      </c>
      <c r="C54" s="49">
        <v>53</v>
      </c>
      <c r="D54" s="49">
        <v>17</v>
      </c>
      <c r="E54" s="49">
        <v>10</v>
      </c>
      <c r="F54" s="49">
        <v>41</v>
      </c>
      <c r="G54" s="49">
        <v>2</v>
      </c>
      <c r="H54" s="49">
        <v>1</v>
      </c>
      <c r="I54" s="49">
        <v>9</v>
      </c>
      <c r="J54" s="49">
        <v>16</v>
      </c>
      <c r="K54" s="49">
        <v>4</v>
      </c>
      <c r="L54" s="49">
        <v>0</v>
      </c>
      <c r="M54" s="49">
        <v>88</v>
      </c>
      <c r="N54" s="49">
        <v>0</v>
      </c>
      <c r="O54" s="15">
        <f t="shared" si="0"/>
        <v>153</v>
      </c>
      <c r="P54" s="15">
        <f t="shared" si="1"/>
        <v>241</v>
      </c>
      <c r="R54" s="8"/>
      <c r="T54"/>
    </row>
    <row r="55" spans="2:20" ht="23.1" customHeight="1" x14ac:dyDescent="0.25">
      <c r="B55" s="44" t="s">
        <v>82</v>
      </c>
      <c r="C55" s="49">
        <v>61</v>
      </c>
      <c r="D55" s="49">
        <v>10</v>
      </c>
      <c r="E55" s="49">
        <v>11</v>
      </c>
      <c r="F55" s="49">
        <v>60</v>
      </c>
      <c r="G55" s="49">
        <v>0</v>
      </c>
      <c r="H55" s="49">
        <v>0</v>
      </c>
      <c r="I55" s="49">
        <v>13</v>
      </c>
      <c r="J55" s="49">
        <v>15</v>
      </c>
      <c r="K55" s="49">
        <v>5</v>
      </c>
      <c r="L55" s="49">
        <v>2</v>
      </c>
      <c r="M55" s="49">
        <v>60</v>
      </c>
      <c r="N55" s="49">
        <v>0</v>
      </c>
      <c r="O55" s="15">
        <f t="shared" si="0"/>
        <v>177</v>
      </c>
      <c r="P55" s="15">
        <f t="shared" si="1"/>
        <v>237</v>
      </c>
      <c r="R55" s="8"/>
      <c r="T55"/>
    </row>
    <row r="56" spans="2:20" ht="23.1" customHeight="1" x14ac:dyDescent="0.25">
      <c r="B56" s="44" t="s">
        <v>83</v>
      </c>
      <c r="C56" s="49">
        <v>45</v>
      </c>
      <c r="D56" s="49">
        <v>14</v>
      </c>
      <c r="E56" s="49">
        <v>13</v>
      </c>
      <c r="F56" s="49">
        <v>44</v>
      </c>
      <c r="G56" s="49">
        <v>0</v>
      </c>
      <c r="H56" s="49">
        <v>1</v>
      </c>
      <c r="I56" s="49">
        <v>9</v>
      </c>
      <c r="J56" s="49">
        <v>10</v>
      </c>
      <c r="K56" s="49">
        <v>2</v>
      </c>
      <c r="L56" s="49">
        <v>2</v>
      </c>
      <c r="M56" s="49">
        <v>68</v>
      </c>
      <c r="N56" s="49">
        <v>0</v>
      </c>
      <c r="O56" s="15">
        <f t="shared" si="0"/>
        <v>140</v>
      </c>
      <c r="P56" s="15">
        <f t="shared" si="1"/>
        <v>208</v>
      </c>
      <c r="R56" s="8"/>
      <c r="T56"/>
    </row>
    <row r="57" spans="2:20" ht="23.1" customHeight="1" x14ac:dyDescent="0.25">
      <c r="B57" s="44" t="s">
        <v>84</v>
      </c>
      <c r="C57" s="49">
        <v>30</v>
      </c>
      <c r="D57" s="49">
        <v>5</v>
      </c>
      <c r="E57" s="49">
        <v>6</v>
      </c>
      <c r="F57" s="49">
        <v>19</v>
      </c>
      <c r="G57" s="49">
        <v>0</v>
      </c>
      <c r="H57" s="49">
        <v>0</v>
      </c>
      <c r="I57" s="49">
        <v>6</v>
      </c>
      <c r="J57" s="49">
        <v>2</v>
      </c>
      <c r="K57" s="49">
        <v>5</v>
      </c>
      <c r="L57" s="49">
        <v>1</v>
      </c>
      <c r="M57" s="49">
        <v>53</v>
      </c>
      <c r="N57" s="49">
        <v>0</v>
      </c>
      <c r="O57" s="15">
        <f t="shared" si="0"/>
        <v>74</v>
      </c>
      <c r="P57" s="15">
        <f t="shared" si="1"/>
        <v>127</v>
      </c>
      <c r="R57" s="8"/>
      <c r="T57"/>
    </row>
    <row r="58" spans="2:20" ht="23.1" customHeight="1" x14ac:dyDescent="0.25">
      <c r="B58" s="44" t="s">
        <v>99</v>
      </c>
      <c r="C58" s="49">
        <v>39</v>
      </c>
      <c r="D58" s="49">
        <v>13</v>
      </c>
      <c r="E58" s="49">
        <v>11</v>
      </c>
      <c r="F58" s="49">
        <v>29</v>
      </c>
      <c r="G58" s="49">
        <v>2</v>
      </c>
      <c r="H58" s="49">
        <v>5</v>
      </c>
      <c r="I58" s="49">
        <v>23</v>
      </c>
      <c r="J58" s="49">
        <v>3</v>
      </c>
      <c r="K58" s="49">
        <v>1</v>
      </c>
      <c r="L58" s="49">
        <v>0</v>
      </c>
      <c r="M58" s="49">
        <v>44</v>
      </c>
      <c r="N58" s="49">
        <v>0</v>
      </c>
      <c r="O58" s="15">
        <f t="shared" ref="O58:O105" si="35">SUM(C58:L58,N58)</f>
        <v>126</v>
      </c>
      <c r="P58" s="15">
        <f t="shared" ref="P58:P105" si="36">SUM(C58:N58)</f>
        <v>170</v>
      </c>
      <c r="R58" s="8"/>
      <c r="T58"/>
    </row>
    <row r="59" spans="2:20" ht="23.1" customHeight="1" x14ac:dyDescent="0.25">
      <c r="B59" s="44" t="s">
        <v>100</v>
      </c>
      <c r="C59" s="49">
        <v>45</v>
      </c>
      <c r="D59" s="49">
        <v>16</v>
      </c>
      <c r="E59" s="49">
        <v>10</v>
      </c>
      <c r="F59" s="49">
        <v>24</v>
      </c>
      <c r="G59" s="49">
        <v>1</v>
      </c>
      <c r="H59" s="49">
        <v>3</v>
      </c>
      <c r="I59" s="49">
        <v>24</v>
      </c>
      <c r="J59" s="49">
        <v>2</v>
      </c>
      <c r="K59" s="49">
        <v>0</v>
      </c>
      <c r="L59" s="49">
        <v>0</v>
      </c>
      <c r="M59" s="49">
        <v>47</v>
      </c>
      <c r="N59" s="49">
        <v>0</v>
      </c>
      <c r="O59" s="15">
        <f t="shared" si="35"/>
        <v>125</v>
      </c>
      <c r="P59" s="15">
        <f t="shared" si="36"/>
        <v>172</v>
      </c>
      <c r="R59" s="8"/>
      <c r="T59"/>
    </row>
    <row r="60" spans="2:20" ht="23.1" customHeight="1" x14ac:dyDescent="0.25">
      <c r="B60" s="44" t="s">
        <v>101</v>
      </c>
      <c r="C60" s="49">
        <v>35</v>
      </c>
      <c r="D60" s="49">
        <v>15</v>
      </c>
      <c r="E60" s="49">
        <v>4</v>
      </c>
      <c r="F60" s="49">
        <v>30</v>
      </c>
      <c r="G60" s="49">
        <v>0</v>
      </c>
      <c r="H60" s="49">
        <v>3</v>
      </c>
      <c r="I60" s="49">
        <v>13</v>
      </c>
      <c r="J60" s="49">
        <v>0</v>
      </c>
      <c r="K60" s="49">
        <v>0</v>
      </c>
      <c r="L60" s="49">
        <v>1</v>
      </c>
      <c r="M60" s="49">
        <v>35</v>
      </c>
      <c r="N60" s="49">
        <v>0</v>
      </c>
      <c r="O60" s="15">
        <f t="shared" si="35"/>
        <v>101</v>
      </c>
      <c r="P60" s="15">
        <f t="shared" si="36"/>
        <v>136</v>
      </c>
      <c r="R60" s="8"/>
      <c r="T60"/>
    </row>
    <row r="61" spans="2:20" ht="23.1" customHeight="1" x14ac:dyDescent="0.25">
      <c r="B61" s="44" t="s">
        <v>102</v>
      </c>
      <c r="C61" s="49">
        <v>42</v>
      </c>
      <c r="D61" s="49">
        <v>12</v>
      </c>
      <c r="E61" s="49">
        <v>8</v>
      </c>
      <c r="F61" s="49">
        <v>42</v>
      </c>
      <c r="G61" s="49">
        <v>1</v>
      </c>
      <c r="H61" s="49">
        <v>1</v>
      </c>
      <c r="I61" s="49">
        <v>17</v>
      </c>
      <c r="J61" s="49">
        <v>2</v>
      </c>
      <c r="K61" s="49">
        <v>0</v>
      </c>
      <c r="L61" s="49">
        <v>2</v>
      </c>
      <c r="M61" s="49">
        <v>53</v>
      </c>
      <c r="N61" s="49">
        <v>0</v>
      </c>
      <c r="O61" s="15">
        <f t="shared" si="35"/>
        <v>127</v>
      </c>
      <c r="P61" s="15">
        <f t="shared" si="36"/>
        <v>180</v>
      </c>
      <c r="R61" s="8"/>
      <c r="T61"/>
    </row>
    <row r="62" spans="2:20" ht="23.1" customHeight="1" x14ac:dyDescent="0.25">
      <c r="B62" s="44" t="s">
        <v>107</v>
      </c>
      <c r="C62" s="49">
        <v>37</v>
      </c>
      <c r="D62" s="49">
        <v>15</v>
      </c>
      <c r="E62" s="49">
        <v>12</v>
      </c>
      <c r="F62" s="49">
        <v>32</v>
      </c>
      <c r="G62" s="49">
        <v>0</v>
      </c>
      <c r="H62" s="49">
        <v>1</v>
      </c>
      <c r="I62" s="49">
        <v>28</v>
      </c>
      <c r="J62" s="49">
        <v>0</v>
      </c>
      <c r="K62" s="49">
        <v>0</v>
      </c>
      <c r="L62" s="49">
        <v>1</v>
      </c>
      <c r="M62" s="49">
        <v>48</v>
      </c>
      <c r="N62" s="49">
        <v>0</v>
      </c>
      <c r="O62" s="15">
        <f t="shared" si="35"/>
        <v>126</v>
      </c>
      <c r="P62" s="15">
        <f t="shared" si="36"/>
        <v>174</v>
      </c>
      <c r="R62" s="8"/>
      <c r="T62"/>
    </row>
    <row r="63" spans="2:20" ht="23.1" customHeight="1" x14ac:dyDescent="0.25">
      <c r="B63" s="44" t="s">
        <v>108</v>
      </c>
      <c r="C63" s="49">
        <v>28</v>
      </c>
      <c r="D63" s="49">
        <v>14</v>
      </c>
      <c r="E63" s="49">
        <v>14</v>
      </c>
      <c r="F63" s="49">
        <v>34</v>
      </c>
      <c r="G63" s="49">
        <v>0</v>
      </c>
      <c r="H63" s="49">
        <v>1</v>
      </c>
      <c r="I63" s="49">
        <v>23</v>
      </c>
      <c r="J63" s="49">
        <v>0</v>
      </c>
      <c r="K63" s="49">
        <v>0</v>
      </c>
      <c r="L63" s="49">
        <v>7</v>
      </c>
      <c r="M63" s="49">
        <v>35</v>
      </c>
      <c r="N63" s="49">
        <v>0</v>
      </c>
      <c r="O63" s="15">
        <f t="shared" si="35"/>
        <v>121</v>
      </c>
      <c r="P63" s="15">
        <f t="shared" si="36"/>
        <v>156</v>
      </c>
      <c r="R63" s="8"/>
      <c r="T63"/>
    </row>
    <row r="64" spans="2:20" ht="23.1" customHeight="1" x14ac:dyDescent="0.25">
      <c r="B64" s="44" t="s">
        <v>109</v>
      </c>
      <c r="C64" s="49">
        <v>33</v>
      </c>
      <c r="D64" s="49">
        <v>6</v>
      </c>
      <c r="E64" s="49">
        <v>7</v>
      </c>
      <c r="F64" s="49">
        <v>35</v>
      </c>
      <c r="G64" s="49">
        <v>0</v>
      </c>
      <c r="H64" s="49">
        <v>2</v>
      </c>
      <c r="I64" s="49">
        <v>27</v>
      </c>
      <c r="J64" s="49">
        <v>1</v>
      </c>
      <c r="K64" s="49">
        <v>0</v>
      </c>
      <c r="L64" s="49">
        <v>4</v>
      </c>
      <c r="M64" s="49">
        <v>53</v>
      </c>
      <c r="N64" s="49">
        <v>1</v>
      </c>
      <c r="O64" s="15">
        <f t="shared" si="35"/>
        <v>116</v>
      </c>
      <c r="P64" s="15">
        <f t="shared" si="36"/>
        <v>169</v>
      </c>
      <c r="R64" s="8"/>
      <c r="T64"/>
    </row>
    <row r="65" spans="2:20" ht="23.1" customHeight="1" x14ac:dyDescent="0.25">
      <c r="B65" s="44" t="s">
        <v>158</v>
      </c>
      <c r="C65" s="49">
        <v>18</v>
      </c>
      <c r="D65" s="49">
        <v>11</v>
      </c>
      <c r="E65" s="49">
        <v>13</v>
      </c>
      <c r="F65" s="49">
        <v>28</v>
      </c>
      <c r="G65" s="49">
        <v>1</v>
      </c>
      <c r="H65" s="49">
        <v>0</v>
      </c>
      <c r="I65" s="49">
        <v>20</v>
      </c>
      <c r="J65" s="49">
        <v>0</v>
      </c>
      <c r="K65" s="49">
        <v>1</v>
      </c>
      <c r="L65" s="49">
        <v>4</v>
      </c>
      <c r="M65" s="49">
        <v>51</v>
      </c>
      <c r="N65" s="49">
        <v>0</v>
      </c>
      <c r="O65" s="15">
        <f t="shared" si="35"/>
        <v>96</v>
      </c>
      <c r="P65" s="15">
        <f t="shared" si="36"/>
        <v>147</v>
      </c>
      <c r="R65" s="8"/>
      <c r="T65"/>
    </row>
    <row r="66" spans="2:20" ht="23.1" customHeight="1" x14ac:dyDescent="0.25">
      <c r="B66" s="44" t="s">
        <v>103</v>
      </c>
      <c r="C66" s="49">
        <v>17</v>
      </c>
      <c r="D66" s="49">
        <v>2</v>
      </c>
      <c r="E66" s="49">
        <v>2</v>
      </c>
      <c r="F66" s="49">
        <v>39</v>
      </c>
      <c r="G66" s="49">
        <v>1</v>
      </c>
      <c r="H66" s="49">
        <v>0</v>
      </c>
      <c r="I66" s="49">
        <v>22</v>
      </c>
      <c r="J66" s="49">
        <v>1</v>
      </c>
      <c r="K66" s="49">
        <v>1</v>
      </c>
      <c r="L66" s="49">
        <v>0</v>
      </c>
      <c r="M66" s="49">
        <v>31</v>
      </c>
      <c r="N66" s="49">
        <v>0</v>
      </c>
      <c r="O66" s="15">
        <f t="shared" si="35"/>
        <v>85</v>
      </c>
      <c r="P66" s="15">
        <f t="shared" si="36"/>
        <v>116</v>
      </c>
      <c r="R66" s="8"/>
      <c r="T66"/>
    </row>
    <row r="67" spans="2:20" ht="23.1" customHeight="1" x14ac:dyDescent="0.25">
      <c r="B67" s="44" t="s">
        <v>104</v>
      </c>
      <c r="C67" s="49">
        <v>15</v>
      </c>
      <c r="D67" s="49">
        <v>6</v>
      </c>
      <c r="E67" s="49">
        <v>7</v>
      </c>
      <c r="F67" s="49">
        <v>28</v>
      </c>
      <c r="G67" s="49">
        <v>1</v>
      </c>
      <c r="H67" s="49">
        <v>2</v>
      </c>
      <c r="I67" s="49">
        <v>37</v>
      </c>
      <c r="J67" s="49">
        <v>0</v>
      </c>
      <c r="K67" s="49">
        <v>0</v>
      </c>
      <c r="L67" s="49">
        <v>3</v>
      </c>
      <c r="M67" s="49">
        <v>27</v>
      </c>
      <c r="N67" s="49">
        <v>0</v>
      </c>
      <c r="O67" s="15">
        <f t="shared" si="35"/>
        <v>99</v>
      </c>
      <c r="P67" s="15">
        <f t="shared" si="36"/>
        <v>126</v>
      </c>
      <c r="R67" s="8"/>
      <c r="T67"/>
    </row>
    <row r="68" spans="2:20" ht="23.1" customHeight="1" x14ac:dyDescent="0.25">
      <c r="B68" s="44" t="s">
        <v>105</v>
      </c>
      <c r="C68" s="49">
        <v>25</v>
      </c>
      <c r="D68" s="49">
        <v>5</v>
      </c>
      <c r="E68" s="49">
        <v>4</v>
      </c>
      <c r="F68" s="49">
        <v>29</v>
      </c>
      <c r="G68" s="49">
        <v>1</v>
      </c>
      <c r="H68" s="49">
        <v>0</v>
      </c>
      <c r="I68" s="49">
        <v>15</v>
      </c>
      <c r="J68" s="49">
        <v>0</v>
      </c>
      <c r="K68" s="49">
        <v>0</v>
      </c>
      <c r="L68" s="49">
        <v>1</v>
      </c>
      <c r="M68" s="49">
        <v>29</v>
      </c>
      <c r="N68" s="49">
        <v>0</v>
      </c>
      <c r="O68" s="15">
        <f t="shared" si="35"/>
        <v>80</v>
      </c>
      <c r="P68" s="15">
        <f t="shared" si="36"/>
        <v>109</v>
      </c>
      <c r="R68" s="8"/>
      <c r="T68"/>
    </row>
    <row r="69" spans="2:20" ht="23.1" customHeight="1" x14ac:dyDescent="0.25">
      <c r="B69" s="44" t="s">
        <v>106</v>
      </c>
      <c r="C69" s="49">
        <v>15</v>
      </c>
      <c r="D69" s="49">
        <v>2</v>
      </c>
      <c r="E69" s="49">
        <v>4</v>
      </c>
      <c r="F69" s="49">
        <v>26</v>
      </c>
      <c r="G69" s="49">
        <v>0</v>
      </c>
      <c r="H69" s="49">
        <v>0</v>
      </c>
      <c r="I69" s="49">
        <v>33</v>
      </c>
      <c r="J69" s="49">
        <v>0</v>
      </c>
      <c r="K69" s="49">
        <v>0</v>
      </c>
      <c r="L69" s="49">
        <v>1</v>
      </c>
      <c r="M69" s="49">
        <v>18</v>
      </c>
      <c r="N69" s="49">
        <v>0</v>
      </c>
      <c r="O69" s="15">
        <f t="shared" si="35"/>
        <v>81</v>
      </c>
      <c r="P69" s="15">
        <f t="shared" si="36"/>
        <v>99</v>
      </c>
      <c r="R69" s="8"/>
      <c r="T69"/>
    </row>
    <row r="70" spans="2:20" ht="23.1" customHeight="1" x14ac:dyDescent="0.25">
      <c r="B70" s="44" t="s">
        <v>110</v>
      </c>
      <c r="C70" s="49">
        <v>13</v>
      </c>
      <c r="D70" s="49">
        <v>3</v>
      </c>
      <c r="E70" s="49">
        <v>2</v>
      </c>
      <c r="F70" s="49">
        <v>26</v>
      </c>
      <c r="G70" s="49">
        <v>0</v>
      </c>
      <c r="H70" s="49">
        <v>1</v>
      </c>
      <c r="I70" s="49">
        <v>17</v>
      </c>
      <c r="J70" s="49">
        <v>0</v>
      </c>
      <c r="K70" s="49">
        <v>0</v>
      </c>
      <c r="L70" s="49">
        <v>1</v>
      </c>
      <c r="M70" s="49">
        <v>20</v>
      </c>
      <c r="N70" s="49">
        <v>0</v>
      </c>
      <c r="O70" s="15">
        <f t="shared" si="35"/>
        <v>63</v>
      </c>
      <c r="P70" s="15">
        <f t="shared" si="36"/>
        <v>83</v>
      </c>
      <c r="R70" s="8"/>
      <c r="T70"/>
    </row>
    <row r="71" spans="2:20" ht="23.1" customHeight="1" x14ac:dyDescent="0.25">
      <c r="B71" s="44" t="s">
        <v>111</v>
      </c>
      <c r="C71" s="49">
        <v>17</v>
      </c>
      <c r="D71" s="49">
        <v>4</v>
      </c>
      <c r="E71" s="49">
        <v>4</v>
      </c>
      <c r="F71" s="49">
        <v>23</v>
      </c>
      <c r="G71" s="49">
        <v>0</v>
      </c>
      <c r="H71" s="49">
        <v>1</v>
      </c>
      <c r="I71" s="49">
        <v>16</v>
      </c>
      <c r="J71" s="49">
        <v>0</v>
      </c>
      <c r="K71" s="49">
        <v>0</v>
      </c>
      <c r="L71" s="49">
        <v>0</v>
      </c>
      <c r="M71" s="49">
        <v>31</v>
      </c>
      <c r="N71" s="49">
        <v>0</v>
      </c>
      <c r="O71" s="15">
        <f t="shared" si="35"/>
        <v>65</v>
      </c>
      <c r="P71" s="15">
        <f t="shared" si="36"/>
        <v>96</v>
      </c>
      <c r="R71" s="8"/>
      <c r="T71"/>
    </row>
    <row r="72" spans="2:20" ht="23.1" customHeight="1" x14ac:dyDescent="0.25">
      <c r="B72" s="44" t="s">
        <v>112</v>
      </c>
      <c r="C72" s="49">
        <v>3</v>
      </c>
      <c r="D72" s="49">
        <v>5</v>
      </c>
      <c r="E72" s="49">
        <v>5</v>
      </c>
      <c r="F72" s="49">
        <v>21</v>
      </c>
      <c r="G72" s="49">
        <v>0</v>
      </c>
      <c r="H72" s="49">
        <v>1</v>
      </c>
      <c r="I72" s="49">
        <v>20</v>
      </c>
      <c r="J72" s="49">
        <v>2</v>
      </c>
      <c r="K72" s="49">
        <v>0</v>
      </c>
      <c r="L72" s="49">
        <v>2</v>
      </c>
      <c r="M72" s="49">
        <v>21</v>
      </c>
      <c r="N72" s="49">
        <v>0</v>
      </c>
      <c r="O72" s="15">
        <f t="shared" si="35"/>
        <v>59</v>
      </c>
      <c r="P72" s="15">
        <f t="shared" si="36"/>
        <v>80</v>
      </c>
      <c r="R72" s="8"/>
      <c r="T72"/>
    </row>
    <row r="73" spans="2:20" ht="23.1" customHeight="1" x14ac:dyDescent="0.25">
      <c r="B73" s="44" t="s">
        <v>113</v>
      </c>
      <c r="C73" s="49">
        <v>7</v>
      </c>
      <c r="D73" s="49">
        <v>2</v>
      </c>
      <c r="E73" s="49">
        <v>3</v>
      </c>
      <c r="F73" s="49">
        <v>11</v>
      </c>
      <c r="G73" s="49">
        <v>0</v>
      </c>
      <c r="H73" s="49">
        <v>0</v>
      </c>
      <c r="I73" s="49">
        <v>15</v>
      </c>
      <c r="J73" s="49">
        <v>0</v>
      </c>
      <c r="K73" s="49">
        <v>1</v>
      </c>
      <c r="L73" s="49">
        <v>1</v>
      </c>
      <c r="M73" s="49">
        <v>18</v>
      </c>
      <c r="N73" s="49">
        <v>0</v>
      </c>
      <c r="O73" s="15">
        <f t="shared" si="35"/>
        <v>40</v>
      </c>
      <c r="P73" s="15">
        <f t="shared" si="36"/>
        <v>58</v>
      </c>
      <c r="R73" s="8"/>
      <c r="T73"/>
    </row>
    <row r="74" spans="2:20" ht="23.1" customHeight="1" x14ac:dyDescent="0.25">
      <c r="B74" s="44" t="s">
        <v>114</v>
      </c>
      <c r="C74" s="49">
        <v>12</v>
      </c>
      <c r="D74" s="49">
        <v>2</v>
      </c>
      <c r="E74" s="49">
        <v>1</v>
      </c>
      <c r="F74" s="49">
        <v>15</v>
      </c>
      <c r="G74" s="49">
        <v>0</v>
      </c>
      <c r="H74" s="49">
        <v>0</v>
      </c>
      <c r="I74" s="49">
        <v>11</v>
      </c>
      <c r="J74" s="49">
        <v>0</v>
      </c>
      <c r="K74" s="49">
        <v>0</v>
      </c>
      <c r="L74" s="49">
        <v>1</v>
      </c>
      <c r="M74" s="49">
        <v>17</v>
      </c>
      <c r="N74" s="49">
        <v>0</v>
      </c>
      <c r="O74" s="15">
        <f t="shared" si="35"/>
        <v>42</v>
      </c>
      <c r="P74" s="15">
        <f t="shared" si="36"/>
        <v>59</v>
      </c>
      <c r="R74" s="8"/>
      <c r="T74"/>
    </row>
    <row r="75" spans="2:20" ht="23.1" customHeight="1" x14ac:dyDescent="0.25">
      <c r="B75" s="44" t="s">
        <v>115</v>
      </c>
      <c r="C75" s="49">
        <v>11</v>
      </c>
      <c r="D75" s="49">
        <v>2</v>
      </c>
      <c r="E75" s="49">
        <v>6</v>
      </c>
      <c r="F75" s="49">
        <v>12</v>
      </c>
      <c r="G75" s="49">
        <v>0</v>
      </c>
      <c r="H75" s="49">
        <v>0</v>
      </c>
      <c r="I75" s="49">
        <v>25</v>
      </c>
      <c r="J75" s="49">
        <v>0</v>
      </c>
      <c r="K75" s="49">
        <v>0</v>
      </c>
      <c r="L75" s="49">
        <v>2</v>
      </c>
      <c r="M75" s="49">
        <v>13</v>
      </c>
      <c r="N75" s="49">
        <v>0</v>
      </c>
      <c r="O75" s="15">
        <f t="shared" si="35"/>
        <v>58</v>
      </c>
      <c r="P75" s="15">
        <f t="shared" si="36"/>
        <v>71</v>
      </c>
      <c r="R75" s="8"/>
      <c r="T75"/>
    </row>
    <row r="76" spans="2:20" ht="23.1" customHeight="1" x14ac:dyDescent="0.25">
      <c r="B76" s="44" t="s">
        <v>116</v>
      </c>
      <c r="C76" s="49">
        <v>4</v>
      </c>
      <c r="D76" s="49">
        <v>3</v>
      </c>
      <c r="E76" s="49">
        <v>0</v>
      </c>
      <c r="F76" s="49">
        <v>3</v>
      </c>
      <c r="G76" s="49">
        <v>0</v>
      </c>
      <c r="H76" s="49">
        <v>0</v>
      </c>
      <c r="I76" s="49">
        <v>9</v>
      </c>
      <c r="J76" s="49">
        <v>1</v>
      </c>
      <c r="K76" s="49">
        <v>0</v>
      </c>
      <c r="L76" s="49">
        <v>4</v>
      </c>
      <c r="M76" s="49">
        <v>21</v>
      </c>
      <c r="N76" s="49">
        <v>0</v>
      </c>
      <c r="O76" s="15">
        <f t="shared" si="35"/>
        <v>24</v>
      </c>
      <c r="P76" s="15">
        <f t="shared" si="36"/>
        <v>45</v>
      </c>
      <c r="R76" s="8"/>
      <c r="T76"/>
    </row>
    <row r="77" spans="2:20" ht="23.1" customHeight="1" x14ac:dyDescent="0.25">
      <c r="B77" s="44" t="s">
        <v>117</v>
      </c>
      <c r="C77" s="49">
        <v>7</v>
      </c>
      <c r="D77" s="49">
        <v>0</v>
      </c>
      <c r="E77" s="49">
        <v>1</v>
      </c>
      <c r="F77" s="49">
        <v>7</v>
      </c>
      <c r="G77" s="49">
        <v>0</v>
      </c>
      <c r="H77" s="49">
        <v>0</v>
      </c>
      <c r="I77" s="49">
        <v>14</v>
      </c>
      <c r="J77" s="49">
        <v>0</v>
      </c>
      <c r="K77" s="49">
        <v>0</v>
      </c>
      <c r="L77" s="49">
        <v>1</v>
      </c>
      <c r="M77" s="49">
        <v>9</v>
      </c>
      <c r="N77" s="49">
        <v>0</v>
      </c>
      <c r="O77" s="15">
        <f t="shared" si="35"/>
        <v>30</v>
      </c>
      <c r="P77" s="15">
        <f t="shared" si="36"/>
        <v>39</v>
      </c>
      <c r="R77" s="8"/>
      <c r="T77"/>
    </row>
    <row r="78" spans="2:20" ht="23.1" customHeight="1" x14ac:dyDescent="0.25">
      <c r="B78" s="45" t="s">
        <v>118</v>
      </c>
      <c r="C78" s="49">
        <v>2</v>
      </c>
      <c r="D78" s="49">
        <v>1</v>
      </c>
      <c r="E78" s="49">
        <v>1</v>
      </c>
      <c r="F78" s="49">
        <v>3</v>
      </c>
      <c r="G78" s="49">
        <v>0</v>
      </c>
      <c r="H78" s="49">
        <v>1</v>
      </c>
      <c r="I78" s="49">
        <v>10</v>
      </c>
      <c r="J78" s="49">
        <v>1</v>
      </c>
      <c r="K78" s="49">
        <v>0</v>
      </c>
      <c r="L78" s="49">
        <v>1</v>
      </c>
      <c r="M78" s="49">
        <v>13</v>
      </c>
      <c r="N78" s="49">
        <v>0</v>
      </c>
      <c r="O78" s="15">
        <f t="shared" si="35"/>
        <v>20</v>
      </c>
      <c r="P78" s="15">
        <f t="shared" si="36"/>
        <v>33</v>
      </c>
      <c r="R78" s="8"/>
      <c r="T78"/>
    </row>
    <row r="79" spans="2:20" ht="23.1" customHeight="1" x14ac:dyDescent="0.25">
      <c r="B79" s="44" t="s">
        <v>119</v>
      </c>
      <c r="C79" s="49">
        <v>7</v>
      </c>
      <c r="D79" s="49">
        <v>0</v>
      </c>
      <c r="E79" s="49">
        <v>2</v>
      </c>
      <c r="F79" s="49">
        <v>10</v>
      </c>
      <c r="G79" s="49">
        <v>1</v>
      </c>
      <c r="H79" s="49">
        <v>0</v>
      </c>
      <c r="I79" s="49">
        <v>17</v>
      </c>
      <c r="J79" s="49">
        <v>0</v>
      </c>
      <c r="K79" s="49">
        <v>0</v>
      </c>
      <c r="L79" s="49">
        <v>1</v>
      </c>
      <c r="M79" s="49">
        <v>5</v>
      </c>
      <c r="N79" s="49">
        <v>0</v>
      </c>
      <c r="O79" s="15">
        <f t="shared" si="35"/>
        <v>38</v>
      </c>
      <c r="P79" s="15">
        <f t="shared" si="36"/>
        <v>43</v>
      </c>
      <c r="R79" s="8"/>
      <c r="T79"/>
    </row>
    <row r="80" spans="2:20" ht="23.1" customHeight="1" x14ac:dyDescent="0.25">
      <c r="B80" s="46" t="s">
        <v>120</v>
      </c>
      <c r="C80" s="49">
        <v>6</v>
      </c>
      <c r="D80" s="49">
        <v>0</v>
      </c>
      <c r="E80" s="49">
        <v>0</v>
      </c>
      <c r="F80" s="49">
        <v>2</v>
      </c>
      <c r="G80" s="49">
        <v>0</v>
      </c>
      <c r="H80" s="49">
        <v>0</v>
      </c>
      <c r="I80" s="49">
        <v>6</v>
      </c>
      <c r="J80" s="49">
        <v>1</v>
      </c>
      <c r="K80" s="49">
        <v>0</v>
      </c>
      <c r="L80" s="49">
        <v>0</v>
      </c>
      <c r="M80" s="49">
        <v>8</v>
      </c>
      <c r="N80" s="49">
        <v>0</v>
      </c>
      <c r="O80" s="15">
        <f t="shared" si="35"/>
        <v>15</v>
      </c>
      <c r="P80" s="15">
        <f t="shared" si="36"/>
        <v>23</v>
      </c>
      <c r="R80" s="8"/>
      <c r="T80"/>
    </row>
    <row r="81" spans="2:20" ht="23.1" customHeight="1" x14ac:dyDescent="0.25">
      <c r="B81" s="44" t="s">
        <v>121</v>
      </c>
      <c r="C81" s="49">
        <v>5</v>
      </c>
      <c r="D81" s="49">
        <v>0</v>
      </c>
      <c r="E81" s="49">
        <v>2</v>
      </c>
      <c r="F81" s="49">
        <v>5</v>
      </c>
      <c r="G81" s="49">
        <v>0</v>
      </c>
      <c r="H81" s="49">
        <v>1</v>
      </c>
      <c r="I81" s="49">
        <v>22</v>
      </c>
      <c r="J81" s="49">
        <v>1</v>
      </c>
      <c r="K81" s="49">
        <v>0</v>
      </c>
      <c r="L81" s="49">
        <v>1</v>
      </c>
      <c r="M81" s="49">
        <v>11</v>
      </c>
      <c r="N81" s="49">
        <v>0</v>
      </c>
      <c r="O81" s="15">
        <f t="shared" si="35"/>
        <v>37</v>
      </c>
      <c r="P81" s="15">
        <f t="shared" si="36"/>
        <v>48</v>
      </c>
      <c r="R81" s="8"/>
      <c r="T81"/>
    </row>
    <row r="82" spans="2:20" ht="23.1" customHeight="1" x14ac:dyDescent="0.25">
      <c r="B82" s="45" t="s">
        <v>122</v>
      </c>
      <c r="C82" s="49">
        <v>1</v>
      </c>
      <c r="D82" s="49">
        <v>0</v>
      </c>
      <c r="E82" s="49">
        <v>0</v>
      </c>
      <c r="F82" s="49">
        <v>1</v>
      </c>
      <c r="G82" s="49">
        <v>0</v>
      </c>
      <c r="H82" s="49">
        <v>1</v>
      </c>
      <c r="I82" s="49">
        <v>5</v>
      </c>
      <c r="J82" s="49">
        <v>2</v>
      </c>
      <c r="K82" s="49">
        <v>0</v>
      </c>
      <c r="L82" s="49">
        <v>7</v>
      </c>
      <c r="M82" s="49">
        <v>10</v>
      </c>
      <c r="N82" s="49">
        <v>0</v>
      </c>
      <c r="O82" s="15">
        <f t="shared" si="35"/>
        <v>17</v>
      </c>
      <c r="P82" s="15">
        <f t="shared" si="36"/>
        <v>27</v>
      </c>
      <c r="R82" s="8"/>
      <c r="T82"/>
    </row>
    <row r="83" spans="2:20" ht="23.1" customHeight="1" x14ac:dyDescent="0.25">
      <c r="B83" s="44" t="s">
        <v>123</v>
      </c>
      <c r="C83" s="49">
        <v>3</v>
      </c>
      <c r="D83" s="49">
        <v>0</v>
      </c>
      <c r="E83" s="49">
        <v>1</v>
      </c>
      <c r="F83" s="49">
        <v>3</v>
      </c>
      <c r="G83" s="49">
        <v>0</v>
      </c>
      <c r="H83" s="49">
        <v>0</v>
      </c>
      <c r="I83" s="49">
        <v>8</v>
      </c>
      <c r="J83" s="49">
        <v>0</v>
      </c>
      <c r="K83" s="49">
        <v>2</v>
      </c>
      <c r="L83" s="49">
        <v>1</v>
      </c>
      <c r="M83" s="49">
        <v>4</v>
      </c>
      <c r="N83" s="49">
        <v>0</v>
      </c>
      <c r="O83" s="15">
        <f t="shared" si="35"/>
        <v>18</v>
      </c>
      <c r="P83" s="15">
        <f t="shared" si="36"/>
        <v>22</v>
      </c>
      <c r="R83" s="8"/>
      <c r="T83"/>
    </row>
    <row r="84" spans="2:20" ht="23.1" customHeight="1" x14ac:dyDescent="0.25">
      <c r="B84" s="46" t="s">
        <v>124</v>
      </c>
      <c r="C84" s="49">
        <v>0</v>
      </c>
      <c r="D84" s="49">
        <v>1</v>
      </c>
      <c r="E84" s="49">
        <v>0</v>
      </c>
      <c r="F84" s="49">
        <v>0</v>
      </c>
      <c r="G84" s="49">
        <v>0</v>
      </c>
      <c r="H84" s="49">
        <v>0</v>
      </c>
      <c r="I84" s="49">
        <v>4</v>
      </c>
      <c r="J84" s="49">
        <v>0</v>
      </c>
      <c r="K84" s="49">
        <v>0</v>
      </c>
      <c r="L84" s="49">
        <v>2</v>
      </c>
      <c r="M84" s="49">
        <v>2</v>
      </c>
      <c r="N84" s="49">
        <v>0</v>
      </c>
      <c r="O84" s="15">
        <f t="shared" si="35"/>
        <v>7</v>
      </c>
      <c r="P84" s="15">
        <f t="shared" si="36"/>
        <v>9</v>
      </c>
      <c r="R84" s="8"/>
      <c r="T84"/>
    </row>
    <row r="85" spans="2:20" ht="23.1" customHeight="1" x14ac:dyDescent="0.25">
      <c r="B85" s="44" t="s">
        <v>125</v>
      </c>
      <c r="C85" s="49">
        <v>2</v>
      </c>
      <c r="D85" s="49">
        <v>1</v>
      </c>
      <c r="E85" s="49">
        <v>0</v>
      </c>
      <c r="F85" s="49">
        <v>1</v>
      </c>
      <c r="G85" s="49">
        <v>0</v>
      </c>
      <c r="H85" s="49">
        <v>0</v>
      </c>
      <c r="I85" s="49">
        <v>2</v>
      </c>
      <c r="J85" s="49">
        <v>0</v>
      </c>
      <c r="K85" s="49">
        <v>0</v>
      </c>
      <c r="L85" s="49">
        <v>0</v>
      </c>
      <c r="M85" s="49">
        <v>1</v>
      </c>
      <c r="N85" s="49">
        <v>0</v>
      </c>
      <c r="O85" s="15">
        <f t="shared" si="35"/>
        <v>6</v>
      </c>
      <c r="P85" s="15">
        <f t="shared" si="36"/>
        <v>7</v>
      </c>
      <c r="R85" s="8"/>
      <c r="T85"/>
    </row>
    <row r="86" spans="2:20" ht="23.1" customHeight="1" x14ac:dyDescent="0.25">
      <c r="B86" s="45" t="s">
        <v>126</v>
      </c>
      <c r="C86" s="49">
        <v>1</v>
      </c>
      <c r="D86" s="49">
        <v>0</v>
      </c>
      <c r="E86" s="49">
        <v>1</v>
      </c>
      <c r="F86" s="49">
        <v>0</v>
      </c>
      <c r="G86" s="49">
        <v>0</v>
      </c>
      <c r="H86" s="49">
        <v>0</v>
      </c>
      <c r="I86" s="49">
        <v>1</v>
      </c>
      <c r="J86" s="49">
        <v>1</v>
      </c>
      <c r="K86" s="49">
        <v>2</v>
      </c>
      <c r="L86" s="49">
        <v>0</v>
      </c>
      <c r="M86" s="49">
        <v>0</v>
      </c>
      <c r="N86" s="49">
        <v>0</v>
      </c>
      <c r="O86" s="15">
        <f t="shared" si="35"/>
        <v>6</v>
      </c>
      <c r="P86" s="15">
        <f t="shared" si="36"/>
        <v>6</v>
      </c>
      <c r="R86" s="8"/>
      <c r="T86"/>
    </row>
    <row r="87" spans="2:20" ht="23.1" customHeight="1" x14ac:dyDescent="0.25">
      <c r="B87" s="44" t="s">
        <v>127</v>
      </c>
      <c r="C87" s="49">
        <v>0</v>
      </c>
      <c r="D87" s="49">
        <v>0</v>
      </c>
      <c r="E87" s="49">
        <v>0</v>
      </c>
      <c r="F87" s="49">
        <v>0</v>
      </c>
      <c r="G87" s="49">
        <v>0</v>
      </c>
      <c r="H87" s="49">
        <v>0</v>
      </c>
      <c r="I87" s="49">
        <v>0</v>
      </c>
      <c r="J87" s="49">
        <v>2</v>
      </c>
      <c r="K87" s="49">
        <v>0</v>
      </c>
      <c r="L87" s="49">
        <v>1</v>
      </c>
      <c r="M87" s="49">
        <v>0</v>
      </c>
      <c r="N87" s="49">
        <v>0</v>
      </c>
      <c r="O87" s="15">
        <f t="shared" si="35"/>
        <v>3</v>
      </c>
      <c r="P87" s="15">
        <f t="shared" si="36"/>
        <v>3</v>
      </c>
      <c r="R87" s="8"/>
      <c r="T87"/>
    </row>
    <row r="88" spans="2:20" ht="23.1" customHeight="1" x14ac:dyDescent="0.25">
      <c r="B88" s="46" t="s">
        <v>128</v>
      </c>
      <c r="C88" s="49">
        <v>0</v>
      </c>
      <c r="D88" s="49">
        <v>0</v>
      </c>
      <c r="E88" s="49">
        <v>1</v>
      </c>
      <c r="F88" s="49">
        <v>1</v>
      </c>
      <c r="G88" s="49">
        <v>2</v>
      </c>
      <c r="H88" s="49">
        <v>3</v>
      </c>
      <c r="I88" s="49">
        <v>3</v>
      </c>
      <c r="J88" s="49">
        <v>4</v>
      </c>
      <c r="K88" s="49">
        <v>0</v>
      </c>
      <c r="L88" s="49">
        <v>3</v>
      </c>
      <c r="M88" s="49">
        <v>0</v>
      </c>
      <c r="N88" s="49">
        <v>0</v>
      </c>
      <c r="O88" s="15">
        <f t="shared" si="35"/>
        <v>17</v>
      </c>
      <c r="P88" s="15">
        <f t="shared" si="36"/>
        <v>17</v>
      </c>
      <c r="R88" s="8"/>
      <c r="T88"/>
    </row>
    <row r="89" spans="2:20" ht="23.1" customHeight="1" x14ac:dyDescent="0.25">
      <c r="B89" s="44" t="s">
        <v>129</v>
      </c>
      <c r="C89" s="49">
        <v>2</v>
      </c>
      <c r="D89" s="49">
        <v>0</v>
      </c>
      <c r="E89" s="49">
        <v>0</v>
      </c>
      <c r="F89" s="49">
        <v>1</v>
      </c>
      <c r="G89" s="49">
        <v>0</v>
      </c>
      <c r="H89" s="49">
        <v>2</v>
      </c>
      <c r="I89" s="49">
        <v>5</v>
      </c>
      <c r="J89" s="49">
        <v>6</v>
      </c>
      <c r="K89" s="49">
        <v>2</v>
      </c>
      <c r="L89" s="49">
        <v>0</v>
      </c>
      <c r="M89" s="49">
        <v>5</v>
      </c>
      <c r="N89" s="49">
        <v>0</v>
      </c>
      <c r="O89" s="15">
        <f t="shared" si="35"/>
        <v>18</v>
      </c>
      <c r="P89" s="15">
        <f t="shared" si="36"/>
        <v>23</v>
      </c>
      <c r="R89" s="8"/>
      <c r="T89"/>
    </row>
    <row r="90" spans="2:20" ht="23.1" customHeight="1" x14ac:dyDescent="0.25">
      <c r="B90" s="45" t="s">
        <v>130</v>
      </c>
      <c r="C90" s="49">
        <v>2</v>
      </c>
      <c r="D90" s="49">
        <v>0</v>
      </c>
      <c r="E90" s="49">
        <v>0</v>
      </c>
      <c r="F90" s="49">
        <v>0</v>
      </c>
      <c r="G90" s="49">
        <v>0</v>
      </c>
      <c r="H90" s="49">
        <v>3</v>
      </c>
      <c r="I90" s="49">
        <v>2</v>
      </c>
      <c r="J90" s="49">
        <v>4</v>
      </c>
      <c r="K90" s="49">
        <v>6</v>
      </c>
      <c r="L90" s="49">
        <v>2</v>
      </c>
      <c r="M90" s="49">
        <v>1</v>
      </c>
      <c r="N90" s="49">
        <v>0</v>
      </c>
      <c r="O90" s="15">
        <f t="shared" si="35"/>
        <v>19</v>
      </c>
      <c r="P90" s="15">
        <f t="shared" si="36"/>
        <v>20</v>
      </c>
      <c r="R90" s="8"/>
      <c r="T90"/>
    </row>
    <row r="91" spans="2:20" ht="23.1" customHeight="1" x14ac:dyDescent="0.25">
      <c r="B91" s="44" t="s">
        <v>131</v>
      </c>
      <c r="C91" s="49">
        <v>1</v>
      </c>
      <c r="D91" s="49">
        <v>0</v>
      </c>
      <c r="E91" s="49">
        <v>0</v>
      </c>
      <c r="F91" s="49">
        <v>1</v>
      </c>
      <c r="G91" s="49">
        <v>0</v>
      </c>
      <c r="H91" s="49">
        <v>2</v>
      </c>
      <c r="I91" s="49">
        <v>11</v>
      </c>
      <c r="J91" s="49">
        <v>2</v>
      </c>
      <c r="K91" s="49">
        <v>0</v>
      </c>
      <c r="L91" s="49">
        <v>2</v>
      </c>
      <c r="M91" s="49">
        <v>5</v>
      </c>
      <c r="N91" s="49">
        <v>0</v>
      </c>
      <c r="O91" s="15">
        <f t="shared" si="35"/>
        <v>19</v>
      </c>
      <c r="P91" s="15">
        <f t="shared" si="36"/>
        <v>24</v>
      </c>
      <c r="R91" s="8"/>
      <c r="T91"/>
    </row>
    <row r="92" spans="2:20" ht="23.1" customHeight="1" x14ac:dyDescent="0.25">
      <c r="B92" s="46" t="s">
        <v>132</v>
      </c>
      <c r="C92" s="49">
        <v>1</v>
      </c>
      <c r="D92" s="49">
        <v>0</v>
      </c>
      <c r="E92" s="49">
        <v>0</v>
      </c>
      <c r="F92" s="49">
        <v>0</v>
      </c>
      <c r="G92" s="49">
        <v>0</v>
      </c>
      <c r="H92" s="49">
        <v>0</v>
      </c>
      <c r="I92" s="49">
        <v>3</v>
      </c>
      <c r="J92" s="49">
        <v>1</v>
      </c>
      <c r="K92" s="49">
        <v>0</v>
      </c>
      <c r="L92" s="49">
        <v>0</v>
      </c>
      <c r="M92" s="49">
        <v>2</v>
      </c>
      <c r="N92" s="49">
        <v>0</v>
      </c>
      <c r="O92" s="15">
        <f t="shared" si="35"/>
        <v>5</v>
      </c>
      <c r="P92" s="15">
        <f t="shared" si="36"/>
        <v>7</v>
      </c>
      <c r="R92" s="8"/>
      <c r="T92"/>
    </row>
    <row r="93" spans="2:20" ht="23.1" customHeight="1" x14ac:dyDescent="0.25">
      <c r="B93" s="44" t="s">
        <v>133</v>
      </c>
      <c r="C93" s="49">
        <v>2</v>
      </c>
      <c r="D93" s="49">
        <v>0</v>
      </c>
      <c r="E93" s="49">
        <v>1</v>
      </c>
      <c r="F93" s="49">
        <v>1</v>
      </c>
      <c r="G93" s="49">
        <v>0</v>
      </c>
      <c r="H93" s="49">
        <v>2</v>
      </c>
      <c r="I93" s="49">
        <v>7</v>
      </c>
      <c r="J93" s="49">
        <v>1</v>
      </c>
      <c r="K93" s="49">
        <v>0</v>
      </c>
      <c r="L93" s="49">
        <v>0</v>
      </c>
      <c r="M93" s="49">
        <v>3</v>
      </c>
      <c r="N93" s="49">
        <v>0</v>
      </c>
      <c r="O93" s="15">
        <f t="shared" si="35"/>
        <v>14</v>
      </c>
      <c r="P93" s="15">
        <f t="shared" si="36"/>
        <v>17</v>
      </c>
      <c r="R93" s="8"/>
      <c r="T93"/>
    </row>
    <row r="94" spans="2:20" ht="23.1" customHeight="1" x14ac:dyDescent="0.25">
      <c r="B94" s="45" t="s">
        <v>134</v>
      </c>
      <c r="C94" s="49">
        <v>5</v>
      </c>
      <c r="D94" s="49">
        <v>0</v>
      </c>
      <c r="E94" s="49">
        <v>3</v>
      </c>
      <c r="F94" s="49">
        <v>5</v>
      </c>
      <c r="G94" s="49">
        <v>1</v>
      </c>
      <c r="H94" s="49">
        <v>10</v>
      </c>
      <c r="I94" s="49">
        <v>15</v>
      </c>
      <c r="J94" s="49">
        <v>1</v>
      </c>
      <c r="K94" s="49">
        <v>0</v>
      </c>
      <c r="L94" s="49">
        <v>3</v>
      </c>
      <c r="M94" s="49">
        <v>8</v>
      </c>
      <c r="N94" s="49">
        <v>0</v>
      </c>
      <c r="O94" s="15">
        <f t="shared" si="35"/>
        <v>43</v>
      </c>
      <c r="P94" s="15">
        <f t="shared" si="36"/>
        <v>51</v>
      </c>
      <c r="R94" s="8"/>
      <c r="T94"/>
    </row>
    <row r="95" spans="2:20" ht="23.1" customHeight="1" x14ac:dyDescent="0.25">
      <c r="B95" s="44" t="s">
        <v>135</v>
      </c>
      <c r="C95" s="49">
        <v>0</v>
      </c>
      <c r="D95" s="49">
        <v>0</v>
      </c>
      <c r="E95" s="49">
        <v>0</v>
      </c>
      <c r="F95" s="49">
        <v>0</v>
      </c>
      <c r="G95" s="49">
        <v>0</v>
      </c>
      <c r="H95" s="49">
        <v>2</v>
      </c>
      <c r="I95" s="49">
        <v>17</v>
      </c>
      <c r="J95" s="49">
        <v>0</v>
      </c>
      <c r="K95" s="49">
        <v>0</v>
      </c>
      <c r="L95" s="49">
        <v>1</v>
      </c>
      <c r="M95" s="49">
        <v>1</v>
      </c>
      <c r="N95" s="49">
        <v>0</v>
      </c>
      <c r="O95" s="15">
        <f t="shared" si="35"/>
        <v>20</v>
      </c>
      <c r="P95" s="15">
        <f t="shared" si="36"/>
        <v>21</v>
      </c>
      <c r="R95" s="8"/>
      <c r="T95"/>
    </row>
    <row r="96" spans="2:20" ht="23.1" customHeight="1" x14ac:dyDescent="0.25">
      <c r="B96" s="46" t="s">
        <v>136</v>
      </c>
      <c r="C96" s="49">
        <v>4</v>
      </c>
      <c r="D96" s="49">
        <v>2</v>
      </c>
      <c r="E96" s="49">
        <v>0</v>
      </c>
      <c r="F96" s="49">
        <v>1</v>
      </c>
      <c r="G96" s="49">
        <v>0</v>
      </c>
      <c r="H96" s="49">
        <v>4</v>
      </c>
      <c r="I96" s="49">
        <v>8</v>
      </c>
      <c r="J96" s="49">
        <v>0</v>
      </c>
      <c r="K96" s="49">
        <v>0</v>
      </c>
      <c r="L96" s="49">
        <v>2</v>
      </c>
      <c r="M96" s="49">
        <v>5</v>
      </c>
      <c r="N96" s="49">
        <v>0</v>
      </c>
      <c r="O96" s="15">
        <f t="shared" si="35"/>
        <v>21</v>
      </c>
      <c r="P96" s="15">
        <f t="shared" si="36"/>
        <v>26</v>
      </c>
      <c r="R96" s="8"/>
      <c r="T96"/>
    </row>
    <row r="97" spans="2:20" ht="23.1" customHeight="1" x14ac:dyDescent="0.25">
      <c r="B97" s="44" t="s">
        <v>137</v>
      </c>
      <c r="C97" s="49">
        <v>3</v>
      </c>
      <c r="D97" s="49">
        <v>3</v>
      </c>
      <c r="E97" s="49">
        <v>0</v>
      </c>
      <c r="F97" s="49">
        <v>6</v>
      </c>
      <c r="G97" s="49">
        <v>0</v>
      </c>
      <c r="H97" s="49">
        <v>2</v>
      </c>
      <c r="I97" s="49">
        <v>13</v>
      </c>
      <c r="J97" s="49">
        <v>0</v>
      </c>
      <c r="K97" s="49">
        <v>0</v>
      </c>
      <c r="L97" s="49">
        <v>2</v>
      </c>
      <c r="M97" s="49">
        <v>8</v>
      </c>
      <c r="N97" s="49">
        <v>0</v>
      </c>
      <c r="O97" s="15">
        <f t="shared" si="35"/>
        <v>29</v>
      </c>
      <c r="P97" s="15">
        <f t="shared" si="36"/>
        <v>37</v>
      </c>
      <c r="R97" s="8"/>
      <c r="T97"/>
    </row>
    <row r="98" spans="2:20" ht="23.1" customHeight="1" x14ac:dyDescent="0.25">
      <c r="B98" s="45" t="s">
        <v>138</v>
      </c>
      <c r="C98" s="49">
        <v>7</v>
      </c>
      <c r="D98" s="49">
        <v>3</v>
      </c>
      <c r="E98" s="49">
        <v>0</v>
      </c>
      <c r="F98" s="49">
        <v>10</v>
      </c>
      <c r="G98" s="49">
        <v>2</v>
      </c>
      <c r="H98" s="49">
        <v>2</v>
      </c>
      <c r="I98" s="49">
        <v>9</v>
      </c>
      <c r="J98" s="49">
        <v>0</v>
      </c>
      <c r="K98" s="49">
        <v>0</v>
      </c>
      <c r="L98" s="49">
        <v>2</v>
      </c>
      <c r="M98" s="49">
        <v>5</v>
      </c>
      <c r="N98" s="49">
        <v>0</v>
      </c>
      <c r="O98" s="15">
        <f t="shared" si="35"/>
        <v>35</v>
      </c>
      <c r="P98" s="15">
        <f t="shared" si="36"/>
        <v>40</v>
      </c>
      <c r="R98" s="8"/>
      <c r="T98"/>
    </row>
    <row r="99" spans="2:20" ht="23.1" customHeight="1" x14ac:dyDescent="0.25">
      <c r="B99" s="44" t="s">
        <v>139</v>
      </c>
      <c r="C99" s="49">
        <v>6</v>
      </c>
      <c r="D99" s="49">
        <v>0</v>
      </c>
      <c r="E99" s="49">
        <v>1</v>
      </c>
      <c r="F99" s="49">
        <v>16</v>
      </c>
      <c r="G99" s="49">
        <v>0</v>
      </c>
      <c r="H99" s="49">
        <v>1</v>
      </c>
      <c r="I99" s="49">
        <v>14</v>
      </c>
      <c r="J99" s="49">
        <v>0</v>
      </c>
      <c r="K99" s="49">
        <v>0</v>
      </c>
      <c r="L99" s="49">
        <v>2</v>
      </c>
      <c r="M99" s="49">
        <v>13</v>
      </c>
      <c r="N99" s="49">
        <v>0</v>
      </c>
      <c r="O99" s="15">
        <f t="shared" si="35"/>
        <v>40</v>
      </c>
      <c r="P99" s="15">
        <f t="shared" si="36"/>
        <v>53</v>
      </c>
      <c r="R99" s="8"/>
      <c r="T99"/>
    </row>
    <row r="100" spans="2:20" ht="23.1" customHeight="1" x14ac:dyDescent="0.25">
      <c r="B100" s="46" t="s">
        <v>140</v>
      </c>
      <c r="C100" s="49">
        <v>1</v>
      </c>
      <c r="D100" s="49">
        <v>2</v>
      </c>
      <c r="E100" s="49">
        <v>0</v>
      </c>
      <c r="F100" s="49">
        <v>5</v>
      </c>
      <c r="G100" s="49">
        <v>0</v>
      </c>
      <c r="H100" s="49">
        <v>0</v>
      </c>
      <c r="I100" s="49">
        <v>10</v>
      </c>
      <c r="J100" s="49">
        <v>1</v>
      </c>
      <c r="K100" s="49">
        <v>0</v>
      </c>
      <c r="L100" s="49">
        <v>2</v>
      </c>
      <c r="M100" s="49">
        <v>11</v>
      </c>
      <c r="N100" s="49">
        <v>0</v>
      </c>
      <c r="O100" s="15">
        <f t="shared" si="35"/>
        <v>21</v>
      </c>
      <c r="P100" s="15">
        <f t="shared" si="36"/>
        <v>32</v>
      </c>
      <c r="R100" s="8"/>
      <c r="T100"/>
    </row>
    <row r="101" spans="2:20" ht="23.1" customHeight="1" x14ac:dyDescent="0.25">
      <c r="B101" s="44" t="s">
        <v>141</v>
      </c>
      <c r="C101" s="49">
        <v>10</v>
      </c>
      <c r="D101" s="49">
        <v>5</v>
      </c>
      <c r="E101" s="49">
        <v>2</v>
      </c>
      <c r="F101" s="49">
        <v>31</v>
      </c>
      <c r="G101" s="49">
        <v>0</v>
      </c>
      <c r="H101" s="49">
        <v>3</v>
      </c>
      <c r="I101" s="49">
        <v>11</v>
      </c>
      <c r="J101" s="49">
        <v>1</v>
      </c>
      <c r="K101" s="49">
        <v>0</v>
      </c>
      <c r="L101" s="49">
        <v>3</v>
      </c>
      <c r="M101" s="49">
        <v>21</v>
      </c>
      <c r="N101" s="49">
        <v>0</v>
      </c>
      <c r="O101" s="15">
        <f t="shared" si="35"/>
        <v>66</v>
      </c>
      <c r="P101" s="15">
        <f t="shared" si="36"/>
        <v>87</v>
      </c>
      <c r="R101" s="8"/>
      <c r="T101"/>
    </row>
    <row r="102" spans="2:20" ht="23.1" customHeight="1" x14ac:dyDescent="0.25">
      <c r="B102" s="45" t="s">
        <v>142</v>
      </c>
      <c r="C102" s="49">
        <v>41</v>
      </c>
      <c r="D102" s="49">
        <v>16</v>
      </c>
      <c r="E102" s="49">
        <v>7</v>
      </c>
      <c r="F102" s="49">
        <v>39</v>
      </c>
      <c r="G102" s="49">
        <v>3</v>
      </c>
      <c r="H102" s="49">
        <v>2</v>
      </c>
      <c r="I102" s="49">
        <v>50</v>
      </c>
      <c r="J102" s="49">
        <v>3</v>
      </c>
      <c r="K102" s="49">
        <v>0</v>
      </c>
      <c r="L102" s="49">
        <v>0</v>
      </c>
      <c r="M102" s="49">
        <v>90</v>
      </c>
      <c r="N102" s="49">
        <v>0</v>
      </c>
      <c r="O102" s="15">
        <f t="shared" si="35"/>
        <v>161</v>
      </c>
      <c r="P102" s="15">
        <f t="shared" si="36"/>
        <v>251</v>
      </c>
      <c r="R102" s="8"/>
      <c r="T102"/>
    </row>
    <row r="103" spans="2:20" ht="23.1" customHeight="1" x14ac:dyDescent="0.25">
      <c r="B103" s="44" t="s">
        <v>143</v>
      </c>
      <c r="C103" s="49">
        <v>27</v>
      </c>
      <c r="D103" s="49">
        <v>9</v>
      </c>
      <c r="E103" s="49">
        <v>11</v>
      </c>
      <c r="F103" s="49">
        <v>24</v>
      </c>
      <c r="G103" s="49">
        <v>5</v>
      </c>
      <c r="H103" s="49">
        <v>2</v>
      </c>
      <c r="I103" s="49">
        <v>3</v>
      </c>
      <c r="J103" s="49">
        <v>2</v>
      </c>
      <c r="K103" s="49">
        <v>2</v>
      </c>
      <c r="L103" s="49">
        <v>3</v>
      </c>
      <c r="M103" s="49">
        <v>80</v>
      </c>
      <c r="N103" s="49">
        <v>0</v>
      </c>
      <c r="O103" s="15">
        <f t="shared" si="35"/>
        <v>88</v>
      </c>
      <c r="P103" s="15">
        <f t="shared" si="36"/>
        <v>168</v>
      </c>
      <c r="R103" s="8"/>
      <c r="T103"/>
    </row>
    <row r="104" spans="2:20" ht="23.1" customHeight="1" x14ac:dyDescent="0.25">
      <c r="B104" s="46" t="s">
        <v>144</v>
      </c>
      <c r="C104" s="49">
        <v>15</v>
      </c>
      <c r="D104" s="49">
        <v>4</v>
      </c>
      <c r="E104" s="49">
        <v>2</v>
      </c>
      <c r="F104" s="49">
        <v>30</v>
      </c>
      <c r="G104" s="49">
        <v>2</v>
      </c>
      <c r="H104" s="49">
        <v>0</v>
      </c>
      <c r="I104" s="49">
        <v>9</v>
      </c>
      <c r="J104" s="49">
        <v>3</v>
      </c>
      <c r="K104" s="49">
        <v>2</v>
      </c>
      <c r="L104" s="49">
        <v>5</v>
      </c>
      <c r="M104" s="49">
        <v>180</v>
      </c>
      <c r="N104" s="49">
        <v>0</v>
      </c>
      <c r="O104" s="15">
        <f t="shared" si="35"/>
        <v>72</v>
      </c>
      <c r="P104" s="15">
        <f t="shared" si="36"/>
        <v>252</v>
      </c>
      <c r="R104" s="8"/>
      <c r="T104"/>
    </row>
    <row r="105" spans="2:20" ht="23.1" customHeight="1" x14ac:dyDescent="0.25">
      <c r="B105" s="44" t="s">
        <v>145</v>
      </c>
      <c r="C105" s="49">
        <v>33</v>
      </c>
      <c r="D105" s="49">
        <v>2</v>
      </c>
      <c r="E105" s="49">
        <v>1</v>
      </c>
      <c r="F105" s="49">
        <v>33</v>
      </c>
      <c r="G105" s="49">
        <v>0</v>
      </c>
      <c r="H105" s="49">
        <v>0</v>
      </c>
      <c r="I105" s="49">
        <v>55</v>
      </c>
      <c r="J105" s="49">
        <v>2</v>
      </c>
      <c r="K105" s="49">
        <v>2</v>
      </c>
      <c r="L105" s="49">
        <v>3</v>
      </c>
      <c r="M105" s="49">
        <v>128</v>
      </c>
      <c r="N105" s="49">
        <v>0</v>
      </c>
      <c r="O105" s="15">
        <f t="shared" si="35"/>
        <v>131</v>
      </c>
      <c r="P105" s="15">
        <f t="shared" si="36"/>
        <v>259</v>
      </c>
      <c r="R105" s="8"/>
      <c r="T105"/>
    </row>
    <row r="106" spans="2:20" ht="23.1" customHeight="1" x14ac:dyDescent="0.25">
      <c r="B106" s="25" t="s">
        <v>18</v>
      </c>
      <c r="C106" s="16">
        <f>SUM(C10:C105)</f>
        <v>2167</v>
      </c>
      <c r="D106" s="16">
        <f t="shared" ref="D106:P106" si="37">SUM(D10:D105)</f>
        <v>593</v>
      </c>
      <c r="E106" s="16">
        <f t="shared" si="37"/>
        <v>466</v>
      </c>
      <c r="F106" s="16">
        <f t="shared" si="37"/>
        <v>2325</v>
      </c>
      <c r="G106" s="16">
        <f t="shared" si="37"/>
        <v>128</v>
      </c>
      <c r="H106" s="16">
        <f t="shared" si="37"/>
        <v>91</v>
      </c>
      <c r="I106" s="16">
        <f t="shared" si="37"/>
        <v>1274</v>
      </c>
      <c r="J106" s="16">
        <f t="shared" si="37"/>
        <v>362</v>
      </c>
      <c r="K106" s="16">
        <f t="shared" si="37"/>
        <v>148</v>
      </c>
      <c r="L106" s="16">
        <f t="shared" si="37"/>
        <v>190</v>
      </c>
      <c r="M106" s="16">
        <f t="shared" si="37"/>
        <v>4285</v>
      </c>
      <c r="N106" s="16">
        <f t="shared" si="37"/>
        <v>1</v>
      </c>
      <c r="O106" s="16">
        <f t="shared" si="37"/>
        <v>7745</v>
      </c>
      <c r="P106" s="16">
        <f t="shared" si="37"/>
        <v>12030</v>
      </c>
      <c r="R106" s="8"/>
      <c r="T106"/>
    </row>
    <row r="107" spans="2:20" ht="23.1" customHeight="1" x14ac:dyDescent="0.25">
      <c r="B107" s="25" t="s">
        <v>93</v>
      </c>
      <c r="C107" s="42">
        <f t="shared" ref="C107:N107" si="38">C106/$P$106</f>
        <v>0.18013300083125519</v>
      </c>
      <c r="D107" s="42">
        <f t="shared" si="38"/>
        <v>4.9293433083956777E-2</v>
      </c>
      <c r="E107" s="42">
        <f t="shared" si="38"/>
        <v>3.8736492103075643E-2</v>
      </c>
      <c r="F107" s="42">
        <f t="shared" si="38"/>
        <v>0.19326683291770574</v>
      </c>
      <c r="G107" s="42">
        <f t="shared" si="38"/>
        <v>1.0640066500415627E-2</v>
      </c>
      <c r="H107" s="42">
        <f t="shared" si="38"/>
        <v>7.5644222776392349E-3</v>
      </c>
      <c r="I107" s="42">
        <f t="shared" si="38"/>
        <v>0.10590191188694929</v>
      </c>
      <c r="J107" s="42">
        <f t="shared" si="38"/>
        <v>3.0091438071487946E-2</v>
      </c>
      <c r="K107" s="42">
        <f t="shared" si="38"/>
        <v>1.2302576891105569E-2</v>
      </c>
      <c r="L107" s="42">
        <f t="shared" si="38"/>
        <v>1.5793848711554447E-2</v>
      </c>
      <c r="M107" s="42">
        <f t="shared" si="38"/>
        <v>0.35619285120532002</v>
      </c>
      <c r="N107" s="42">
        <f t="shared" si="38"/>
        <v>8.3125519534497089E-5</v>
      </c>
      <c r="R107" s="8"/>
      <c r="T107"/>
    </row>
    <row r="108" spans="2:20" ht="23.1" customHeight="1" x14ac:dyDescent="0.25">
      <c r="B108" s="41" t="s">
        <v>94</v>
      </c>
      <c r="C108" s="43">
        <f>C106/$O$106</f>
        <v>0.27979341510652034</v>
      </c>
      <c r="D108" s="43">
        <f t="shared" ref="D108:N108" si="39">D106/$O$106</f>
        <v>7.6565526145900578E-2</v>
      </c>
      <c r="E108" s="43">
        <f t="shared" si="39"/>
        <v>6.0167850225952224E-2</v>
      </c>
      <c r="F108" s="43">
        <f t="shared" si="39"/>
        <v>0.30019367333763719</v>
      </c>
      <c r="G108" s="43">
        <f t="shared" si="39"/>
        <v>1.6526791478373146E-2</v>
      </c>
      <c r="H108" s="43">
        <f t="shared" si="39"/>
        <v>1.1749515816655906E-2</v>
      </c>
      <c r="I108" s="43">
        <f t="shared" si="39"/>
        <v>0.16449322143318271</v>
      </c>
      <c r="J108" s="43">
        <f t="shared" si="39"/>
        <v>4.6739832149774049E-2</v>
      </c>
      <c r="K108" s="43">
        <f t="shared" si="39"/>
        <v>1.9109102646868947E-2</v>
      </c>
      <c r="L108" s="43">
        <f t="shared" si="39"/>
        <v>2.4531956100710135E-2</v>
      </c>
      <c r="M108" s="43"/>
      <c r="N108" s="43">
        <f t="shared" si="39"/>
        <v>1.291155584247902E-4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2" tint="-0.249977111117893"/>
  </sheetPr>
  <dimension ref="B1:AF174"/>
  <sheetViews>
    <sheetView view="pageBreakPreview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82" t="s">
        <v>23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 spans="2:32" ht="20.100000000000001" customHeight="1" x14ac:dyDescent="0.25">
      <c r="B2" s="83" t="s">
        <v>95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 spans="2:32" ht="20.100000000000001" customHeight="1" x14ac:dyDescent="0.25">
      <c r="B3" s="21" t="s">
        <v>96</v>
      </c>
      <c r="C3" s="91" t="s">
        <v>185</v>
      </c>
      <c r="D3" s="91"/>
      <c r="E3" s="91"/>
      <c r="F3" s="91"/>
      <c r="G3" s="91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35" t="str">
        <f>'26.09 Bombo-Matugga-24h'!D5</f>
        <v>26.9.19</v>
      </c>
      <c r="E5" s="3"/>
      <c r="F5" s="40" t="s">
        <v>1</v>
      </c>
      <c r="G5" s="88" t="str">
        <f>'26.09 Bombo-Matugga-24h'!G5:H5</f>
        <v>MATUGGA GAZ</v>
      </c>
      <c r="H5" s="89"/>
      <c r="I5" s="14"/>
      <c r="J5" s="2" t="s">
        <v>5</v>
      </c>
      <c r="K5" s="88" t="str">
        <f>'26.09 Bombo-Matugga-24h'!K5:L5</f>
        <v>OMEJJE</v>
      </c>
      <c r="L5" s="89"/>
      <c r="M5" s="10"/>
      <c r="N5" s="10"/>
      <c r="O5" s="3"/>
      <c r="P5" s="3"/>
    </row>
    <row r="6" spans="2:32" ht="23.25" customHeight="1" x14ac:dyDescent="0.25">
      <c r="C6" s="2" t="s">
        <v>4</v>
      </c>
      <c r="D6" s="88" t="str">
        <f>'23.09 Matugga-Bombo'!D6:E6</f>
        <v xml:space="preserve">Matugga </v>
      </c>
      <c r="E6" s="89"/>
      <c r="F6" s="2" t="s">
        <v>2</v>
      </c>
      <c r="G6" s="88" t="str">
        <f>'24.09 Matugga-Bombo'!G6:H6</f>
        <v>BOMBO</v>
      </c>
      <c r="H6" s="89"/>
      <c r="J6" s="2" t="s">
        <v>21</v>
      </c>
      <c r="K6" s="88" t="str">
        <f>'26.09 Bombo-Matugga-24h'!K6:L6</f>
        <v>NUSURAH</v>
      </c>
      <c r="L6" s="8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81" t="s">
        <v>88</v>
      </c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44" t="s">
        <v>37</v>
      </c>
      <c r="C10" s="49">
        <v>30</v>
      </c>
      <c r="D10" s="49">
        <v>17</v>
      </c>
      <c r="E10" s="49">
        <v>8</v>
      </c>
      <c r="F10" s="49">
        <v>37</v>
      </c>
      <c r="G10" s="49">
        <v>1</v>
      </c>
      <c r="H10" s="49">
        <v>0</v>
      </c>
      <c r="I10" s="49">
        <v>9</v>
      </c>
      <c r="J10" s="49">
        <v>1</v>
      </c>
      <c r="K10" s="49">
        <v>1</v>
      </c>
      <c r="L10" s="49">
        <v>1</v>
      </c>
      <c r="M10" s="49">
        <v>71</v>
      </c>
      <c r="N10" s="49">
        <v>0</v>
      </c>
      <c r="O10" s="15">
        <f t="shared" ref="O10:O73" si="0">SUM(C10:L10,N10)</f>
        <v>105</v>
      </c>
      <c r="P10" s="15">
        <f t="shared" ref="P10:P73" si="1">SUM(C10:N10)</f>
        <v>176</v>
      </c>
      <c r="R10" s="1" t="s">
        <v>6</v>
      </c>
      <c r="S10" s="17">
        <f t="shared" ref="S10:AF10" si="2">SUM(C10:C13)</f>
        <v>120</v>
      </c>
      <c r="T10" s="17">
        <f t="shared" si="2"/>
        <v>51</v>
      </c>
      <c r="U10" s="17">
        <f t="shared" si="2"/>
        <v>30</v>
      </c>
      <c r="V10" s="17">
        <f t="shared" si="2"/>
        <v>110</v>
      </c>
      <c r="W10" s="17">
        <f t="shared" si="2"/>
        <v>3</v>
      </c>
      <c r="X10" s="17">
        <f t="shared" si="2"/>
        <v>1</v>
      </c>
      <c r="Y10" s="17">
        <f t="shared" si="2"/>
        <v>55</v>
      </c>
      <c r="Z10" s="17">
        <f t="shared" si="2"/>
        <v>11</v>
      </c>
      <c r="AA10" s="17">
        <f t="shared" si="2"/>
        <v>6</v>
      </c>
      <c r="AB10" s="17">
        <f t="shared" si="2"/>
        <v>9</v>
      </c>
      <c r="AC10" s="17">
        <f t="shared" si="2"/>
        <v>329</v>
      </c>
      <c r="AD10" s="17">
        <f t="shared" si="2"/>
        <v>0</v>
      </c>
      <c r="AE10" s="30">
        <f t="shared" si="2"/>
        <v>396</v>
      </c>
      <c r="AF10" s="30">
        <f t="shared" si="2"/>
        <v>725</v>
      </c>
    </row>
    <row r="11" spans="2:32" s="6" customFormat="1" ht="23.1" customHeight="1" x14ac:dyDescent="0.25">
      <c r="B11" s="44" t="s">
        <v>38</v>
      </c>
      <c r="C11" s="49">
        <v>27</v>
      </c>
      <c r="D11" s="49">
        <v>11</v>
      </c>
      <c r="E11" s="49">
        <v>4</v>
      </c>
      <c r="F11" s="49">
        <v>31</v>
      </c>
      <c r="G11" s="49">
        <v>0</v>
      </c>
      <c r="H11" s="49">
        <v>0</v>
      </c>
      <c r="I11" s="49">
        <v>16</v>
      </c>
      <c r="J11" s="49">
        <v>6</v>
      </c>
      <c r="K11" s="49">
        <v>5</v>
      </c>
      <c r="L11" s="49">
        <v>5</v>
      </c>
      <c r="M11" s="49">
        <v>81</v>
      </c>
      <c r="N11" s="49">
        <v>0</v>
      </c>
      <c r="O11" s="15">
        <f t="shared" si="0"/>
        <v>105</v>
      </c>
      <c r="P11" s="15">
        <f t="shared" si="1"/>
        <v>186</v>
      </c>
      <c r="R11" s="1" t="s">
        <v>7</v>
      </c>
      <c r="S11" s="17">
        <f t="shared" ref="S11:AF11" si="3">SUM(C14:C17)</f>
        <v>126</v>
      </c>
      <c r="T11" s="17">
        <f t="shared" si="3"/>
        <v>45</v>
      </c>
      <c r="U11" s="17">
        <f t="shared" si="3"/>
        <v>28</v>
      </c>
      <c r="V11" s="17">
        <f t="shared" si="3"/>
        <v>125</v>
      </c>
      <c r="W11" s="17">
        <f t="shared" si="3"/>
        <v>2</v>
      </c>
      <c r="X11" s="17">
        <f t="shared" si="3"/>
        <v>2</v>
      </c>
      <c r="Y11" s="17">
        <f t="shared" si="3"/>
        <v>64</v>
      </c>
      <c r="Z11" s="17">
        <f t="shared" si="3"/>
        <v>20</v>
      </c>
      <c r="AA11" s="17">
        <f t="shared" si="3"/>
        <v>4</v>
      </c>
      <c r="AB11" s="17">
        <f t="shared" si="3"/>
        <v>5</v>
      </c>
      <c r="AC11" s="17">
        <f t="shared" si="3"/>
        <v>315</v>
      </c>
      <c r="AD11" s="17">
        <f t="shared" si="3"/>
        <v>0</v>
      </c>
      <c r="AE11" s="30">
        <f t="shared" si="3"/>
        <v>421</v>
      </c>
      <c r="AF11" s="30">
        <f t="shared" si="3"/>
        <v>736</v>
      </c>
    </row>
    <row r="12" spans="2:32" ht="23.1" customHeight="1" x14ac:dyDescent="0.25">
      <c r="B12" s="44" t="s">
        <v>39</v>
      </c>
      <c r="C12" s="49">
        <v>33</v>
      </c>
      <c r="D12" s="49">
        <v>9</v>
      </c>
      <c r="E12" s="49">
        <v>6</v>
      </c>
      <c r="F12" s="49">
        <v>23</v>
      </c>
      <c r="G12" s="49">
        <v>0</v>
      </c>
      <c r="H12" s="49">
        <v>1</v>
      </c>
      <c r="I12" s="49">
        <v>17</v>
      </c>
      <c r="J12" s="49">
        <v>0</v>
      </c>
      <c r="K12" s="49">
        <v>0</v>
      </c>
      <c r="L12" s="49">
        <v>0</v>
      </c>
      <c r="M12" s="49">
        <v>90</v>
      </c>
      <c r="N12" s="49">
        <v>0</v>
      </c>
      <c r="O12" s="15">
        <f t="shared" si="0"/>
        <v>89</v>
      </c>
      <c r="P12" s="15">
        <f t="shared" si="1"/>
        <v>179</v>
      </c>
      <c r="R12" s="1" t="s">
        <v>8</v>
      </c>
      <c r="S12" s="17">
        <f t="shared" ref="S12:AF12" si="4">SUM(C18:C21)</f>
        <v>111</v>
      </c>
      <c r="T12" s="17">
        <f t="shared" si="4"/>
        <v>37</v>
      </c>
      <c r="U12" s="17">
        <f t="shared" si="4"/>
        <v>33</v>
      </c>
      <c r="V12" s="17">
        <f t="shared" si="4"/>
        <v>107</v>
      </c>
      <c r="W12" s="17">
        <f t="shared" si="4"/>
        <v>0</v>
      </c>
      <c r="X12" s="17">
        <f t="shared" si="4"/>
        <v>4</v>
      </c>
      <c r="Y12" s="17">
        <f t="shared" si="4"/>
        <v>72</v>
      </c>
      <c r="Z12" s="17">
        <f t="shared" si="4"/>
        <v>22</v>
      </c>
      <c r="AA12" s="17">
        <f t="shared" si="4"/>
        <v>6</v>
      </c>
      <c r="AB12" s="17">
        <f t="shared" si="4"/>
        <v>5</v>
      </c>
      <c r="AC12" s="17">
        <f t="shared" si="4"/>
        <v>252</v>
      </c>
      <c r="AD12" s="17">
        <f t="shared" si="4"/>
        <v>1</v>
      </c>
      <c r="AE12" s="30">
        <f t="shared" si="4"/>
        <v>398</v>
      </c>
      <c r="AF12" s="30">
        <f t="shared" si="4"/>
        <v>650</v>
      </c>
    </row>
    <row r="13" spans="2:32" ht="23.1" customHeight="1" x14ac:dyDescent="0.25">
      <c r="B13" s="44" t="s">
        <v>40</v>
      </c>
      <c r="C13" s="49">
        <v>30</v>
      </c>
      <c r="D13" s="49">
        <v>14</v>
      </c>
      <c r="E13" s="49">
        <v>12</v>
      </c>
      <c r="F13" s="49">
        <v>19</v>
      </c>
      <c r="G13" s="49">
        <v>2</v>
      </c>
      <c r="H13" s="49">
        <v>0</v>
      </c>
      <c r="I13" s="49">
        <v>13</v>
      </c>
      <c r="J13" s="49">
        <v>4</v>
      </c>
      <c r="K13" s="49">
        <v>0</v>
      </c>
      <c r="L13" s="49">
        <v>3</v>
      </c>
      <c r="M13" s="49">
        <v>87</v>
      </c>
      <c r="N13" s="49">
        <v>0</v>
      </c>
      <c r="O13" s="15">
        <f t="shared" si="0"/>
        <v>97</v>
      </c>
      <c r="P13" s="15">
        <f t="shared" si="1"/>
        <v>184</v>
      </c>
      <c r="R13" s="1" t="s">
        <v>9</v>
      </c>
      <c r="S13" s="17">
        <f t="shared" ref="S13:AF13" si="5">SUM(C22:C25)</f>
        <v>135</v>
      </c>
      <c r="T13" s="17">
        <f t="shared" si="5"/>
        <v>61</v>
      </c>
      <c r="U13" s="17">
        <f t="shared" si="5"/>
        <v>33</v>
      </c>
      <c r="V13" s="17">
        <f t="shared" si="5"/>
        <v>142</v>
      </c>
      <c r="W13" s="17">
        <f t="shared" si="5"/>
        <v>3</v>
      </c>
      <c r="X13" s="17">
        <f t="shared" si="5"/>
        <v>4</v>
      </c>
      <c r="Y13" s="17">
        <f t="shared" si="5"/>
        <v>60</v>
      </c>
      <c r="Z13" s="17">
        <f t="shared" si="5"/>
        <v>13</v>
      </c>
      <c r="AA13" s="17">
        <f t="shared" si="5"/>
        <v>10</v>
      </c>
      <c r="AB13" s="17">
        <f t="shared" si="5"/>
        <v>8</v>
      </c>
      <c r="AC13" s="17">
        <f t="shared" si="5"/>
        <v>256</v>
      </c>
      <c r="AD13" s="17">
        <f t="shared" si="5"/>
        <v>0</v>
      </c>
      <c r="AE13" s="30">
        <f t="shared" si="5"/>
        <v>469</v>
      </c>
      <c r="AF13" s="30">
        <f t="shared" si="5"/>
        <v>725</v>
      </c>
    </row>
    <row r="14" spans="2:32" ht="23.1" customHeight="1" x14ac:dyDescent="0.25">
      <c r="B14" s="44" t="s">
        <v>41</v>
      </c>
      <c r="C14" s="49">
        <v>21</v>
      </c>
      <c r="D14" s="49">
        <v>10</v>
      </c>
      <c r="E14" s="49">
        <v>4</v>
      </c>
      <c r="F14" s="49">
        <v>41</v>
      </c>
      <c r="G14" s="49">
        <v>2</v>
      </c>
      <c r="H14" s="49">
        <v>0</v>
      </c>
      <c r="I14" s="49">
        <v>15</v>
      </c>
      <c r="J14" s="49">
        <v>4</v>
      </c>
      <c r="K14" s="49">
        <v>1</v>
      </c>
      <c r="L14" s="49">
        <v>5</v>
      </c>
      <c r="M14" s="49">
        <v>95</v>
      </c>
      <c r="N14" s="49">
        <v>0</v>
      </c>
      <c r="O14" s="15">
        <f t="shared" si="0"/>
        <v>103</v>
      </c>
      <c r="P14" s="15">
        <f t="shared" si="1"/>
        <v>198</v>
      </c>
      <c r="R14" s="1" t="s">
        <v>10</v>
      </c>
      <c r="S14" s="17">
        <f t="shared" ref="S14:AF14" si="6">SUM(C26:C29)</f>
        <v>116</v>
      </c>
      <c r="T14" s="17">
        <f t="shared" si="6"/>
        <v>50</v>
      </c>
      <c r="U14" s="17">
        <f t="shared" si="6"/>
        <v>18</v>
      </c>
      <c r="V14" s="17">
        <f t="shared" si="6"/>
        <v>119</v>
      </c>
      <c r="W14" s="17">
        <f t="shared" si="6"/>
        <v>6</v>
      </c>
      <c r="X14" s="17">
        <f t="shared" si="6"/>
        <v>6</v>
      </c>
      <c r="Y14" s="17">
        <f t="shared" si="6"/>
        <v>70</v>
      </c>
      <c r="Z14" s="17">
        <f t="shared" si="6"/>
        <v>24</v>
      </c>
      <c r="AA14" s="17">
        <f t="shared" si="6"/>
        <v>20</v>
      </c>
      <c r="AB14" s="17">
        <f t="shared" si="6"/>
        <v>6</v>
      </c>
      <c r="AC14" s="17">
        <f t="shared" si="6"/>
        <v>251</v>
      </c>
      <c r="AD14" s="17">
        <f t="shared" si="6"/>
        <v>0</v>
      </c>
      <c r="AE14" s="30">
        <f t="shared" si="6"/>
        <v>435</v>
      </c>
      <c r="AF14" s="30">
        <f t="shared" si="6"/>
        <v>686</v>
      </c>
    </row>
    <row r="15" spans="2:32" ht="23.1" customHeight="1" x14ac:dyDescent="0.25">
      <c r="B15" s="44" t="s">
        <v>42</v>
      </c>
      <c r="C15" s="49">
        <v>45</v>
      </c>
      <c r="D15" s="49">
        <v>9</v>
      </c>
      <c r="E15" s="49">
        <v>6</v>
      </c>
      <c r="F15" s="49">
        <v>43</v>
      </c>
      <c r="G15" s="49">
        <v>0</v>
      </c>
      <c r="H15" s="49">
        <v>0</v>
      </c>
      <c r="I15" s="49">
        <v>18</v>
      </c>
      <c r="J15" s="49">
        <v>5</v>
      </c>
      <c r="K15" s="49">
        <v>1</v>
      </c>
      <c r="L15" s="49">
        <v>0</v>
      </c>
      <c r="M15" s="49">
        <v>80</v>
      </c>
      <c r="N15" s="49">
        <v>0</v>
      </c>
      <c r="O15" s="15">
        <f t="shared" si="0"/>
        <v>127</v>
      </c>
      <c r="P15" s="15">
        <f t="shared" si="1"/>
        <v>207</v>
      </c>
      <c r="R15" s="1" t="s">
        <v>11</v>
      </c>
      <c r="S15" s="17">
        <f t="shared" ref="S15:AF15" si="7">SUM(C30:C33)</f>
        <v>124</v>
      </c>
      <c r="T15" s="17">
        <f t="shared" si="7"/>
        <v>32</v>
      </c>
      <c r="U15" s="17">
        <f t="shared" si="7"/>
        <v>28</v>
      </c>
      <c r="V15" s="17">
        <f t="shared" si="7"/>
        <v>146</v>
      </c>
      <c r="W15" s="17">
        <f t="shared" si="7"/>
        <v>4</v>
      </c>
      <c r="X15" s="17">
        <f t="shared" si="7"/>
        <v>4</v>
      </c>
      <c r="Y15" s="17">
        <f t="shared" si="7"/>
        <v>62</v>
      </c>
      <c r="Z15" s="17">
        <f t="shared" si="7"/>
        <v>21</v>
      </c>
      <c r="AA15" s="17">
        <f t="shared" si="7"/>
        <v>9</v>
      </c>
      <c r="AB15" s="17">
        <f t="shared" si="7"/>
        <v>13</v>
      </c>
      <c r="AC15" s="17">
        <f t="shared" si="7"/>
        <v>277</v>
      </c>
      <c r="AD15" s="17">
        <f t="shared" si="7"/>
        <v>0</v>
      </c>
      <c r="AE15" s="30">
        <f t="shared" si="7"/>
        <v>443</v>
      </c>
      <c r="AF15" s="30">
        <f t="shared" si="7"/>
        <v>720</v>
      </c>
    </row>
    <row r="16" spans="2:32" ht="23.1" customHeight="1" x14ac:dyDescent="0.25">
      <c r="B16" s="44" t="s">
        <v>43</v>
      </c>
      <c r="C16" s="49">
        <v>26</v>
      </c>
      <c r="D16" s="49">
        <v>18</v>
      </c>
      <c r="E16" s="49">
        <v>9</v>
      </c>
      <c r="F16" s="49">
        <v>22</v>
      </c>
      <c r="G16" s="49">
        <v>0</v>
      </c>
      <c r="H16" s="49">
        <v>2</v>
      </c>
      <c r="I16" s="49">
        <v>11</v>
      </c>
      <c r="J16" s="49">
        <v>3</v>
      </c>
      <c r="K16" s="49">
        <v>2</v>
      </c>
      <c r="L16" s="49">
        <v>0</v>
      </c>
      <c r="M16" s="49">
        <v>90</v>
      </c>
      <c r="N16" s="49">
        <v>0</v>
      </c>
      <c r="O16" s="15">
        <f t="shared" si="0"/>
        <v>93</v>
      </c>
      <c r="P16" s="15">
        <f t="shared" si="1"/>
        <v>183</v>
      </c>
      <c r="R16" s="1" t="s">
        <v>12</v>
      </c>
      <c r="S16" s="17">
        <f t="shared" ref="S16:AF16" si="8">SUM(C34:C37)</f>
        <v>107</v>
      </c>
      <c r="T16" s="17">
        <f t="shared" si="8"/>
        <v>54</v>
      </c>
      <c r="U16" s="17">
        <f t="shared" si="8"/>
        <v>31</v>
      </c>
      <c r="V16" s="17">
        <f t="shared" si="8"/>
        <v>144</v>
      </c>
      <c r="W16" s="17">
        <f t="shared" si="8"/>
        <v>7</v>
      </c>
      <c r="X16" s="17">
        <f t="shared" si="8"/>
        <v>4</v>
      </c>
      <c r="Y16" s="17">
        <f t="shared" si="8"/>
        <v>80</v>
      </c>
      <c r="Z16" s="17">
        <f t="shared" si="8"/>
        <v>19</v>
      </c>
      <c r="AA16" s="17">
        <f t="shared" si="8"/>
        <v>18</v>
      </c>
      <c r="AB16" s="17">
        <f t="shared" si="8"/>
        <v>8</v>
      </c>
      <c r="AC16" s="17">
        <f t="shared" si="8"/>
        <v>245</v>
      </c>
      <c r="AD16" s="17">
        <f t="shared" si="8"/>
        <v>0</v>
      </c>
      <c r="AE16" s="30">
        <f t="shared" si="8"/>
        <v>472</v>
      </c>
      <c r="AF16" s="30">
        <f t="shared" si="8"/>
        <v>717</v>
      </c>
    </row>
    <row r="17" spans="2:32" ht="23.1" customHeight="1" x14ac:dyDescent="0.25">
      <c r="B17" s="44" t="s">
        <v>44</v>
      </c>
      <c r="C17" s="49">
        <v>34</v>
      </c>
      <c r="D17" s="49">
        <v>8</v>
      </c>
      <c r="E17" s="49">
        <v>9</v>
      </c>
      <c r="F17" s="49">
        <v>19</v>
      </c>
      <c r="G17" s="49">
        <v>0</v>
      </c>
      <c r="H17" s="49">
        <v>0</v>
      </c>
      <c r="I17" s="49">
        <v>20</v>
      </c>
      <c r="J17" s="49">
        <v>8</v>
      </c>
      <c r="K17" s="49">
        <v>0</v>
      </c>
      <c r="L17" s="49">
        <v>0</v>
      </c>
      <c r="M17" s="49">
        <v>50</v>
      </c>
      <c r="N17" s="49">
        <v>0</v>
      </c>
      <c r="O17" s="15">
        <f t="shared" si="0"/>
        <v>98</v>
      </c>
      <c r="P17" s="15">
        <f t="shared" si="1"/>
        <v>148</v>
      </c>
      <c r="R17" s="1" t="s">
        <v>13</v>
      </c>
      <c r="S17" s="17">
        <f t="shared" ref="S17:AF17" si="9">SUM(C38:C41)</f>
        <v>135</v>
      </c>
      <c r="T17" s="17">
        <f t="shared" si="9"/>
        <v>44</v>
      </c>
      <c r="U17" s="17">
        <f t="shared" si="9"/>
        <v>28</v>
      </c>
      <c r="V17" s="17">
        <f t="shared" si="9"/>
        <v>164</v>
      </c>
      <c r="W17" s="17">
        <f t="shared" si="9"/>
        <v>4</v>
      </c>
      <c r="X17" s="17">
        <f t="shared" si="9"/>
        <v>8</v>
      </c>
      <c r="Y17" s="17">
        <f t="shared" si="9"/>
        <v>78</v>
      </c>
      <c r="Z17" s="17">
        <f t="shared" si="9"/>
        <v>23</v>
      </c>
      <c r="AA17" s="17">
        <f t="shared" si="9"/>
        <v>4</v>
      </c>
      <c r="AB17" s="17">
        <f t="shared" si="9"/>
        <v>7</v>
      </c>
      <c r="AC17" s="17">
        <f t="shared" si="9"/>
        <v>230</v>
      </c>
      <c r="AD17" s="17">
        <f t="shared" si="9"/>
        <v>0</v>
      </c>
      <c r="AE17" s="30">
        <f t="shared" si="9"/>
        <v>495</v>
      </c>
      <c r="AF17" s="30">
        <f t="shared" si="9"/>
        <v>725</v>
      </c>
    </row>
    <row r="18" spans="2:32" ht="23.1" customHeight="1" x14ac:dyDescent="0.25">
      <c r="B18" s="44" t="s">
        <v>45</v>
      </c>
      <c r="C18" s="49">
        <v>29</v>
      </c>
      <c r="D18" s="49">
        <v>7</v>
      </c>
      <c r="E18" s="49">
        <v>6</v>
      </c>
      <c r="F18" s="49">
        <v>31</v>
      </c>
      <c r="G18" s="49">
        <v>0</v>
      </c>
      <c r="H18" s="49">
        <v>2</v>
      </c>
      <c r="I18" s="49">
        <v>15</v>
      </c>
      <c r="J18" s="49">
        <v>2</v>
      </c>
      <c r="K18" s="49">
        <v>0</v>
      </c>
      <c r="L18" s="49">
        <v>0</v>
      </c>
      <c r="M18" s="49">
        <v>65</v>
      </c>
      <c r="N18" s="49">
        <v>0</v>
      </c>
      <c r="O18" s="15">
        <f t="shared" si="0"/>
        <v>92</v>
      </c>
      <c r="P18" s="15">
        <f t="shared" si="1"/>
        <v>157</v>
      </c>
      <c r="R18" s="1" t="s">
        <v>14</v>
      </c>
      <c r="S18" s="17">
        <f t="shared" ref="S18:AF18" si="10">SUM(C42:C45)</f>
        <v>95</v>
      </c>
      <c r="T18" s="17">
        <f t="shared" si="10"/>
        <v>27</v>
      </c>
      <c r="U18" s="17">
        <f t="shared" si="10"/>
        <v>24</v>
      </c>
      <c r="V18" s="17">
        <f t="shared" si="10"/>
        <v>136</v>
      </c>
      <c r="W18" s="17">
        <f t="shared" si="10"/>
        <v>0</v>
      </c>
      <c r="X18" s="17">
        <f t="shared" si="10"/>
        <v>2</v>
      </c>
      <c r="Y18" s="17">
        <f t="shared" si="10"/>
        <v>56</v>
      </c>
      <c r="Z18" s="17">
        <f t="shared" si="10"/>
        <v>23</v>
      </c>
      <c r="AA18" s="17">
        <f t="shared" si="10"/>
        <v>7</v>
      </c>
      <c r="AB18" s="17">
        <f t="shared" si="10"/>
        <v>6</v>
      </c>
      <c r="AC18" s="17">
        <f t="shared" si="10"/>
        <v>250</v>
      </c>
      <c r="AD18" s="17">
        <f t="shared" si="10"/>
        <v>0</v>
      </c>
      <c r="AE18" s="30">
        <f t="shared" si="10"/>
        <v>376</v>
      </c>
      <c r="AF18" s="30">
        <f t="shared" si="10"/>
        <v>626</v>
      </c>
    </row>
    <row r="19" spans="2:32" ht="23.1" customHeight="1" x14ac:dyDescent="0.25">
      <c r="B19" s="44" t="s">
        <v>46</v>
      </c>
      <c r="C19" s="49">
        <v>25</v>
      </c>
      <c r="D19" s="49">
        <v>10</v>
      </c>
      <c r="E19" s="49">
        <v>14</v>
      </c>
      <c r="F19" s="49">
        <v>20</v>
      </c>
      <c r="G19" s="49">
        <v>0</v>
      </c>
      <c r="H19" s="49">
        <v>1</v>
      </c>
      <c r="I19" s="49">
        <v>20</v>
      </c>
      <c r="J19" s="49">
        <v>6</v>
      </c>
      <c r="K19" s="49">
        <v>1</v>
      </c>
      <c r="L19" s="49">
        <v>4</v>
      </c>
      <c r="M19" s="49">
        <v>55</v>
      </c>
      <c r="N19" s="49">
        <v>0</v>
      </c>
      <c r="O19" s="15">
        <f t="shared" si="0"/>
        <v>101</v>
      </c>
      <c r="P19" s="15">
        <f t="shared" si="1"/>
        <v>156</v>
      </c>
      <c r="R19" s="1" t="s">
        <v>15</v>
      </c>
      <c r="S19" s="17">
        <f t="shared" ref="S19:AF19" si="11">SUM(C46:C49)</f>
        <v>95</v>
      </c>
      <c r="T19" s="17">
        <f t="shared" si="11"/>
        <v>28</v>
      </c>
      <c r="U19" s="17">
        <f t="shared" si="11"/>
        <v>21</v>
      </c>
      <c r="V19" s="17">
        <f t="shared" si="11"/>
        <v>124</v>
      </c>
      <c r="W19" s="17">
        <f t="shared" si="11"/>
        <v>1</v>
      </c>
      <c r="X19" s="17">
        <f t="shared" si="11"/>
        <v>4</v>
      </c>
      <c r="Y19" s="17">
        <f t="shared" si="11"/>
        <v>86</v>
      </c>
      <c r="Z19" s="17">
        <f t="shared" si="11"/>
        <v>22</v>
      </c>
      <c r="AA19" s="17">
        <f t="shared" si="11"/>
        <v>5</v>
      </c>
      <c r="AB19" s="17">
        <f t="shared" si="11"/>
        <v>16</v>
      </c>
      <c r="AC19" s="17">
        <f t="shared" si="11"/>
        <v>204</v>
      </c>
      <c r="AD19" s="17">
        <f t="shared" si="11"/>
        <v>0</v>
      </c>
      <c r="AE19" s="30">
        <f t="shared" si="11"/>
        <v>402</v>
      </c>
      <c r="AF19" s="30">
        <f t="shared" si="11"/>
        <v>606</v>
      </c>
    </row>
    <row r="20" spans="2:32" ht="23.1" customHeight="1" x14ac:dyDescent="0.25">
      <c r="B20" s="44" t="s">
        <v>47</v>
      </c>
      <c r="C20" s="49">
        <v>34</v>
      </c>
      <c r="D20" s="49">
        <v>12</v>
      </c>
      <c r="E20" s="49">
        <v>8</v>
      </c>
      <c r="F20" s="49">
        <v>35</v>
      </c>
      <c r="G20" s="49">
        <v>0</v>
      </c>
      <c r="H20" s="49">
        <v>1</v>
      </c>
      <c r="I20" s="49">
        <v>21</v>
      </c>
      <c r="J20" s="49">
        <v>7</v>
      </c>
      <c r="K20" s="49">
        <v>4</v>
      </c>
      <c r="L20" s="49">
        <v>0</v>
      </c>
      <c r="M20" s="49">
        <v>67</v>
      </c>
      <c r="N20" s="49">
        <v>0</v>
      </c>
      <c r="O20" s="15">
        <f t="shared" si="0"/>
        <v>122</v>
      </c>
      <c r="P20" s="15">
        <f t="shared" si="1"/>
        <v>189</v>
      </c>
      <c r="R20" s="1" t="s">
        <v>16</v>
      </c>
      <c r="S20" s="17">
        <f t="shared" ref="S20:AF20" si="12">SUM(C50:C53)</f>
        <v>118</v>
      </c>
      <c r="T20" s="17">
        <f t="shared" si="12"/>
        <v>20</v>
      </c>
      <c r="U20" s="17">
        <f t="shared" si="12"/>
        <v>26</v>
      </c>
      <c r="V20" s="17">
        <f t="shared" si="12"/>
        <v>138</v>
      </c>
      <c r="W20" s="17">
        <f t="shared" si="12"/>
        <v>1</v>
      </c>
      <c r="X20" s="17">
        <f t="shared" si="12"/>
        <v>1</v>
      </c>
      <c r="Y20" s="17">
        <f t="shared" si="12"/>
        <v>62</v>
      </c>
      <c r="Z20" s="17">
        <f t="shared" si="12"/>
        <v>17</v>
      </c>
      <c r="AA20" s="17">
        <f t="shared" si="12"/>
        <v>10</v>
      </c>
      <c r="AB20" s="17">
        <f t="shared" si="12"/>
        <v>7</v>
      </c>
      <c r="AC20" s="17">
        <f t="shared" si="12"/>
        <v>221</v>
      </c>
      <c r="AD20" s="17">
        <f t="shared" si="12"/>
        <v>0</v>
      </c>
      <c r="AE20" s="30">
        <f t="shared" si="12"/>
        <v>400</v>
      </c>
      <c r="AF20" s="30">
        <f t="shared" si="12"/>
        <v>621</v>
      </c>
    </row>
    <row r="21" spans="2:32" ht="23.1" customHeight="1" x14ac:dyDescent="0.25">
      <c r="B21" s="44" t="s">
        <v>48</v>
      </c>
      <c r="C21" s="49">
        <v>23</v>
      </c>
      <c r="D21" s="49">
        <v>8</v>
      </c>
      <c r="E21" s="49">
        <v>5</v>
      </c>
      <c r="F21" s="49">
        <v>21</v>
      </c>
      <c r="G21" s="49">
        <v>0</v>
      </c>
      <c r="H21" s="49">
        <v>0</v>
      </c>
      <c r="I21" s="49">
        <v>16</v>
      </c>
      <c r="J21" s="49">
        <v>7</v>
      </c>
      <c r="K21" s="49">
        <v>1</v>
      </c>
      <c r="L21" s="49">
        <v>1</v>
      </c>
      <c r="M21" s="49">
        <v>65</v>
      </c>
      <c r="N21" s="49">
        <v>1</v>
      </c>
      <c r="O21" s="15">
        <f t="shared" si="0"/>
        <v>83</v>
      </c>
      <c r="P21" s="15">
        <f t="shared" si="1"/>
        <v>148</v>
      </c>
      <c r="R21" s="35" t="s">
        <v>20</v>
      </c>
      <c r="S21" s="33">
        <f t="shared" ref="S21:AF21" si="13">SUM(C54:C57)</f>
        <v>109</v>
      </c>
      <c r="T21" s="17">
        <f t="shared" si="13"/>
        <v>24</v>
      </c>
      <c r="U21" s="17">
        <f t="shared" si="13"/>
        <v>19</v>
      </c>
      <c r="V21" s="17">
        <f t="shared" si="13"/>
        <v>190</v>
      </c>
      <c r="W21" s="17">
        <f t="shared" si="13"/>
        <v>1</v>
      </c>
      <c r="X21" s="17">
        <f t="shared" si="13"/>
        <v>11</v>
      </c>
      <c r="Y21" s="17">
        <f t="shared" si="13"/>
        <v>72</v>
      </c>
      <c r="Z21" s="17">
        <f t="shared" si="13"/>
        <v>22</v>
      </c>
      <c r="AA21" s="17">
        <f t="shared" si="13"/>
        <v>15</v>
      </c>
      <c r="AB21" s="17">
        <f t="shared" si="13"/>
        <v>7</v>
      </c>
      <c r="AC21" s="17">
        <f t="shared" si="13"/>
        <v>180</v>
      </c>
      <c r="AD21" s="17">
        <f t="shared" si="13"/>
        <v>0</v>
      </c>
      <c r="AE21" s="30">
        <f t="shared" si="13"/>
        <v>470</v>
      </c>
      <c r="AF21" s="30">
        <f t="shared" si="13"/>
        <v>650</v>
      </c>
    </row>
    <row r="22" spans="2:32" ht="23.1" customHeight="1" x14ac:dyDescent="0.25">
      <c r="B22" s="44" t="s">
        <v>49</v>
      </c>
      <c r="C22" s="49">
        <v>36</v>
      </c>
      <c r="D22" s="49">
        <v>12</v>
      </c>
      <c r="E22" s="49">
        <v>8</v>
      </c>
      <c r="F22" s="49">
        <v>27</v>
      </c>
      <c r="G22" s="49">
        <v>0</v>
      </c>
      <c r="H22" s="49">
        <v>0</v>
      </c>
      <c r="I22" s="49">
        <v>20</v>
      </c>
      <c r="J22" s="49">
        <v>1</v>
      </c>
      <c r="K22" s="49">
        <v>0</v>
      </c>
      <c r="L22" s="49">
        <v>1</v>
      </c>
      <c r="M22" s="49">
        <v>56</v>
      </c>
      <c r="N22" s="49">
        <v>0</v>
      </c>
      <c r="O22" s="15">
        <f t="shared" si="0"/>
        <v>105</v>
      </c>
      <c r="P22" s="15">
        <f t="shared" si="1"/>
        <v>161</v>
      </c>
      <c r="R22" s="35" t="s">
        <v>146</v>
      </c>
      <c r="S22" s="33">
        <f>SUM(C58:C61)</f>
        <v>90</v>
      </c>
      <c r="T22" s="33">
        <f t="shared" ref="T22:AF22" si="14">SUM(D58:D61)</f>
        <v>24</v>
      </c>
      <c r="U22" s="33">
        <f t="shared" si="14"/>
        <v>21</v>
      </c>
      <c r="V22" s="33">
        <f t="shared" si="14"/>
        <v>122</v>
      </c>
      <c r="W22" s="33">
        <f t="shared" si="14"/>
        <v>4</v>
      </c>
      <c r="X22" s="33">
        <f t="shared" si="14"/>
        <v>2</v>
      </c>
      <c r="Y22" s="33">
        <f t="shared" si="14"/>
        <v>48</v>
      </c>
      <c r="Z22" s="33">
        <f t="shared" si="14"/>
        <v>28</v>
      </c>
      <c r="AA22" s="33">
        <f t="shared" si="14"/>
        <v>9</v>
      </c>
      <c r="AB22" s="33">
        <f t="shared" si="14"/>
        <v>4</v>
      </c>
      <c r="AC22" s="33">
        <f t="shared" si="14"/>
        <v>152</v>
      </c>
      <c r="AD22" s="33">
        <f t="shared" si="14"/>
        <v>0</v>
      </c>
      <c r="AE22" s="30">
        <f t="shared" si="14"/>
        <v>352</v>
      </c>
      <c r="AF22" s="30">
        <f t="shared" si="14"/>
        <v>504</v>
      </c>
    </row>
    <row r="23" spans="2:32" ht="23.1" customHeight="1" x14ac:dyDescent="0.25">
      <c r="B23" s="44" t="s">
        <v>50</v>
      </c>
      <c r="C23" s="49">
        <v>24</v>
      </c>
      <c r="D23" s="49">
        <v>18</v>
      </c>
      <c r="E23" s="49">
        <v>10</v>
      </c>
      <c r="F23" s="49">
        <v>40</v>
      </c>
      <c r="G23" s="49">
        <v>0</v>
      </c>
      <c r="H23" s="49">
        <v>0</v>
      </c>
      <c r="I23" s="49">
        <v>11</v>
      </c>
      <c r="J23" s="49">
        <v>4</v>
      </c>
      <c r="K23" s="49">
        <v>1</v>
      </c>
      <c r="L23" s="49">
        <v>4</v>
      </c>
      <c r="M23" s="49">
        <v>60</v>
      </c>
      <c r="N23" s="49">
        <v>0</v>
      </c>
      <c r="O23" s="15">
        <f t="shared" si="0"/>
        <v>112</v>
      </c>
      <c r="P23" s="15">
        <f t="shared" si="1"/>
        <v>172</v>
      </c>
      <c r="R23" s="35" t="s">
        <v>147</v>
      </c>
      <c r="S23" s="33">
        <f>SUM(C62:C65)</f>
        <v>104</v>
      </c>
      <c r="T23" s="33">
        <f t="shared" ref="T23:AF23" si="15">SUM(D62:D65)</f>
        <v>17</v>
      </c>
      <c r="U23" s="33">
        <f t="shared" si="15"/>
        <v>17</v>
      </c>
      <c r="V23" s="33">
        <f t="shared" si="15"/>
        <v>92</v>
      </c>
      <c r="W23" s="33">
        <f t="shared" si="15"/>
        <v>13</v>
      </c>
      <c r="X23" s="33">
        <f t="shared" si="15"/>
        <v>1</v>
      </c>
      <c r="Y23" s="33">
        <f t="shared" si="15"/>
        <v>36</v>
      </c>
      <c r="Z23" s="33">
        <f t="shared" si="15"/>
        <v>29</v>
      </c>
      <c r="AA23" s="33">
        <f t="shared" si="15"/>
        <v>11</v>
      </c>
      <c r="AB23" s="33">
        <f t="shared" si="15"/>
        <v>5</v>
      </c>
      <c r="AC23" s="33">
        <f t="shared" si="15"/>
        <v>125</v>
      </c>
      <c r="AD23" s="33">
        <f t="shared" si="15"/>
        <v>0</v>
      </c>
      <c r="AE23" s="30">
        <f t="shared" si="15"/>
        <v>325</v>
      </c>
      <c r="AF23" s="30">
        <f t="shared" si="15"/>
        <v>450</v>
      </c>
    </row>
    <row r="24" spans="2:32" ht="23.1" customHeight="1" x14ac:dyDescent="0.25">
      <c r="B24" s="44" t="s">
        <v>51</v>
      </c>
      <c r="C24" s="49">
        <v>50</v>
      </c>
      <c r="D24" s="49">
        <v>22</v>
      </c>
      <c r="E24" s="49">
        <v>5</v>
      </c>
      <c r="F24" s="49">
        <v>33</v>
      </c>
      <c r="G24" s="49">
        <v>0</v>
      </c>
      <c r="H24" s="49">
        <v>2</v>
      </c>
      <c r="I24" s="49">
        <v>4</v>
      </c>
      <c r="J24" s="49">
        <v>2</v>
      </c>
      <c r="K24" s="49">
        <v>3</v>
      </c>
      <c r="L24" s="49">
        <v>2</v>
      </c>
      <c r="M24" s="49">
        <v>65</v>
      </c>
      <c r="N24" s="49">
        <v>0</v>
      </c>
      <c r="O24" s="15">
        <f t="shared" si="0"/>
        <v>123</v>
      </c>
      <c r="P24" s="15">
        <f t="shared" si="1"/>
        <v>188</v>
      </c>
      <c r="R24" s="35" t="s">
        <v>148</v>
      </c>
      <c r="S24" s="33">
        <f>SUM(C66:C69)</f>
        <v>81</v>
      </c>
      <c r="T24" s="33">
        <f t="shared" ref="T24:AF24" si="16">SUM(D66:D69)</f>
        <v>9</v>
      </c>
      <c r="U24" s="33">
        <f t="shared" si="16"/>
        <v>11</v>
      </c>
      <c r="V24" s="33">
        <f t="shared" si="16"/>
        <v>74</v>
      </c>
      <c r="W24" s="33">
        <f t="shared" si="16"/>
        <v>2</v>
      </c>
      <c r="X24" s="33">
        <f t="shared" si="16"/>
        <v>11</v>
      </c>
      <c r="Y24" s="33">
        <f t="shared" si="16"/>
        <v>30</v>
      </c>
      <c r="Z24" s="33">
        <f t="shared" si="16"/>
        <v>28</v>
      </c>
      <c r="AA24" s="33">
        <f t="shared" si="16"/>
        <v>8</v>
      </c>
      <c r="AB24" s="33">
        <f t="shared" si="16"/>
        <v>10</v>
      </c>
      <c r="AC24" s="33">
        <f t="shared" si="16"/>
        <v>101</v>
      </c>
      <c r="AD24" s="33">
        <f t="shared" si="16"/>
        <v>0</v>
      </c>
      <c r="AE24" s="30">
        <f t="shared" si="16"/>
        <v>264</v>
      </c>
      <c r="AF24" s="30">
        <f t="shared" si="16"/>
        <v>365</v>
      </c>
    </row>
    <row r="25" spans="2:32" ht="23.1" customHeight="1" x14ac:dyDescent="0.25">
      <c r="B25" s="44" t="s">
        <v>52</v>
      </c>
      <c r="C25" s="49">
        <v>25</v>
      </c>
      <c r="D25" s="49">
        <v>9</v>
      </c>
      <c r="E25" s="49">
        <v>10</v>
      </c>
      <c r="F25" s="49">
        <v>42</v>
      </c>
      <c r="G25" s="49">
        <v>3</v>
      </c>
      <c r="H25" s="49">
        <v>2</v>
      </c>
      <c r="I25" s="49">
        <v>25</v>
      </c>
      <c r="J25" s="49">
        <v>6</v>
      </c>
      <c r="K25" s="49">
        <v>6</v>
      </c>
      <c r="L25" s="49">
        <v>1</v>
      </c>
      <c r="M25" s="49">
        <v>75</v>
      </c>
      <c r="N25" s="49">
        <v>0</v>
      </c>
      <c r="O25" s="15">
        <f t="shared" si="0"/>
        <v>129</v>
      </c>
      <c r="P25" s="15">
        <f t="shared" si="1"/>
        <v>204</v>
      </c>
      <c r="R25" s="35" t="s">
        <v>149</v>
      </c>
      <c r="S25" s="33">
        <f>SUM(C70:C73)</f>
        <v>45</v>
      </c>
      <c r="T25" s="33">
        <f t="shared" ref="T25:AF25" si="17">SUM(D70:D73)</f>
        <v>10</v>
      </c>
      <c r="U25" s="33">
        <f t="shared" si="17"/>
        <v>13</v>
      </c>
      <c r="V25" s="33">
        <f t="shared" si="17"/>
        <v>60</v>
      </c>
      <c r="W25" s="33">
        <f t="shared" si="17"/>
        <v>13</v>
      </c>
      <c r="X25" s="33">
        <f t="shared" si="17"/>
        <v>16</v>
      </c>
      <c r="Y25" s="33">
        <f t="shared" si="17"/>
        <v>27</v>
      </c>
      <c r="Z25" s="33">
        <f t="shared" si="17"/>
        <v>22</v>
      </c>
      <c r="AA25" s="33">
        <f t="shared" si="17"/>
        <v>6</v>
      </c>
      <c r="AB25" s="33">
        <f t="shared" si="17"/>
        <v>5</v>
      </c>
      <c r="AC25" s="33">
        <f t="shared" si="17"/>
        <v>75</v>
      </c>
      <c r="AD25" s="33">
        <f t="shared" si="17"/>
        <v>0</v>
      </c>
      <c r="AE25" s="30">
        <f t="shared" si="17"/>
        <v>217</v>
      </c>
      <c r="AF25" s="30">
        <f t="shared" si="17"/>
        <v>292</v>
      </c>
    </row>
    <row r="26" spans="2:32" ht="23.1" customHeight="1" x14ac:dyDescent="0.25">
      <c r="B26" s="44" t="s">
        <v>53</v>
      </c>
      <c r="C26" s="49">
        <v>30</v>
      </c>
      <c r="D26" s="49">
        <v>15</v>
      </c>
      <c r="E26" s="49">
        <v>4</v>
      </c>
      <c r="F26" s="49">
        <v>27</v>
      </c>
      <c r="G26" s="49">
        <v>3</v>
      </c>
      <c r="H26" s="49">
        <v>2</v>
      </c>
      <c r="I26" s="49">
        <v>16</v>
      </c>
      <c r="J26" s="49">
        <v>5</v>
      </c>
      <c r="K26" s="49">
        <v>5</v>
      </c>
      <c r="L26" s="49">
        <v>3</v>
      </c>
      <c r="M26" s="49">
        <v>50</v>
      </c>
      <c r="N26" s="49">
        <v>0</v>
      </c>
      <c r="O26" s="15">
        <f t="shared" si="0"/>
        <v>110</v>
      </c>
      <c r="P26" s="15">
        <f t="shared" si="1"/>
        <v>160</v>
      </c>
      <c r="R26" s="35" t="s">
        <v>150</v>
      </c>
      <c r="S26" s="33">
        <f>SUM(C74:C77)</f>
        <v>36</v>
      </c>
      <c r="T26" s="33">
        <f t="shared" ref="T26:AF26" si="18">SUM(D74:D77)</f>
        <v>5</v>
      </c>
      <c r="U26" s="33">
        <f t="shared" si="18"/>
        <v>8</v>
      </c>
      <c r="V26" s="33">
        <f t="shared" si="18"/>
        <v>21</v>
      </c>
      <c r="W26" s="33">
        <f t="shared" si="18"/>
        <v>5</v>
      </c>
      <c r="X26" s="33">
        <f t="shared" si="18"/>
        <v>6</v>
      </c>
      <c r="Y26" s="33">
        <f t="shared" si="18"/>
        <v>25</v>
      </c>
      <c r="Z26" s="33">
        <f t="shared" si="18"/>
        <v>13</v>
      </c>
      <c r="AA26" s="33">
        <f t="shared" si="18"/>
        <v>6</v>
      </c>
      <c r="AB26" s="33">
        <f t="shared" si="18"/>
        <v>7</v>
      </c>
      <c r="AC26" s="33">
        <f t="shared" si="18"/>
        <v>72</v>
      </c>
      <c r="AD26" s="33">
        <f t="shared" si="18"/>
        <v>0</v>
      </c>
      <c r="AE26" s="30">
        <f t="shared" si="18"/>
        <v>132</v>
      </c>
      <c r="AF26" s="30">
        <f t="shared" si="18"/>
        <v>204</v>
      </c>
    </row>
    <row r="27" spans="2:32" ht="23.1" customHeight="1" x14ac:dyDescent="0.25">
      <c r="B27" s="44" t="s">
        <v>54</v>
      </c>
      <c r="C27" s="49">
        <v>35</v>
      </c>
      <c r="D27" s="49">
        <v>16</v>
      </c>
      <c r="E27" s="49">
        <v>3</v>
      </c>
      <c r="F27" s="49">
        <v>38</v>
      </c>
      <c r="G27" s="49">
        <v>2</v>
      </c>
      <c r="H27" s="49">
        <v>0</v>
      </c>
      <c r="I27" s="49">
        <v>14</v>
      </c>
      <c r="J27" s="49">
        <v>6</v>
      </c>
      <c r="K27" s="49">
        <v>5</v>
      </c>
      <c r="L27" s="49">
        <v>3</v>
      </c>
      <c r="M27" s="49">
        <v>60</v>
      </c>
      <c r="N27" s="49">
        <v>0</v>
      </c>
      <c r="O27" s="15">
        <f t="shared" si="0"/>
        <v>122</v>
      </c>
      <c r="P27" s="15">
        <f t="shared" si="1"/>
        <v>182</v>
      </c>
      <c r="R27" s="35" t="s">
        <v>151</v>
      </c>
      <c r="S27" s="33">
        <f>SUM(C78:C81)</f>
        <v>16</v>
      </c>
      <c r="T27" s="33">
        <f t="shared" ref="T27:AF27" si="19">SUM(D78:D81)</f>
        <v>4</v>
      </c>
      <c r="U27" s="33">
        <f t="shared" si="19"/>
        <v>2</v>
      </c>
      <c r="V27" s="33">
        <f t="shared" si="19"/>
        <v>17</v>
      </c>
      <c r="W27" s="33">
        <f t="shared" si="19"/>
        <v>1</v>
      </c>
      <c r="X27" s="33">
        <f t="shared" si="19"/>
        <v>6</v>
      </c>
      <c r="Y27" s="33">
        <f t="shared" si="19"/>
        <v>21</v>
      </c>
      <c r="Z27" s="33">
        <f t="shared" si="19"/>
        <v>17</v>
      </c>
      <c r="AA27" s="33">
        <f t="shared" si="19"/>
        <v>2</v>
      </c>
      <c r="AB27" s="33">
        <f t="shared" si="19"/>
        <v>5</v>
      </c>
      <c r="AC27" s="33">
        <f t="shared" si="19"/>
        <v>48</v>
      </c>
      <c r="AD27" s="33">
        <f t="shared" si="19"/>
        <v>0</v>
      </c>
      <c r="AE27" s="30">
        <f t="shared" si="19"/>
        <v>91</v>
      </c>
      <c r="AF27" s="30">
        <f t="shared" si="19"/>
        <v>139</v>
      </c>
    </row>
    <row r="28" spans="2:32" ht="23.1" customHeight="1" x14ac:dyDescent="0.25">
      <c r="B28" s="44" t="s">
        <v>55</v>
      </c>
      <c r="C28" s="49">
        <v>23</v>
      </c>
      <c r="D28" s="49">
        <v>11</v>
      </c>
      <c r="E28" s="49">
        <v>6</v>
      </c>
      <c r="F28" s="49">
        <v>30</v>
      </c>
      <c r="G28" s="49">
        <v>0</v>
      </c>
      <c r="H28" s="49">
        <v>2</v>
      </c>
      <c r="I28" s="49">
        <v>19</v>
      </c>
      <c r="J28" s="49">
        <v>7</v>
      </c>
      <c r="K28" s="49">
        <v>6</v>
      </c>
      <c r="L28" s="49">
        <v>0</v>
      </c>
      <c r="M28" s="49">
        <v>71</v>
      </c>
      <c r="N28" s="49">
        <v>0</v>
      </c>
      <c r="O28" s="15">
        <f t="shared" si="0"/>
        <v>104</v>
      </c>
      <c r="P28" s="15">
        <f t="shared" si="1"/>
        <v>175</v>
      </c>
      <c r="R28" s="35" t="s">
        <v>152</v>
      </c>
      <c r="S28" s="33">
        <f>SUM(C82:C85)</f>
        <v>13</v>
      </c>
      <c r="T28" s="33">
        <f t="shared" ref="T28:AF28" si="20">SUM(D82:D85)</f>
        <v>5</v>
      </c>
      <c r="U28" s="33">
        <f t="shared" si="20"/>
        <v>1</v>
      </c>
      <c r="V28" s="33">
        <f t="shared" si="20"/>
        <v>7</v>
      </c>
      <c r="W28" s="33">
        <f t="shared" si="20"/>
        <v>0</v>
      </c>
      <c r="X28" s="33">
        <f t="shared" si="20"/>
        <v>1</v>
      </c>
      <c r="Y28" s="33">
        <f t="shared" si="20"/>
        <v>12</v>
      </c>
      <c r="Z28" s="33">
        <f t="shared" si="20"/>
        <v>10</v>
      </c>
      <c r="AA28" s="33">
        <f t="shared" si="20"/>
        <v>2</v>
      </c>
      <c r="AB28" s="33">
        <f t="shared" si="20"/>
        <v>3</v>
      </c>
      <c r="AC28" s="33">
        <f t="shared" si="20"/>
        <v>17</v>
      </c>
      <c r="AD28" s="33">
        <f t="shared" si="20"/>
        <v>0</v>
      </c>
      <c r="AE28" s="30">
        <f t="shared" si="20"/>
        <v>54</v>
      </c>
      <c r="AF28" s="30">
        <f t="shared" si="20"/>
        <v>71</v>
      </c>
    </row>
    <row r="29" spans="2:32" ht="23.1" customHeight="1" x14ac:dyDescent="0.25">
      <c r="B29" s="44" t="s">
        <v>56</v>
      </c>
      <c r="C29" s="49">
        <v>28</v>
      </c>
      <c r="D29" s="49">
        <v>8</v>
      </c>
      <c r="E29" s="49">
        <v>5</v>
      </c>
      <c r="F29" s="49">
        <v>24</v>
      </c>
      <c r="G29" s="49">
        <v>1</v>
      </c>
      <c r="H29" s="49">
        <v>2</v>
      </c>
      <c r="I29" s="49">
        <v>21</v>
      </c>
      <c r="J29" s="49">
        <v>6</v>
      </c>
      <c r="K29" s="49">
        <v>4</v>
      </c>
      <c r="L29" s="49">
        <v>0</v>
      </c>
      <c r="M29" s="49">
        <v>70</v>
      </c>
      <c r="N29" s="49">
        <v>0</v>
      </c>
      <c r="O29" s="15">
        <f t="shared" si="0"/>
        <v>99</v>
      </c>
      <c r="P29" s="15">
        <f t="shared" si="1"/>
        <v>169</v>
      </c>
      <c r="R29" s="35" t="s">
        <v>153</v>
      </c>
      <c r="S29" s="33">
        <f>SUM(C86:C89)</f>
        <v>1</v>
      </c>
      <c r="T29" s="33">
        <f t="shared" ref="T29:AF29" si="21">SUM(D86:D89)</f>
        <v>0</v>
      </c>
      <c r="U29" s="33">
        <f t="shared" si="21"/>
        <v>2</v>
      </c>
      <c r="V29" s="33">
        <f t="shared" si="21"/>
        <v>0</v>
      </c>
      <c r="W29" s="33">
        <f t="shared" si="21"/>
        <v>1</v>
      </c>
      <c r="X29" s="33">
        <f t="shared" si="21"/>
        <v>0</v>
      </c>
      <c r="Y29" s="33">
        <f t="shared" si="21"/>
        <v>18</v>
      </c>
      <c r="Z29" s="33">
        <f t="shared" si="21"/>
        <v>3</v>
      </c>
      <c r="AA29" s="33">
        <f t="shared" si="21"/>
        <v>0</v>
      </c>
      <c r="AB29" s="33">
        <f t="shared" si="21"/>
        <v>0</v>
      </c>
      <c r="AC29" s="33">
        <f t="shared" si="21"/>
        <v>15</v>
      </c>
      <c r="AD29" s="33">
        <f t="shared" si="21"/>
        <v>0</v>
      </c>
      <c r="AE29" s="30">
        <f t="shared" si="21"/>
        <v>25</v>
      </c>
      <c r="AF29" s="30">
        <f t="shared" si="21"/>
        <v>40</v>
      </c>
    </row>
    <row r="30" spans="2:32" ht="23.1" customHeight="1" x14ac:dyDescent="0.25">
      <c r="B30" s="44" t="s">
        <v>57</v>
      </c>
      <c r="C30" s="49">
        <v>20</v>
      </c>
      <c r="D30" s="49">
        <v>6</v>
      </c>
      <c r="E30" s="49">
        <v>4</v>
      </c>
      <c r="F30" s="49">
        <v>34</v>
      </c>
      <c r="G30" s="49">
        <v>2</v>
      </c>
      <c r="H30" s="49">
        <v>1</v>
      </c>
      <c r="I30" s="49">
        <v>18</v>
      </c>
      <c r="J30" s="49">
        <v>6</v>
      </c>
      <c r="K30" s="49">
        <v>2</v>
      </c>
      <c r="L30" s="49">
        <v>4</v>
      </c>
      <c r="M30" s="49">
        <v>75</v>
      </c>
      <c r="N30" s="49">
        <v>0</v>
      </c>
      <c r="O30" s="15">
        <f t="shared" si="0"/>
        <v>97</v>
      </c>
      <c r="P30" s="15">
        <f t="shared" si="1"/>
        <v>172</v>
      </c>
      <c r="R30" s="35" t="s">
        <v>154</v>
      </c>
      <c r="S30" s="33">
        <f>SUM(C90:C93)</f>
        <v>3</v>
      </c>
      <c r="T30" s="33">
        <f t="shared" ref="T30:AF30" si="22">SUM(D90:D93)</f>
        <v>0</v>
      </c>
      <c r="U30" s="33">
        <f t="shared" si="22"/>
        <v>1</v>
      </c>
      <c r="V30" s="33">
        <f t="shared" si="22"/>
        <v>2</v>
      </c>
      <c r="W30" s="33">
        <f t="shared" si="22"/>
        <v>0</v>
      </c>
      <c r="X30" s="33">
        <f t="shared" si="22"/>
        <v>0</v>
      </c>
      <c r="Y30" s="33">
        <f t="shared" si="22"/>
        <v>15</v>
      </c>
      <c r="Z30" s="33">
        <f t="shared" si="22"/>
        <v>10</v>
      </c>
      <c r="AA30" s="33">
        <f t="shared" si="22"/>
        <v>2</v>
      </c>
      <c r="AB30" s="33">
        <f t="shared" si="22"/>
        <v>0</v>
      </c>
      <c r="AC30" s="33">
        <f t="shared" si="22"/>
        <v>9</v>
      </c>
      <c r="AD30" s="33">
        <f t="shared" si="22"/>
        <v>0</v>
      </c>
      <c r="AE30" s="30">
        <f t="shared" si="22"/>
        <v>33</v>
      </c>
      <c r="AF30" s="30">
        <f t="shared" si="22"/>
        <v>42</v>
      </c>
    </row>
    <row r="31" spans="2:32" ht="23.1" customHeight="1" x14ac:dyDescent="0.25">
      <c r="B31" s="45" t="s">
        <v>58</v>
      </c>
      <c r="C31" s="49">
        <v>35</v>
      </c>
      <c r="D31" s="49">
        <v>6</v>
      </c>
      <c r="E31" s="49">
        <v>11</v>
      </c>
      <c r="F31" s="49">
        <v>33</v>
      </c>
      <c r="G31" s="49">
        <v>1</v>
      </c>
      <c r="H31" s="49">
        <v>1</v>
      </c>
      <c r="I31" s="49">
        <v>14</v>
      </c>
      <c r="J31" s="49">
        <v>3</v>
      </c>
      <c r="K31" s="49">
        <v>3</v>
      </c>
      <c r="L31" s="49">
        <v>3</v>
      </c>
      <c r="M31" s="49">
        <v>77</v>
      </c>
      <c r="N31" s="49">
        <v>0</v>
      </c>
      <c r="O31" s="15">
        <f t="shared" si="0"/>
        <v>110</v>
      </c>
      <c r="P31" s="15">
        <f t="shared" si="1"/>
        <v>187</v>
      </c>
      <c r="R31" s="35" t="s">
        <v>155</v>
      </c>
      <c r="S31" s="33">
        <f>SUM(C94:C97)</f>
        <v>9</v>
      </c>
      <c r="T31" s="33">
        <f t="shared" ref="T31:AF31" si="23">SUM(D94:D97)</f>
        <v>1</v>
      </c>
      <c r="U31" s="33">
        <f t="shared" si="23"/>
        <v>2</v>
      </c>
      <c r="V31" s="33">
        <f t="shared" si="23"/>
        <v>27</v>
      </c>
      <c r="W31" s="33">
        <f t="shared" si="23"/>
        <v>0</v>
      </c>
      <c r="X31" s="33">
        <f t="shared" si="23"/>
        <v>0</v>
      </c>
      <c r="Y31" s="33">
        <f t="shared" si="23"/>
        <v>23</v>
      </c>
      <c r="Z31" s="33">
        <f t="shared" si="23"/>
        <v>12</v>
      </c>
      <c r="AA31" s="33">
        <f t="shared" si="23"/>
        <v>7</v>
      </c>
      <c r="AB31" s="33">
        <f t="shared" si="23"/>
        <v>2</v>
      </c>
      <c r="AC31" s="33">
        <f t="shared" si="23"/>
        <v>37</v>
      </c>
      <c r="AD31" s="33">
        <f t="shared" si="23"/>
        <v>0</v>
      </c>
      <c r="AE31" s="30">
        <f t="shared" si="23"/>
        <v>83</v>
      </c>
      <c r="AF31" s="30">
        <f t="shared" si="23"/>
        <v>120</v>
      </c>
    </row>
    <row r="32" spans="2:32" ht="23.1" customHeight="1" x14ac:dyDescent="0.25">
      <c r="B32" s="45" t="s">
        <v>59</v>
      </c>
      <c r="C32" s="49">
        <v>31</v>
      </c>
      <c r="D32" s="49">
        <v>8</v>
      </c>
      <c r="E32" s="49">
        <v>6</v>
      </c>
      <c r="F32" s="49">
        <v>43</v>
      </c>
      <c r="G32" s="49">
        <v>0</v>
      </c>
      <c r="H32" s="49">
        <v>2</v>
      </c>
      <c r="I32" s="49">
        <v>14</v>
      </c>
      <c r="J32" s="49">
        <v>9</v>
      </c>
      <c r="K32" s="49">
        <v>2</v>
      </c>
      <c r="L32" s="49">
        <v>4</v>
      </c>
      <c r="M32" s="49">
        <v>50</v>
      </c>
      <c r="N32" s="49">
        <v>0</v>
      </c>
      <c r="O32" s="15">
        <f t="shared" si="0"/>
        <v>119</v>
      </c>
      <c r="P32" s="15">
        <f t="shared" si="1"/>
        <v>169</v>
      </c>
      <c r="R32" s="32" t="s">
        <v>156</v>
      </c>
      <c r="S32" s="33">
        <f>SUM(C98:C101)</f>
        <v>25</v>
      </c>
      <c r="T32" s="33">
        <f t="shared" ref="T32:AF32" si="24">SUM(D98:D101)</f>
        <v>12</v>
      </c>
      <c r="U32" s="33">
        <f t="shared" si="24"/>
        <v>7</v>
      </c>
      <c r="V32" s="33">
        <f t="shared" si="24"/>
        <v>62</v>
      </c>
      <c r="W32" s="33">
        <f t="shared" si="24"/>
        <v>2</v>
      </c>
      <c r="X32" s="33">
        <f t="shared" si="24"/>
        <v>0</v>
      </c>
      <c r="Y32" s="33">
        <f t="shared" si="24"/>
        <v>35</v>
      </c>
      <c r="Z32" s="33">
        <f t="shared" si="24"/>
        <v>16</v>
      </c>
      <c r="AA32" s="33">
        <f t="shared" si="24"/>
        <v>7</v>
      </c>
      <c r="AB32" s="33">
        <f t="shared" si="24"/>
        <v>4</v>
      </c>
      <c r="AC32" s="33">
        <f t="shared" si="24"/>
        <v>48</v>
      </c>
      <c r="AD32" s="33">
        <f t="shared" si="24"/>
        <v>0</v>
      </c>
      <c r="AE32" s="30">
        <f t="shared" si="24"/>
        <v>170</v>
      </c>
      <c r="AF32" s="30">
        <f t="shared" si="24"/>
        <v>218</v>
      </c>
    </row>
    <row r="33" spans="2:32" ht="23.1" customHeight="1" x14ac:dyDescent="0.25">
      <c r="B33" s="44" t="s">
        <v>60</v>
      </c>
      <c r="C33" s="49">
        <v>38</v>
      </c>
      <c r="D33" s="49">
        <v>12</v>
      </c>
      <c r="E33" s="49">
        <v>7</v>
      </c>
      <c r="F33" s="49">
        <v>36</v>
      </c>
      <c r="G33" s="49">
        <v>1</v>
      </c>
      <c r="H33" s="49">
        <v>0</v>
      </c>
      <c r="I33" s="49">
        <v>16</v>
      </c>
      <c r="J33" s="49">
        <v>3</v>
      </c>
      <c r="K33" s="49">
        <v>2</v>
      </c>
      <c r="L33" s="49">
        <v>2</v>
      </c>
      <c r="M33" s="49">
        <v>75</v>
      </c>
      <c r="N33" s="49">
        <v>0</v>
      </c>
      <c r="O33" s="15">
        <f t="shared" si="0"/>
        <v>117</v>
      </c>
      <c r="P33" s="15">
        <f t="shared" si="1"/>
        <v>192</v>
      </c>
      <c r="R33" s="32" t="s">
        <v>157</v>
      </c>
      <c r="S33" s="33">
        <f>SUM(C102:C105)</f>
        <v>66</v>
      </c>
      <c r="T33" s="33">
        <f t="shared" ref="T33:AF33" si="25">SUM(D102:D105)</f>
        <v>14</v>
      </c>
      <c r="U33" s="33">
        <f t="shared" si="25"/>
        <v>20</v>
      </c>
      <c r="V33" s="33">
        <f t="shared" si="25"/>
        <v>77</v>
      </c>
      <c r="W33" s="33">
        <f t="shared" si="25"/>
        <v>8</v>
      </c>
      <c r="X33" s="33">
        <f t="shared" si="25"/>
        <v>0</v>
      </c>
      <c r="Y33" s="33">
        <f t="shared" si="25"/>
        <v>39</v>
      </c>
      <c r="Z33" s="33">
        <f t="shared" si="25"/>
        <v>17</v>
      </c>
      <c r="AA33" s="33">
        <f t="shared" si="25"/>
        <v>2</v>
      </c>
      <c r="AB33" s="33">
        <f t="shared" si="25"/>
        <v>2</v>
      </c>
      <c r="AC33" s="33">
        <f t="shared" si="25"/>
        <v>129</v>
      </c>
      <c r="AD33" s="33">
        <f t="shared" si="25"/>
        <v>0</v>
      </c>
      <c r="AE33" s="30">
        <f t="shared" si="25"/>
        <v>245</v>
      </c>
      <c r="AF33" s="30">
        <f t="shared" si="25"/>
        <v>374</v>
      </c>
    </row>
    <row r="34" spans="2:32" ht="23.1" customHeight="1" x14ac:dyDescent="0.25">
      <c r="B34" s="45" t="s">
        <v>61</v>
      </c>
      <c r="C34" s="49">
        <v>23</v>
      </c>
      <c r="D34" s="49">
        <v>9</v>
      </c>
      <c r="E34" s="49">
        <v>6</v>
      </c>
      <c r="F34" s="49">
        <v>23</v>
      </c>
      <c r="G34" s="49">
        <v>2</v>
      </c>
      <c r="H34" s="49">
        <v>1</v>
      </c>
      <c r="I34" s="49">
        <v>15</v>
      </c>
      <c r="J34" s="49">
        <v>3</v>
      </c>
      <c r="K34" s="49">
        <v>3</v>
      </c>
      <c r="L34" s="49">
        <v>2</v>
      </c>
      <c r="M34" s="49">
        <v>80</v>
      </c>
      <c r="N34" s="49">
        <v>0</v>
      </c>
      <c r="O34" s="15">
        <f t="shared" si="0"/>
        <v>87</v>
      </c>
      <c r="P34" s="15">
        <f t="shared" si="1"/>
        <v>167</v>
      </c>
      <c r="R34" s="37" t="s">
        <v>90</v>
      </c>
      <c r="S34" s="38">
        <f t="shared" ref="S34:AF34" si="26">MAX(S10:S12)</f>
        <v>126</v>
      </c>
      <c r="T34" s="38">
        <f t="shared" si="26"/>
        <v>51</v>
      </c>
      <c r="U34" s="38">
        <f t="shared" si="26"/>
        <v>33</v>
      </c>
      <c r="V34" s="38">
        <f t="shared" si="26"/>
        <v>125</v>
      </c>
      <c r="W34" s="38">
        <f t="shared" si="26"/>
        <v>3</v>
      </c>
      <c r="X34" s="38">
        <f t="shared" si="26"/>
        <v>4</v>
      </c>
      <c r="Y34" s="38">
        <f t="shared" si="26"/>
        <v>72</v>
      </c>
      <c r="Z34" s="38">
        <f t="shared" si="26"/>
        <v>22</v>
      </c>
      <c r="AA34" s="38">
        <f t="shared" si="26"/>
        <v>6</v>
      </c>
      <c r="AB34" s="38">
        <f t="shared" si="26"/>
        <v>9</v>
      </c>
      <c r="AC34" s="38">
        <f t="shared" si="26"/>
        <v>329</v>
      </c>
      <c r="AD34" s="38">
        <f t="shared" si="26"/>
        <v>1</v>
      </c>
      <c r="AE34" s="39">
        <f t="shared" si="26"/>
        <v>421</v>
      </c>
      <c r="AF34" s="39">
        <f t="shared" si="26"/>
        <v>736</v>
      </c>
    </row>
    <row r="35" spans="2:32" ht="23.1" customHeight="1" x14ac:dyDescent="0.25">
      <c r="B35" s="45" t="s">
        <v>62</v>
      </c>
      <c r="C35" s="49">
        <v>30</v>
      </c>
      <c r="D35" s="49">
        <v>13</v>
      </c>
      <c r="E35" s="49">
        <v>7</v>
      </c>
      <c r="F35" s="49">
        <v>36</v>
      </c>
      <c r="G35" s="49">
        <v>2</v>
      </c>
      <c r="H35" s="49">
        <v>1</v>
      </c>
      <c r="I35" s="49">
        <v>24</v>
      </c>
      <c r="J35" s="49">
        <v>3</v>
      </c>
      <c r="K35" s="49">
        <v>5</v>
      </c>
      <c r="L35" s="49">
        <v>4</v>
      </c>
      <c r="M35" s="49">
        <v>65</v>
      </c>
      <c r="N35" s="49">
        <v>0</v>
      </c>
      <c r="O35" s="15">
        <f t="shared" si="0"/>
        <v>125</v>
      </c>
      <c r="P35" s="15">
        <f t="shared" si="1"/>
        <v>190</v>
      </c>
      <c r="R35" s="37" t="s">
        <v>91</v>
      </c>
      <c r="S35" s="38">
        <f t="shared" ref="S35:AF35" si="27">MAX(S13:S18)</f>
        <v>135</v>
      </c>
      <c r="T35" s="38">
        <f t="shared" si="27"/>
        <v>61</v>
      </c>
      <c r="U35" s="38">
        <f t="shared" si="27"/>
        <v>33</v>
      </c>
      <c r="V35" s="38">
        <f t="shared" si="27"/>
        <v>164</v>
      </c>
      <c r="W35" s="38">
        <f t="shared" si="27"/>
        <v>7</v>
      </c>
      <c r="X35" s="38">
        <f t="shared" si="27"/>
        <v>8</v>
      </c>
      <c r="Y35" s="38">
        <f t="shared" si="27"/>
        <v>80</v>
      </c>
      <c r="Z35" s="38">
        <f t="shared" si="27"/>
        <v>24</v>
      </c>
      <c r="AA35" s="38">
        <f t="shared" si="27"/>
        <v>20</v>
      </c>
      <c r="AB35" s="38">
        <f t="shared" si="27"/>
        <v>13</v>
      </c>
      <c r="AC35" s="38">
        <f t="shared" si="27"/>
        <v>277</v>
      </c>
      <c r="AD35" s="38">
        <f t="shared" si="27"/>
        <v>0</v>
      </c>
      <c r="AE35" s="39">
        <f t="shared" si="27"/>
        <v>495</v>
      </c>
      <c r="AF35" s="39">
        <f t="shared" si="27"/>
        <v>725</v>
      </c>
    </row>
    <row r="36" spans="2:32" ht="23.1" customHeight="1" x14ac:dyDescent="0.25">
      <c r="B36" s="45" t="s">
        <v>63</v>
      </c>
      <c r="C36" s="49">
        <v>33</v>
      </c>
      <c r="D36" s="49">
        <v>20</v>
      </c>
      <c r="E36" s="49">
        <v>9</v>
      </c>
      <c r="F36" s="49">
        <v>56</v>
      </c>
      <c r="G36" s="49">
        <v>3</v>
      </c>
      <c r="H36" s="49">
        <v>0</v>
      </c>
      <c r="I36" s="49">
        <v>28</v>
      </c>
      <c r="J36" s="49">
        <v>8</v>
      </c>
      <c r="K36" s="49">
        <v>9</v>
      </c>
      <c r="L36" s="49">
        <v>2</v>
      </c>
      <c r="M36" s="49">
        <v>55</v>
      </c>
      <c r="N36" s="49">
        <v>0</v>
      </c>
      <c r="O36" s="15">
        <f t="shared" si="0"/>
        <v>168</v>
      </c>
      <c r="P36" s="15">
        <f t="shared" si="1"/>
        <v>223</v>
      </c>
      <c r="R36" s="37" t="s">
        <v>92</v>
      </c>
      <c r="S36" s="38">
        <f t="shared" ref="S36:AF36" si="28">MAX(S19:S21)</f>
        <v>118</v>
      </c>
      <c r="T36" s="38">
        <f t="shared" si="28"/>
        <v>28</v>
      </c>
      <c r="U36" s="38">
        <f t="shared" si="28"/>
        <v>26</v>
      </c>
      <c r="V36" s="38">
        <f t="shared" si="28"/>
        <v>190</v>
      </c>
      <c r="W36" s="38">
        <f t="shared" si="28"/>
        <v>1</v>
      </c>
      <c r="X36" s="38">
        <f t="shared" si="28"/>
        <v>11</v>
      </c>
      <c r="Y36" s="38">
        <f t="shared" si="28"/>
        <v>86</v>
      </c>
      <c r="Z36" s="38">
        <f t="shared" si="28"/>
        <v>22</v>
      </c>
      <c r="AA36" s="38">
        <f t="shared" si="28"/>
        <v>15</v>
      </c>
      <c r="AB36" s="38">
        <f t="shared" si="28"/>
        <v>16</v>
      </c>
      <c r="AC36" s="38">
        <f t="shared" si="28"/>
        <v>221</v>
      </c>
      <c r="AD36" s="38">
        <f t="shared" si="28"/>
        <v>0</v>
      </c>
      <c r="AE36" s="39">
        <f t="shared" si="28"/>
        <v>470</v>
      </c>
      <c r="AF36" s="39">
        <f t="shared" si="28"/>
        <v>650</v>
      </c>
    </row>
    <row r="37" spans="2:32" ht="23.1" customHeight="1" x14ac:dyDescent="0.25">
      <c r="B37" s="44" t="s">
        <v>64</v>
      </c>
      <c r="C37" s="49">
        <v>21</v>
      </c>
      <c r="D37" s="49">
        <v>12</v>
      </c>
      <c r="E37" s="49">
        <v>9</v>
      </c>
      <c r="F37" s="49">
        <v>29</v>
      </c>
      <c r="G37" s="49">
        <v>0</v>
      </c>
      <c r="H37" s="49">
        <v>2</v>
      </c>
      <c r="I37" s="49">
        <v>13</v>
      </c>
      <c r="J37" s="49">
        <v>5</v>
      </c>
      <c r="K37" s="49">
        <v>1</v>
      </c>
      <c r="L37" s="49">
        <v>0</v>
      </c>
      <c r="M37" s="49">
        <v>45</v>
      </c>
      <c r="N37" s="49">
        <v>0</v>
      </c>
      <c r="O37" s="15">
        <f t="shared" si="0"/>
        <v>92</v>
      </c>
      <c r="P37" s="15">
        <f t="shared" si="1"/>
        <v>137</v>
      </c>
      <c r="R37" s="36" t="s">
        <v>85</v>
      </c>
      <c r="S37" s="34">
        <f t="shared" ref="S37:AF37" si="29">SUM(S10:S12)</f>
        <v>357</v>
      </c>
      <c r="T37" s="16">
        <f t="shared" si="29"/>
        <v>133</v>
      </c>
      <c r="U37" s="16">
        <f t="shared" si="29"/>
        <v>91</v>
      </c>
      <c r="V37" s="16">
        <f t="shared" si="29"/>
        <v>342</v>
      </c>
      <c r="W37" s="16">
        <f t="shared" si="29"/>
        <v>5</v>
      </c>
      <c r="X37" s="16">
        <f t="shared" si="29"/>
        <v>7</v>
      </c>
      <c r="Y37" s="16">
        <f t="shared" si="29"/>
        <v>191</v>
      </c>
      <c r="Z37" s="16">
        <f t="shared" si="29"/>
        <v>53</v>
      </c>
      <c r="AA37" s="16">
        <f t="shared" si="29"/>
        <v>16</v>
      </c>
      <c r="AB37" s="16">
        <f t="shared" si="29"/>
        <v>19</v>
      </c>
      <c r="AC37" s="16">
        <f t="shared" si="29"/>
        <v>896</v>
      </c>
      <c r="AD37" s="16">
        <f t="shared" si="29"/>
        <v>1</v>
      </c>
      <c r="AE37" s="31">
        <f t="shared" si="29"/>
        <v>1215</v>
      </c>
      <c r="AF37" s="31">
        <f t="shared" si="29"/>
        <v>2111</v>
      </c>
    </row>
    <row r="38" spans="2:32" ht="23.1" customHeight="1" x14ac:dyDescent="0.25">
      <c r="B38" s="45" t="s">
        <v>65</v>
      </c>
      <c r="C38" s="49">
        <v>43</v>
      </c>
      <c r="D38" s="49">
        <v>14</v>
      </c>
      <c r="E38" s="49">
        <v>8</v>
      </c>
      <c r="F38" s="49">
        <v>38</v>
      </c>
      <c r="G38" s="49">
        <v>1</v>
      </c>
      <c r="H38" s="49">
        <v>6</v>
      </c>
      <c r="I38" s="49">
        <v>21</v>
      </c>
      <c r="J38" s="49">
        <v>7</v>
      </c>
      <c r="K38" s="49">
        <v>2</v>
      </c>
      <c r="L38" s="49">
        <v>2</v>
      </c>
      <c r="M38" s="49">
        <v>50</v>
      </c>
      <c r="N38" s="49">
        <v>0</v>
      </c>
      <c r="O38" s="15">
        <f t="shared" si="0"/>
        <v>142</v>
      </c>
      <c r="P38" s="15">
        <f t="shared" si="1"/>
        <v>192</v>
      </c>
      <c r="R38" s="27" t="s">
        <v>86</v>
      </c>
      <c r="S38" s="16">
        <f t="shared" ref="S38:AF38" si="30">SUM(S13:S18)</f>
        <v>712</v>
      </c>
      <c r="T38" s="16">
        <f t="shared" si="30"/>
        <v>268</v>
      </c>
      <c r="U38" s="16">
        <f t="shared" si="30"/>
        <v>162</v>
      </c>
      <c r="V38" s="16">
        <f t="shared" si="30"/>
        <v>851</v>
      </c>
      <c r="W38" s="16">
        <f t="shared" si="30"/>
        <v>24</v>
      </c>
      <c r="X38" s="16">
        <f t="shared" si="30"/>
        <v>28</v>
      </c>
      <c r="Y38" s="16">
        <f t="shared" si="30"/>
        <v>406</v>
      </c>
      <c r="Z38" s="16">
        <f t="shared" si="30"/>
        <v>123</v>
      </c>
      <c r="AA38" s="16">
        <f t="shared" si="30"/>
        <v>68</v>
      </c>
      <c r="AB38" s="16">
        <f t="shared" si="30"/>
        <v>48</v>
      </c>
      <c r="AC38" s="16">
        <f t="shared" si="30"/>
        <v>1509</v>
      </c>
      <c r="AD38" s="16">
        <f t="shared" si="30"/>
        <v>0</v>
      </c>
      <c r="AE38" s="31">
        <f t="shared" si="30"/>
        <v>2690</v>
      </c>
      <c r="AF38" s="31">
        <f t="shared" si="30"/>
        <v>4199</v>
      </c>
    </row>
    <row r="39" spans="2:32" ht="23.1" customHeight="1" x14ac:dyDescent="0.25">
      <c r="B39" s="45" t="s">
        <v>66</v>
      </c>
      <c r="C39" s="49">
        <v>36</v>
      </c>
      <c r="D39" s="49">
        <v>13</v>
      </c>
      <c r="E39" s="49">
        <v>5</v>
      </c>
      <c r="F39" s="49">
        <v>42</v>
      </c>
      <c r="G39" s="49">
        <v>1</v>
      </c>
      <c r="H39" s="49">
        <v>0</v>
      </c>
      <c r="I39" s="49">
        <v>11</v>
      </c>
      <c r="J39" s="49">
        <v>6</v>
      </c>
      <c r="K39" s="49">
        <v>1</v>
      </c>
      <c r="L39" s="49">
        <v>3</v>
      </c>
      <c r="M39" s="49">
        <v>60</v>
      </c>
      <c r="N39" s="49">
        <v>0</v>
      </c>
      <c r="O39" s="15">
        <f t="shared" si="0"/>
        <v>118</v>
      </c>
      <c r="P39" s="15">
        <f t="shared" si="1"/>
        <v>178</v>
      </c>
      <c r="R39" s="28" t="s">
        <v>87</v>
      </c>
      <c r="S39" s="16">
        <f t="shared" ref="S39:AF39" si="31">SUM(S19:S21)</f>
        <v>322</v>
      </c>
      <c r="T39" s="16">
        <f t="shared" si="31"/>
        <v>72</v>
      </c>
      <c r="U39" s="16">
        <f t="shared" si="31"/>
        <v>66</v>
      </c>
      <c r="V39" s="16">
        <f t="shared" si="31"/>
        <v>452</v>
      </c>
      <c r="W39" s="16">
        <f t="shared" si="31"/>
        <v>3</v>
      </c>
      <c r="X39" s="16">
        <f t="shared" si="31"/>
        <v>16</v>
      </c>
      <c r="Y39" s="16">
        <f t="shared" si="31"/>
        <v>220</v>
      </c>
      <c r="Z39" s="16">
        <f t="shared" si="31"/>
        <v>61</v>
      </c>
      <c r="AA39" s="16">
        <f t="shared" si="31"/>
        <v>30</v>
      </c>
      <c r="AB39" s="16">
        <f t="shared" si="31"/>
        <v>30</v>
      </c>
      <c r="AC39" s="16">
        <f t="shared" si="31"/>
        <v>605</v>
      </c>
      <c r="AD39" s="16">
        <f t="shared" si="31"/>
        <v>0</v>
      </c>
      <c r="AE39" s="31">
        <f t="shared" si="31"/>
        <v>1272</v>
      </c>
      <c r="AF39" s="31">
        <f t="shared" si="31"/>
        <v>1877</v>
      </c>
    </row>
    <row r="40" spans="2:32" ht="23.1" customHeight="1" x14ac:dyDescent="0.25">
      <c r="B40" s="45" t="s">
        <v>67</v>
      </c>
      <c r="C40" s="49">
        <v>27</v>
      </c>
      <c r="D40" s="49">
        <v>10</v>
      </c>
      <c r="E40" s="49">
        <v>9</v>
      </c>
      <c r="F40" s="49">
        <v>48</v>
      </c>
      <c r="G40" s="49">
        <v>0</v>
      </c>
      <c r="H40" s="49">
        <v>2</v>
      </c>
      <c r="I40" s="49">
        <v>30</v>
      </c>
      <c r="J40" s="49">
        <v>7</v>
      </c>
      <c r="K40" s="49">
        <v>1</v>
      </c>
      <c r="L40" s="49">
        <v>1</v>
      </c>
      <c r="M40" s="49">
        <v>70</v>
      </c>
      <c r="N40" s="49">
        <v>0</v>
      </c>
      <c r="O40" s="15">
        <f t="shared" si="0"/>
        <v>135</v>
      </c>
      <c r="P40" s="15">
        <f t="shared" si="1"/>
        <v>205</v>
      </c>
      <c r="R40" s="5" t="s">
        <v>17</v>
      </c>
      <c r="S40" s="16">
        <f t="shared" ref="S40:AF40" si="32">SUM(S10:S21)</f>
        <v>1391</v>
      </c>
      <c r="T40" s="16">
        <f t="shared" si="32"/>
        <v>473</v>
      </c>
      <c r="U40" s="16">
        <f t="shared" si="32"/>
        <v>319</v>
      </c>
      <c r="V40" s="16">
        <f t="shared" si="32"/>
        <v>1645</v>
      </c>
      <c r="W40" s="16">
        <f t="shared" si="32"/>
        <v>32</v>
      </c>
      <c r="X40" s="16">
        <f t="shared" si="32"/>
        <v>51</v>
      </c>
      <c r="Y40" s="16">
        <f t="shared" si="32"/>
        <v>817</v>
      </c>
      <c r="Z40" s="16">
        <f t="shared" si="32"/>
        <v>237</v>
      </c>
      <c r="AA40" s="16">
        <f t="shared" si="32"/>
        <v>114</v>
      </c>
      <c r="AB40" s="16">
        <f t="shared" si="32"/>
        <v>97</v>
      </c>
      <c r="AC40" s="16">
        <f t="shared" si="32"/>
        <v>3010</v>
      </c>
      <c r="AD40" s="16">
        <f t="shared" si="32"/>
        <v>1</v>
      </c>
      <c r="AE40" s="31">
        <f t="shared" si="32"/>
        <v>5177</v>
      </c>
      <c r="AF40" s="31">
        <f t="shared" si="32"/>
        <v>8187</v>
      </c>
    </row>
    <row r="41" spans="2:32" ht="23.1" customHeight="1" x14ac:dyDescent="0.25">
      <c r="B41" s="44" t="s">
        <v>68</v>
      </c>
      <c r="C41" s="49">
        <v>29</v>
      </c>
      <c r="D41" s="49">
        <v>7</v>
      </c>
      <c r="E41" s="49">
        <v>6</v>
      </c>
      <c r="F41" s="49">
        <v>36</v>
      </c>
      <c r="G41" s="49">
        <v>2</v>
      </c>
      <c r="H41" s="49">
        <v>0</v>
      </c>
      <c r="I41" s="49">
        <v>16</v>
      </c>
      <c r="J41" s="49">
        <v>3</v>
      </c>
      <c r="K41" s="49">
        <v>0</v>
      </c>
      <c r="L41" s="49">
        <v>1</v>
      </c>
      <c r="M41" s="49">
        <v>50</v>
      </c>
      <c r="N41" s="49">
        <v>0</v>
      </c>
      <c r="O41" s="15">
        <f t="shared" si="0"/>
        <v>100</v>
      </c>
      <c r="P41" s="15">
        <f t="shared" si="1"/>
        <v>150</v>
      </c>
      <c r="R41" s="5" t="s">
        <v>159</v>
      </c>
      <c r="S41" s="16">
        <f>SUM(S10:S33)</f>
        <v>1880</v>
      </c>
      <c r="T41" s="16">
        <f t="shared" ref="T41:AF41" si="33">SUM(T10:T33)</f>
        <v>574</v>
      </c>
      <c r="U41" s="16">
        <f t="shared" si="33"/>
        <v>424</v>
      </c>
      <c r="V41" s="16">
        <f t="shared" si="33"/>
        <v>2206</v>
      </c>
      <c r="W41" s="16">
        <f t="shared" si="33"/>
        <v>81</v>
      </c>
      <c r="X41" s="16">
        <f t="shared" si="33"/>
        <v>94</v>
      </c>
      <c r="Y41" s="16">
        <f t="shared" si="33"/>
        <v>1146</v>
      </c>
      <c r="Z41" s="16">
        <f t="shared" si="33"/>
        <v>442</v>
      </c>
      <c r="AA41" s="16">
        <f t="shared" si="33"/>
        <v>176</v>
      </c>
      <c r="AB41" s="16">
        <f t="shared" si="33"/>
        <v>144</v>
      </c>
      <c r="AC41" s="16">
        <f t="shared" si="33"/>
        <v>3838</v>
      </c>
      <c r="AD41" s="16">
        <f t="shared" si="33"/>
        <v>1</v>
      </c>
      <c r="AE41" s="31">
        <f t="shared" si="33"/>
        <v>7168</v>
      </c>
      <c r="AF41" s="31">
        <f t="shared" si="33"/>
        <v>11006</v>
      </c>
    </row>
    <row r="42" spans="2:32" ht="23.1" customHeight="1" x14ac:dyDescent="0.25">
      <c r="B42" s="45" t="s">
        <v>69</v>
      </c>
      <c r="C42" s="49">
        <v>30</v>
      </c>
      <c r="D42" s="49">
        <v>9</v>
      </c>
      <c r="E42" s="49">
        <v>5</v>
      </c>
      <c r="F42" s="49">
        <v>39</v>
      </c>
      <c r="G42" s="49">
        <v>0</v>
      </c>
      <c r="H42" s="49">
        <v>1</v>
      </c>
      <c r="I42" s="49">
        <v>12</v>
      </c>
      <c r="J42" s="49">
        <v>5</v>
      </c>
      <c r="K42" s="49">
        <v>1</v>
      </c>
      <c r="L42" s="49">
        <v>2</v>
      </c>
      <c r="M42" s="49">
        <v>80</v>
      </c>
      <c r="N42" s="49">
        <v>0</v>
      </c>
      <c r="O42" s="15">
        <f t="shared" si="0"/>
        <v>104</v>
      </c>
      <c r="P42" s="15">
        <f t="shared" si="1"/>
        <v>184</v>
      </c>
      <c r="R42" s="5" t="s">
        <v>160</v>
      </c>
      <c r="S42" s="47">
        <f>S41/S40</f>
        <v>1.3515456506110712</v>
      </c>
      <c r="T42" s="47">
        <f t="shared" ref="T42:AF42" si="34">T41/T40</f>
        <v>1.2135306553911205</v>
      </c>
      <c r="U42" s="47">
        <f t="shared" si="34"/>
        <v>1.329153605015674</v>
      </c>
      <c r="V42" s="47">
        <f t="shared" si="34"/>
        <v>1.341033434650456</v>
      </c>
      <c r="W42" s="47">
        <f t="shared" si="34"/>
        <v>2.53125</v>
      </c>
      <c r="X42" s="47">
        <f t="shared" si="34"/>
        <v>1.8431372549019607</v>
      </c>
      <c r="Y42" s="47">
        <f t="shared" si="34"/>
        <v>1.4026927784577723</v>
      </c>
      <c r="Z42" s="47">
        <f t="shared" si="34"/>
        <v>1.8649789029535866</v>
      </c>
      <c r="AA42" s="47">
        <f t="shared" si="34"/>
        <v>1.5438596491228069</v>
      </c>
      <c r="AB42" s="47">
        <f t="shared" si="34"/>
        <v>1.4845360824742269</v>
      </c>
      <c r="AC42" s="47">
        <f t="shared" si="34"/>
        <v>1.2750830564784053</v>
      </c>
      <c r="AD42" s="47">
        <f t="shared" si="34"/>
        <v>1</v>
      </c>
      <c r="AE42" s="47">
        <f t="shared" si="34"/>
        <v>1.3845856673749275</v>
      </c>
      <c r="AF42" s="47">
        <f t="shared" si="34"/>
        <v>1.3443263710760962</v>
      </c>
    </row>
    <row r="43" spans="2:32" ht="23.1" customHeight="1" x14ac:dyDescent="0.25">
      <c r="B43" s="44" t="s">
        <v>70</v>
      </c>
      <c r="C43" s="49">
        <v>21</v>
      </c>
      <c r="D43" s="49">
        <v>3</v>
      </c>
      <c r="E43" s="49">
        <v>5</v>
      </c>
      <c r="F43" s="49">
        <v>26</v>
      </c>
      <c r="G43" s="49">
        <v>0</v>
      </c>
      <c r="H43" s="49">
        <v>0</v>
      </c>
      <c r="I43" s="49">
        <v>11</v>
      </c>
      <c r="J43" s="49">
        <v>8</v>
      </c>
      <c r="K43" s="49">
        <v>1</v>
      </c>
      <c r="L43" s="49">
        <v>1</v>
      </c>
      <c r="M43" s="49">
        <v>50</v>
      </c>
      <c r="N43" s="49">
        <v>0</v>
      </c>
      <c r="O43" s="15">
        <f t="shared" si="0"/>
        <v>76</v>
      </c>
      <c r="P43" s="15">
        <f t="shared" si="1"/>
        <v>126</v>
      </c>
    </row>
    <row r="44" spans="2:32" ht="23.1" customHeight="1" x14ac:dyDescent="0.25">
      <c r="B44" s="46" t="s">
        <v>71</v>
      </c>
      <c r="C44" s="49">
        <v>21</v>
      </c>
      <c r="D44" s="49">
        <v>7</v>
      </c>
      <c r="E44" s="49">
        <v>4</v>
      </c>
      <c r="F44" s="49">
        <v>40</v>
      </c>
      <c r="G44" s="49">
        <v>0</v>
      </c>
      <c r="H44" s="49">
        <v>1</v>
      </c>
      <c r="I44" s="49">
        <v>14</v>
      </c>
      <c r="J44" s="49">
        <v>2</v>
      </c>
      <c r="K44" s="49">
        <v>1</v>
      </c>
      <c r="L44" s="49">
        <v>2</v>
      </c>
      <c r="M44" s="49">
        <v>65</v>
      </c>
      <c r="N44" s="49">
        <v>0</v>
      </c>
      <c r="O44" s="15">
        <f t="shared" si="0"/>
        <v>92</v>
      </c>
      <c r="P44" s="15">
        <f t="shared" si="1"/>
        <v>157</v>
      </c>
    </row>
    <row r="45" spans="2:32" ht="23.1" customHeight="1" x14ac:dyDescent="0.25">
      <c r="B45" s="44" t="s">
        <v>72</v>
      </c>
      <c r="C45" s="49">
        <v>23</v>
      </c>
      <c r="D45" s="49">
        <v>8</v>
      </c>
      <c r="E45" s="49">
        <v>10</v>
      </c>
      <c r="F45" s="49">
        <v>31</v>
      </c>
      <c r="G45" s="49">
        <v>0</v>
      </c>
      <c r="H45" s="49">
        <v>0</v>
      </c>
      <c r="I45" s="49">
        <v>19</v>
      </c>
      <c r="J45" s="49">
        <v>8</v>
      </c>
      <c r="K45" s="49">
        <v>4</v>
      </c>
      <c r="L45" s="49">
        <v>1</v>
      </c>
      <c r="M45" s="49">
        <v>55</v>
      </c>
      <c r="N45" s="49">
        <v>0</v>
      </c>
      <c r="O45" s="15">
        <f t="shared" si="0"/>
        <v>104</v>
      </c>
      <c r="P45" s="15">
        <f t="shared" si="1"/>
        <v>159</v>
      </c>
    </row>
    <row r="46" spans="2:32" ht="23.1" customHeight="1" x14ac:dyDescent="0.25">
      <c r="B46" s="45" t="s">
        <v>73</v>
      </c>
      <c r="C46" s="49">
        <v>18</v>
      </c>
      <c r="D46" s="49">
        <v>10</v>
      </c>
      <c r="E46" s="49">
        <v>3</v>
      </c>
      <c r="F46" s="49">
        <v>31</v>
      </c>
      <c r="G46" s="49">
        <v>0</v>
      </c>
      <c r="H46" s="49">
        <v>3</v>
      </c>
      <c r="I46" s="49">
        <v>20</v>
      </c>
      <c r="J46" s="49">
        <v>2</v>
      </c>
      <c r="K46" s="49">
        <v>1</v>
      </c>
      <c r="L46" s="49">
        <v>3</v>
      </c>
      <c r="M46" s="49">
        <v>45</v>
      </c>
      <c r="N46" s="49">
        <v>0</v>
      </c>
      <c r="O46" s="15">
        <f t="shared" si="0"/>
        <v>91</v>
      </c>
      <c r="P46" s="15">
        <f t="shared" si="1"/>
        <v>136</v>
      </c>
      <c r="R46" s="8"/>
      <c r="T46"/>
    </row>
    <row r="47" spans="2:32" ht="23.1" customHeight="1" x14ac:dyDescent="0.25">
      <c r="B47" s="45" t="s">
        <v>74</v>
      </c>
      <c r="C47" s="49">
        <v>24</v>
      </c>
      <c r="D47" s="49">
        <v>4</v>
      </c>
      <c r="E47" s="49">
        <v>3</v>
      </c>
      <c r="F47" s="49">
        <v>19</v>
      </c>
      <c r="G47" s="49">
        <v>0</v>
      </c>
      <c r="H47" s="49">
        <v>0</v>
      </c>
      <c r="I47" s="49">
        <v>29</v>
      </c>
      <c r="J47" s="49">
        <v>5</v>
      </c>
      <c r="K47" s="49">
        <v>2</v>
      </c>
      <c r="L47" s="49">
        <v>5</v>
      </c>
      <c r="M47" s="49">
        <v>50</v>
      </c>
      <c r="N47" s="49">
        <v>0</v>
      </c>
      <c r="O47" s="15">
        <f t="shared" si="0"/>
        <v>91</v>
      </c>
      <c r="P47" s="15">
        <f t="shared" si="1"/>
        <v>141</v>
      </c>
      <c r="R47" s="8"/>
      <c r="T47"/>
    </row>
    <row r="48" spans="2:32" ht="23.1" customHeight="1" x14ac:dyDescent="0.25">
      <c r="B48" s="45" t="s">
        <v>75</v>
      </c>
      <c r="C48" s="49">
        <v>28</v>
      </c>
      <c r="D48" s="49">
        <v>7</v>
      </c>
      <c r="E48" s="49">
        <v>7</v>
      </c>
      <c r="F48" s="49">
        <v>38</v>
      </c>
      <c r="G48" s="49">
        <v>1</v>
      </c>
      <c r="H48" s="49">
        <v>1</v>
      </c>
      <c r="I48" s="49">
        <v>12</v>
      </c>
      <c r="J48" s="49">
        <v>8</v>
      </c>
      <c r="K48" s="49">
        <v>1</v>
      </c>
      <c r="L48" s="49">
        <v>2</v>
      </c>
      <c r="M48" s="49">
        <v>49</v>
      </c>
      <c r="N48" s="49">
        <v>0</v>
      </c>
      <c r="O48" s="15">
        <f t="shared" si="0"/>
        <v>105</v>
      </c>
      <c r="P48" s="15">
        <f t="shared" si="1"/>
        <v>154</v>
      </c>
      <c r="R48" s="8"/>
      <c r="T48"/>
    </row>
    <row r="49" spans="2:20" ht="23.1" customHeight="1" x14ac:dyDescent="0.25">
      <c r="B49" s="44" t="s">
        <v>76</v>
      </c>
      <c r="C49" s="49">
        <v>25</v>
      </c>
      <c r="D49" s="49">
        <v>7</v>
      </c>
      <c r="E49" s="49">
        <v>8</v>
      </c>
      <c r="F49" s="49">
        <v>36</v>
      </c>
      <c r="G49" s="49">
        <v>0</v>
      </c>
      <c r="H49" s="49">
        <v>0</v>
      </c>
      <c r="I49" s="49">
        <v>25</v>
      </c>
      <c r="J49" s="49">
        <v>7</v>
      </c>
      <c r="K49" s="49">
        <v>1</v>
      </c>
      <c r="L49" s="49">
        <v>6</v>
      </c>
      <c r="M49" s="49">
        <v>60</v>
      </c>
      <c r="N49" s="49">
        <v>0</v>
      </c>
      <c r="O49" s="15">
        <f t="shared" si="0"/>
        <v>115</v>
      </c>
      <c r="P49" s="15">
        <f t="shared" si="1"/>
        <v>175</v>
      </c>
      <c r="R49" s="8"/>
      <c r="T49"/>
    </row>
    <row r="50" spans="2:20" ht="23.1" customHeight="1" x14ac:dyDescent="0.25">
      <c r="B50" s="45" t="s">
        <v>77</v>
      </c>
      <c r="C50" s="49">
        <v>33</v>
      </c>
      <c r="D50" s="49">
        <v>10</v>
      </c>
      <c r="E50" s="49">
        <v>14</v>
      </c>
      <c r="F50" s="49">
        <v>26</v>
      </c>
      <c r="G50" s="49">
        <v>1</v>
      </c>
      <c r="H50" s="49">
        <v>1</v>
      </c>
      <c r="I50" s="49">
        <v>17</v>
      </c>
      <c r="J50" s="49">
        <v>3</v>
      </c>
      <c r="K50" s="49">
        <v>4</v>
      </c>
      <c r="L50" s="49">
        <v>2</v>
      </c>
      <c r="M50" s="49">
        <v>60</v>
      </c>
      <c r="N50" s="49">
        <v>0</v>
      </c>
      <c r="O50" s="15">
        <f t="shared" si="0"/>
        <v>111</v>
      </c>
      <c r="P50" s="15">
        <f t="shared" si="1"/>
        <v>171</v>
      </c>
      <c r="R50" s="8"/>
      <c r="T50"/>
    </row>
    <row r="51" spans="2:20" ht="23.1" customHeight="1" x14ac:dyDescent="0.25">
      <c r="B51" s="45" t="s">
        <v>78</v>
      </c>
      <c r="C51" s="49">
        <v>35</v>
      </c>
      <c r="D51" s="49">
        <v>5</v>
      </c>
      <c r="E51" s="49">
        <v>3</v>
      </c>
      <c r="F51" s="49">
        <v>60</v>
      </c>
      <c r="G51" s="49">
        <v>0</v>
      </c>
      <c r="H51" s="49">
        <v>0</v>
      </c>
      <c r="I51" s="49">
        <v>19</v>
      </c>
      <c r="J51" s="49">
        <v>8</v>
      </c>
      <c r="K51" s="49">
        <v>2</v>
      </c>
      <c r="L51" s="49">
        <v>3</v>
      </c>
      <c r="M51" s="49">
        <v>60</v>
      </c>
      <c r="N51" s="49">
        <v>0</v>
      </c>
      <c r="O51" s="15">
        <f t="shared" si="0"/>
        <v>135</v>
      </c>
      <c r="P51" s="15">
        <f t="shared" si="1"/>
        <v>195</v>
      </c>
      <c r="R51" s="8"/>
      <c r="T51"/>
    </row>
    <row r="52" spans="2:20" ht="23.1" customHeight="1" x14ac:dyDescent="0.25">
      <c r="B52" s="45" t="s">
        <v>79</v>
      </c>
      <c r="C52" s="49">
        <v>30</v>
      </c>
      <c r="D52" s="49">
        <v>4</v>
      </c>
      <c r="E52" s="49">
        <v>6</v>
      </c>
      <c r="F52" s="49">
        <v>30</v>
      </c>
      <c r="G52" s="49">
        <v>0</v>
      </c>
      <c r="H52" s="49">
        <v>0</v>
      </c>
      <c r="I52" s="49">
        <v>15</v>
      </c>
      <c r="J52" s="49">
        <v>3</v>
      </c>
      <c r="K52" s="49">
        <v>3</v>
      </c>
      <c r="L52" s="49">
        <v>0</v>
      </c>
      <c r="M52" s="49">
        <v>50</v>
      </c>
      <c r="N52" s="49">
        <v>0</v>
      </c>
      <c r="O52" s="15">
        <f t="shared" si="0"/>
        <v>91</v>
      </c>
      <c r="P52" s="15">
        <f t="shared" si="1"/>
        <v>141</v>
      </c>
      <c r="R52" s="8"/>
      <c r="T52"/>
    </row>
    <row r="53" spans="2:20" ht="23.1" customHeight="1" x14ac:dyDescent="0.25">
      <c r="B53" s="44" t="s">
        <v>80</v>
      </c>
      <c r="C53" s="49">
        <v>20</v>
      </c>
      <c r="D53" s="49">
        <v>1</v>
      </c>
      <c r="E53" s="49">
        <v>3</v>
      </c>
      <c r="F53" s="49">
        <v>22</v>
      </c>
      <c r="G53" s="49">
        <v>0</v>
      </c>
      <c r="H53" s="49">
        <v>0</v>
      </c>
      <c r="I53" s="49">
        <v>11</v>
      </c>
      <c r="J53" s="49">
        <v>3</v>
      </c>
      <c r="K53" s="49">
        <v>1</v>
      </c>
      <c r="L53" s="49">
        <v>2</v>
      </c>
      <c r="M53" s="49">
        <v>51</v>
      </c>
      <c r="N53" s="49">
        <v>0</v>
      </c>
      <c r="O53" s="15">
        <f t="shared" si="0"/>
        <v>63</v>
      </c>
      <c r="P53" s="15">
        <f t="shared" si="1"/>
        <v>114</v>
      </c>
      <c r="R53" s="8"/>
      <c r="T53"/>
    </row>
    <row r="54" spans="2:20" ht="23.1" customHeight="1" x14ac:dyDescent="0.25">
      <c r="B54" s="44" t="s">
        <v>81</v>
      </c>
      <c r="C54" s="49">
        <v>35</v>
      </c>
      <c r="D54" s="49">
        <v>4</v>
      </c>
      <c r="E54" s="49">
        <v>1</v>
      </c>
      <c r="F54" s="49">
        <v>25</v>
      </c>
      <c r="G54" s="49">
        <v>1</v>
      </c>
      <c r="H54" s="49">
        <v>1</v>
      </c>
      <c r="I54" s="49">
        <v>9</v>
      </c>
      <c r="J54" s="49">
        <v>8</v>
      </c>
      <c r="K54" s="49">
        <v>5</v>
      </c>
      <c r="L54" s="49">
        <v>0</v>
      </c>
      <c r="M54" s="49">
        <v>40</v>
      </c>
      <c r="N54" s="49">
        <v>0</v>
      </c>
      <c r="O54" s="15">
        <f t="shared" si="0"/>
        <v>89</v>
      </c>
      <c r="P54" s="15">
        <f t="shared" si="1"/>
        <v>129</v>
      </c>
      <c r="R54" s="8"/>
      <c r="T54"/>
    </row>
    <row r="55" spans="2:20" ht="23.1" customHeight="1" x14ac:dyDescent="0.25">
      <c r="B55" s="44" t="s">
        <v>82</v>
      </c>
      <c r="C55" s="49">
        <v>30</v>
      </c>
      <c r="D55" s="49">
        <v>5</v>
      </c>
      <c r="E55" s="49">
        <v>6</v>
      </c>
      <c r="F55" s="49">
        <v>45</v>
      </c>
      <c r="G55" s="49">
        <v>0</v>
      </c>
      <c r="H55" s="49">
        <v>2</v>
      </c>
      <c r="I55" s="49">
        <v>40</v>
      </c>
      <c r="J55" s="49">
        <v>6</v>
      </c>
      <c r="K55" s="49">
        <v>3</v>
      </c>
      <c r="L55" s="49">
        <v>4</v>
      </c>
      <c r="M55" s="49">
        <v>65</v>
      </c>
      <c r="N55" s="49">
        <v>0</v>
      </c>
      <c r="O55" s="15">
        <f t="shared" si="0"/>
        <v>141</v>
      </c>
      <c r="P55" s="15">
        <f t="shared" si="1"/>
        <v>206</v>
      </c>
      <c r="R55" s="8"/>
      <c r="T55"/>
    </row>
    <row r="56" spans="2:20" ht="23.1" customHeight="1" x14ac:dyDescent="0.25">
      <c r="B56" s="44" t="s">
        <v>83</v>
      </c>
      <c r="C56" s="49">
        <v>28</v>
      </c>
      <c r="D56" s="49">
        <v>5</v>
      </c>
      <c r="E56" s="49">
        <v>8</v>
      </c>
      <c r="F56" s="49">
        <v>63</v>
      </c>
      <c r="G56" s="49">
        <v>0</v>
      </c>
      <c r="H56" s="49">
        <v>3</v>
      </c>
      <c r="I56" s="49">
        <v>15</v>
      </c>
      <c r="J56" s="49">
        <v>4</v>
      </c>
      <c r="K56" s="49">
        <v>2</v>
      </c>
      <c r="L56" s="49">
        <v>0</v>
      </c>
      <c r="M56" s="49">
        <v>35</v>
      </c>
      <c r="N56" s="49">
        <v>0</v>
      </c>
      <c r="O56" s="15">
        <f t="shared" si="0"/>
        <v>128</v>
      </c>
      <c r="P56" s="15">
        <f t="shared" si="1"/>
        <v>163</v>
      </c>
      <c r="R56" s="8"/>
      <c r="T56"/>
    </row>
    <row r="57" spans="2:20" ht="23.1" customHeight="1" x14ac:dyDescent="0.25">
      <c r="B57" s="44" t="s">
        <v>84</v>
      </c>
      <c r="C57" s="49">
        <v>16</v>
      </c>
      <c r="D57" s="49">
        <v>10</v>
      </c>
      <c r="E57" s="49">
        <v>4</v>
      </c>
      <c r="F57" s="49">
        <v>57</v>
      </c>
      <c r="G57" s="49">
        <v>0</v>
      </c>
      <c r="H57" s="49">
        <v>5</v>
      </c>
      <c r="I57" s="49">
        <v>8</v>
      </c>
      <c r="J57" s="49">
        <v>4</v>
      </c>
      <c r="K57" s="49">
        <v>5</v>
      </c>
      <c r="L57" s="49">
        <v>3</v>
      </c>
      <c r="M57" s="49">
        <v>40</v>
      </c>
      <c r="N57" s="49">
        <v>0</v>
      </c>
      <c r="O57" s="15">
        <f t="shared" si="0"/>
        <v>112</v>
      </c>
      <c r="P57" s="15">
        <f t="shared" si="1"/>
        <v>152</v>
      </c>
      <c r="R57" s="8"/>
      <c r="T57"/>
    </row>
    <row r="58" spans="2:20" ht="23.1" customHeight="1" x14ac:dyDescent="0.25">
      <c r="B58" s="44" t="s">
        <v>99</v>
      </c>
      <c r="C58" s="49">
        <v>9</v>
      </c>
      <c r="D58" s="49">
        <v>4</v>
      </c>
      <c r="E58" s="49">
        <v>6</v>
      </c>
      <c r="F58" s="49">
        <v>27</v>
      </c>
      <c r="G58" s="49">
        <v>1</v>
      </c>
      <c r="H58" s="49">
        <v>0</v>
      </c>
      <c r="I58" s="49">
        <v>10</v>
      </c>
      <c r="J58" s="49">
        <v>6</v>
      </c>
      <c r="K58" s="49">
        <v>4</v>
      </c>
      <c r="L58" s="49">
        <v>0</v>
      </c>
      <c r="M58" s="49">
        <v>34</v>
      </c>
      <c r="N58" s="49">
        <v>0</v>
      </c>
      <c r="O58" s="15">
        <f t="shared" si="0"/>
        <v>67</v>
      </c>
      <c r="P58" s="15">
        <f t="shared" si="1"/>
        <v>101</v>
      </c>
      <c r="R58" s="8"/>
      <c r="T58"/>
    </row>
    <row r="59" spans="2:20" ht="23.1" customHeight="1" x14ac:dyDescent="0.25">
      <c r="B59" s="44" t="s">
        <v>100</v>
      </c>
      <c r="C59" s="49">
        <v>21</v>
      </c>
      <c r="D59" s="49">
        <v>6</v>
      </c>
      <c r="E59" s="49">
        <v>5</v>
      </c>
      <c r="F59" s="49">
        <v>29</v>
      </c>
      <c r="G59" s="49">
        <v>0</v>
      </c>
      <c r="H59" s="49">
        <v>0</v>
      </c>
      <c r="I59" s="49">
        <v>13</v>
      </c>
      <c r="J59" s="49">
        <v>5</v>
      </c>
      <c r="K59" s="49">
        <v>0</v>
      </c>
      <c r="L59" s="49">
        <v>1</v>
      </c>
      <c r="M59" s="49">
        <v>37</v>
      </c>
      <c r="N59" s="49">
        <v>0</v>
      </c>
      <c r="O59" s="15">
        <f t="shared" si="0"/>
        <v>80</v>
      </c>
      <c r="P59" s="15">
        <f t="shared" si="1"/>
        <v>117</v>
      </c>
      <c r="R59" s="8"/>
      <c r="T59"/>
    </row>
    <row r="60" spans="2:20" ht="23.1" customHeight="1" x14ac:dyDescent="0.25">
      <c r="B60" s="44" t="s">
        <v>101</v>
      </c>
      <c r="C60" s="49">
        <v>37</v>
      </c>
      <c r="D60" s="49">
        <v>11</v>
      </c>
      <c r="E60" s="49">
        <v>7</v>
      </c>
      <c r="F60" s="49">
        <v>31</v>
      </c>
      <c r="G60" s="49">
        <v>0</v>
      </c>
      <c r="H60" s="49">
        <v>0</v>
      </c>
      <c r="I60" s="49">
        <v>17</v>
      </c>
      <c r="J60" s="49">
        <v>7</v>
      </c>
      <c r="K60" s="49">
        <v>4</v>
      </c>
      <c r="L60" s="49">
        <v>2</v>
      </c>
      <c r="M60" s="49">
        <v>46</v>
      </c>
      <c r="N60" s="49">
        <v>0</v>
      </c>
      <c r="O60" s="15">
        <f t="shared" si="0"/>
        <v>116</v>
      </c>
      <c r="P60" s="15">
        <f t="shared" si="1"/>
        <v>162</v>
      </c>
      <c r="R60" s="8"/>
      <c r="T60"/>
    </row>
    <row r="61" spans="2:20" ht="23.1" customHeight="1" x14ac:dyDescent="0.25">
      <c r="B61" s="44" t="s">
        <v>102</v>
      </c>
      <c r="C61" s="49">
        <v>23</v>
      </c>
      <c r="D61" s="49">
        <v>3</v>
      </c>
      <c r="E61" s="49">
        <v>3</v>
      </c>
      <c r="F61" s="49">
        <v>35</v>
      </c>
      <c r="G61" s="49">
        <v>3</v>
      </c>
      <c r="H61" s="49">
        <v>2</v>
      </c>
      <c r="I61" s="49">
        <v>8</v>
      </c>
      <c r="J61" s="49">
        <v>10</v>
      </c>
      <c r="K61" s="49">
        <v>1</v>
      </c>
      <c r="L61" s="49">
        <v>1</v>
      </c>
      <c r="M61" s="49">
        <v>35</v>
      </c>
      <c r="N61" s="49">
        <v>0</v>
      </c>
      <c r="O61" s="15">
        <f t="shared" si="0"/>
        <v>89</v>
      </c>
      <c r="P61" s="15">
        <f t="shared" si="1"/>
        <v>124</v>
      </c>
      <c r="R61" s="8"/>
      <c r="T61"/>
    </row>
    <row r="62" spans="2:20" ht="23.1" customHeight="1" x14ac:dyDescent="0.25">
      <c r="B62" s="44" t="s">
        <v>107</v>
      </c>
      <c r="C62" s="49">
        <v>20</v>
      </c>
      <c r="D62" s="49">
        <v>6</v>
      </c>
      <c r="E62" s="49">
        <v>6</v>
      </c>
      <c r="F62" s="49">
        <v>28</v>
      </c>
      <c r="G62" s="49">
        <v>10</v>
      </c>
      <c r="H62" s="49">
        <v>1</v>
      </c>
      <c r="I62" s="49">
        <v>13</v>
      </c>
      <c r="J62" s="49">
        <v>7</v>
      </c>
      <c r="K62" s="49">
        <v>3</v>
      </c>
      <c r="L62" s="49">
        <v>1</v>
      </c>
      <c r="M62" s="49">
        <v>42</v>
      </c>
      <c r="N62" s="49">
        <v>0</v>
      </c>
      <c r="O62" s="15">
        <f t="shared" si="0"/>
        <v>95</v>
      </c>
      <c r="P62" s="15">
        <f t="shared" si="1"/>
        <v>137</v>
      </c>
      <c r="R62" s="8"/>
      <c r="T62"/>
    </row>
    <row r="63" spans="2:20" ht="23.1" customHeight="1" x14ac:dyDescent="0.25">
      <c r="B63" s="44" t="s">
        <v>108</v>
      </c>
      <c r="C63" s="49">
        <v>27</v>
      </c>
      <c r="D63" s="49">
        <v>4</v>
      </c>
      <c r="E63" s="49">
        <v>5</v>
      </c>
      <c r="F63" s="49">
        <v>22</v>
      </c>
      <c r="G63" s="49">
        <v>2</v>
      </c>
      <c r="H63" s="49">
        <v>0</v>
      </c>
      <c r="I63" s="49">
        <v>5</v>
      </c>
      <c r="J63" s="49">
        <v>8</v>
      </c>
      <c r="K63" s="49">
        <v>4</v>
      </c>
      <c r="L63" s="49">
        <v>3</v>
      </c>
      <c r="M63" s="49">
        <v>22</v>
      </c>
      <c r="N63" s="49">
        <v>0</v>
      </c>
      <c r="O63" s="15">
        <f t="shared" si="0"/>
        <v>80</v>
      </c>
      <c r="P63" s="15">
        <f t="shared" si="1"/>
        <v>102</v>
      </c>
      <c r="R63" s="8"/>
      <c r="T63"/>
    </row>
    <row r="64" spans="2:20" ht="23.1" customHeight="1" x14ac:dyDescent="0.25">
      <c r="B64" s="44" t="s">
        <v>109</v>
      </c>
      <c r="C64" s="49">
        <v>41</v>
      </c>
      <c r="D64" s="49">
        <v>5</v>
      </c>
      <c r="E64" s="49">
        <v>4</v>
      </c>
      <c r="F64" s="49">
        <v>26</v>
      </c>
      <c r="G64" s="49">
        <v>0</v>
      </c>
      <c r="H64" s="49">
        <v>0</v>
      </c>
      <c r="I64" s="49">
        <v>6</v>
      </c>
      <c r="J64" s="49">
        <v>6</v>
      </c>
      <c r="K64" s="49">
        <v>1</v>
      </c>
      <c r="L64" s="49">
        <v>0</v>
      </c>
      <c r="M64" s="49">
        <v>29</v>
      </c>
      <c r="N64" s="49">
        <v>0</v>
      </c>
      <c r="O64" s="15">
        <f t="shared" si="0"/>
        <v>89</v>
      </c>
      <c r="P64" s="15">
        <f t="shared" si="1"/>
        <v>118</v>
      </c>
      <c r="R64" s="8"/>
      <c r="T64"/>
    </row>
    <row r="65" spans="2:20" ht="23.1" customHeight="1" x14ac:dyDescent="0.25">
      <c r="B65" s="44" t="s">
        <v>158</v>
      </c>
      <c r="C65" s="49">
        <v>16</v>
      </c>
      <c r="D65" s="49">
        <v>2</v>
      </c>
      <c r="E65" s="49">
        <v>2</v>
      </c>
      <c r="F65" s="49">
        <v>16</v>
      </c>
      <c r="G65" s="49">
        <v>1</v>
      </c>
      <c r="H65" s="49">
        <v>0</v>
      </c>
      <c r="I65" s="49">
        <v>12</v>
      </c>
      <c r="J65" s="49">
        <v>8</v>
      </c>
      <c r="K65" s="49">
        <v>3</v>
      </c>
      <c r="L65" s="49">
        <v>1</v>
      </c>
      <c r="M65" s="49">
        <v>32</v>
      </c>
      <c r="N65" s="49">
        <v>0</v>
      </c>
      <c r="O65" s="15">
        <f t="shared" si="0"/>
        <v>61</v>
      </c>
      <c r="P65" s="15">
        <f t="shared" si="1"/>
        <v>93</v>
      </c>
      <c r="R65" s="8"/>
      <c r="T65"/>
    </row>
    <row r="66" spans="2:20" ht="23.1" customHeight="1" x14ac:dyDescent="0.25">
      <c r="B66" s="44" t="s">
        <v>103</v>
      </c>
      <c r="C66" s="49">
        <v>24</v>
      </c>
      <c r="D66" s="49">
        <v>2</v>
      </c>
      <c r="E66" s="49">
        <v>2</v>
      </c>
      <c r="F66" s="49">
        <v>17</v>
      </c>
      <c r="G66" s="49">
        <v>1</v>
      </c>
      <c r="H66" s="49">
        <v>4</v>
      </c>
      <c r="I66" s="49">
        <v>11</v>
      </c>
      <c r="J66" s="49">
        <v>6</v>
      </c>
      <c r="K66" s="49">
        <v>2</v>
      </c>
      <c r="L66" s="49">
        <v>2</v>
      </c>
      <c r="M66" s="49">
        <v>26</v>
      </c>
      <c r="N66" s="49">
        <v>0</v>
      </c>
      <c r="O66" s="15">
        <f t="shared" si="0"/>
        <v>71</v>
      </c>
      <c r="P66" s="15">
        <f t="shared" si="1"/>
        <v>97</v>
      </c>
      <c r="R66" s="8"/>
      <c r="T66"/>
    </row>
    <row r="67" spans="2:20" ht="23.1" customHeight="1" x14ac:dyDescent="0.25">
      <c r="B67" s="44" t="s">
        <v>104</v>
      </c>
      <c r="C67" s="49">
        <v>31</v>
      </c>
      <c r="D67" s="49">
        <v>2</v>
      </c>
      <c r="E67" s="49">
        <v>3</v>
      </c>
      <c r="F67" s="49">
        <v>15</v>
      </c>
      <c r="G67" s="49">
        <v>0</v>
      </c>
      <c r="H67" s="49">
        <v>1</v>
      </c>
      <c r="I67" s="49">
        <v>10</v>
      </c>
      <c r="J67" s="49">
        <v>13</v>
      </c>
      <c r="K67" s="49">
        <v>2</v>
      </c>
      <c r="L67" s="49">
        <v>4</v>
      </c>
      <c r="M67" s="49">
        <v>21</v>
      </c>
      <c r="N67" s="49">
        <v>0</v>
      </c>
      <c r="O67" s="15">
        <f t="shared" si="0"/>
        <v>81</v>
      </c>
      <c r="P67" s="15">
        <f t="shared" si="1"/>
        <v>102</v>
      </c>
      <c r="R67" s="8"/>
      <c r="T67"/>
    </row>
    <row r="68" spans="2:20" ht="23.1" customHeight="1" x14ac:dyDescent="0.25">
      <c r="B68" s="44" t="s">
        <v>105</v>
      </c>
      <c r="C68" s="49">
        <v>12</v>
      </c>
      <c r="D68" s="49">
        <v>3</v>
      </c>
      <c r="E68" s="49">
        <v>3</v>
      </c>
      <c r="F68" s="49">
        <v>25</v>
      </c>
      <c r="G68" s="49">
        <v>1</v>
      </c>
      <c r="H68" s="49">
        <v>2</v>
      </c>
      <c r="I68" s="49">
        <v>7</v>
      </c>
      <c r="J68" s="49">
        <v>1</v>
      </c>
      <c r="K68" s="49">
        <v>0</v>
      </c>
      <c r="L68" s="49">
        <v>2</v>
      </c>
      <c r="M68" s="49">
        <v>25</v>
      </c>
      <c r="N68" s="49">
        <v>0</v>
      </c>
      <c r="O68" s="15">
        <f t="shared" si="0"/>
        <v>56</v>
      </c>
      <c r="P68" s="15">
        <f t="shared" si="1"/>
        <v>81</v>
      </c>
      <c r="R68" s="8"/>
      <c r="T68"/>
    </row>
    <row r="69" spans="2:20" ht="23.1" customHeight="1" x14ac:dyDescent="0.25">
      <c r="B69" s="44" t="s">
        <v>106</v>
      </c>
      <c r="C69" s="49">
        <v>14</v>
      </c>
      <c r="D69" s="49">
        <v>2</v>
      </c>
      <c r="E69" s="49">
        <v>3</v>
      </c>
      <c r="F69" s="49">
        <v>17</v>
      </c>
      <c r="G69" s="49">
        <v>0</v>
      </c>
      <c r="H69" s="49">
        <v>4</v>
      </c>
      <c r="I69" s="49">
        <v>2</v>
      </c>
      <c r="J69" s="49">
        <v>8</v>
      </c>
      <c r="K69" s="49">
        <v>4</v>
      </c>
      <c r="L69" s="49">
        <v>2</v>
      </c>
      <c r="M69" s="49">
        <v>29</v>
      </c>
      <c r="N69" s="49">
        <v>0</v>
      </c>
      <c r="O69" s="15">
        <f t="shared" si="0"/>
        <v>56</v>
      </c>
      <c r="P69" s="15">
        <f t="shared" si="1"/>
        <v>85</v>
      </c>
      <c r="R69" s="8"/>
      <c r="T69"/>
    </row>
    <row r="70" spans="2:20" ht="23.1" customHeight="1" x14ac:dyDescent="0.25">
      <c r="B70" s="44" t="s">
        <v>110</v>
      </c>
      <c r="C70" s="49">
        <v>19</v>
      </c>
      <c r="D70" s="49">
        <v>4</v>
      </c>
      <c r="E70" s="49">
        <v>2</v>
      </c>
      <c r="F70" s="49">
        <v>13</v>
      </c>
      <c r="G70" s="49">
        <v>5</v>
      </c>
      <c r="H70" s="49">
        <v>5</v>
      </c>
      <c r="I70" s="49">
        <v>3</v>
      </c>
      <c r="J70" s="49">
        <v>2</v>
      </c>
      <c r="K70" s="49">
        <v>2</v>
      </c>
      <c r="L70" s="49">
        <v>1</v>
      </c>
      <c r="M70" s="49">
        <v>19</v>
      </c>
      <c r="N70" s="49">
        <v>0</v>
      </c>
      <c r="O70" s="15">
        <f t="shared" si="0"/>
        <v>56</v>
      </c>
      <c r="P70" s="15">
        <f t="shared" si="1"/>
        <v>75</v>
      </c>
      <c r="R70" s="8"/>
      <c r="T70"/>
    </row>
    <row r="71" spans="2:20" ht="23.1" customHeight="1" x14ac:dyDescent="0.25">
      <c r="B71" s="44" t="s">
        <v>111</v>
      </c>
      <c r="C71" s="49">
        <v>11</v>
      </c>
      <c r="D71" s="49">
        <v>2</v>
      </c>
      <c r="E71" s="49">
        <v>3</v>
      </c>
      <c r="F71" s="49">
        <v>17</v>
      </c>
      <c r="G71" s="49">
        <v>8</v>
      </c>
      <c r="H71" s="49">
        <v>6</v>
      </c>
      <c r="I71" s="49">
        <v>12</v>
      </c>
      <c r="J71" s="49">
        <v>7</v>
      </c>
      <c r="K71" s="49">
        <v>1</v>
      </c>
      <c r="L71" s="49">
        <v>2</v>
      </c>
      <c r="M71" s="49">
        <v>20</v>
      </c>
      <c r="N71" s="49">
        <v>0</v>
      </c>
      <c r="O71" s="15">
        <f t="shared" si="0"/>
        <v>69</v>
      </c>
      <c r="P71" s="15">
        <f t="shared" si="1"/>
        <v>89</v>
      </c>
      <c r="R71" s="8"/>
      <c r="T71"/>
    </row>
    <row r="72" spans="2:20" ht="23.1" customHeight="1" x14ac:dyDescent="0.25">
      <c r="B72" s="44" t="s">
        <v>112</v>
      </c>
      <c r="C72" s="49">
        <v>1</v>
      </c>
      <c r="D72" s="49">
        <v>3</v>
      </c>
      <c r="E72" s="49">
        <v>5</v>
      </c>
      <c r="F72" s="49">
        <v>9</v>
      </c>
      <c r="G72" s="49">
        <v>0</v>
      </c>
      <c r="H72" s="49">
        <v>2</v>
      </c>
      <c r="I72" s="49">
        <v>8</v>
      </c>
      <c r="J72" s="49">
        <v>7</v>
      </c>
      <c r="K72" s="49">
        <v>2</v>
      </c>
      <c r="L72" s="49">
        <v>1</v>
      </c>
      <c r="M72" s="49">
        <v>22</v>
      </c>
      <c r="N72" s="49">
        <v>0</v>
      </c>
      <c r="O72" s="15">
        <f t="shared" si="0"/>
        <v>38</v>
      </c>
      <c r="P72" s="15">
        <f t="shared" si="1"/>
        <v>60</v>
      </c>
      <c r="R72" s="8"/>
      <c r="T72"/>
    </row>
    <row r="73" spans="2:20" ht="23.1" customHeight="1" x14ac:dyDescent="0.25">
      <c r="B73" s="44" t="s">
        <v>113</v>
      </c>
      <c r="C73" s="49">
        <v>14</v>
      </c>
      <c r="D73" s="49">
        <v>1</v>
      </c>
      <c r="E73" s="49">
        <v>3</v>
      </c>
      <c r="F73" s="49">
        <v>21</v>
      </c>
      <c r="G73" s="49">
        <v>0</v>
      </c>
      <c r="H73" s="49">
        <v>3</v>
      </c>
      <c r="I73" s="49">
        <v>4</v>
      </c>
      <c r="J73" s="49">
        <v>6</v>
      </c>
      <c r="K73" s="49">
        <v>1</v>
      </c>
      <c r="L73" s="49">
        <v>1</v>
      </c>
      <c r="M73" s="49">
        <v>14</v>
      </c>
      <c r="N73" s="49">
        <v>0</v>
      </c>
      <c r="O73" s="15">
        <f t="shared" si="0"/>
        <v>54</v>
      </c>
      <c r="P73" s="15">
        <f t="shared" si="1"/>
        <v>68</v>
      </c>
      <c r="R73" s="8"/>
      <c r="T73"/>
    </row>
    <row r="74" spans="2:20" ht="23.1" customHeight="1" x14ac:dyDescent="0.25">
      <c r="B74" s="44" t="s">
        <v>114</v>
      </c>
      <c r="C74" s="49">
        <v>8</v>
      </c>
      <c r="D74" s="49">
        <v>2</v>
      </c>
      <c r="E74" s="49">
        <v>1</v>
      </c>
      <c r="F74" s="49">
        <v>10</v>
      </c>
      <c r="G74" s="49">
        <v>0</v>
      </c>
      <c r="H74" s="49">
        <v>5</v>
      </c>
      <c r="I74" s="49">
        <v>6</v>
      </c>
      <c r="J74" s="49">
        <v>5</v>
      </c>
      <c r="K74" s="49">
        <v>3</v>
      </c>
      <c r="L74" s="49">
        <v>2</v>
      </c>
      <c r="M74" s="49">
        <v>22</v>
      </c>
      <c r="N74" s="49">
        <v>0</v>
      </c>
      <c r="O74" s="15">
        <f t="shared" ref="O74:O105" si="35">SUM(C74:L74,N74)</f>
        <v>42</v>
      </c>
      <c r="P74" s="15">
        <f t="shared" ref="P74:P105" si="36">SUM(C74:N74)</f>
        <v>64</v>
      </c>
      <c r="R74" s="8"/>
      <c r="T74"/>
    </row>
    <row r="75" spans="2:20" ht="23.1" customHeight="1" x14ac:dyDescent="0.25">
      <c r="B75" s="44" t="s">
        <v>115</v>
      </c>
      <c r="C75" s="49">
        <v>16</v>
      </c>
      <c r="D75" s="49">
        <v>1</v>
      </c>
      <c r="E75" s="49">
        <v>4</v>
      </c>
      <c r="F75" s="49">
        <v>6</v>
      </c>
      <c r="G75" s="49">
        <v>0</v>
      </c>
      <c r="H75" s="49">
        <v>1</v>
      </c>
      <c r="I75" s="49">
        <v>7</v>
      </c>
      <c r="J75" s="49">
        <v>3</v>
      </c>
      <c r="K75" s="49">
        <v>0</v>
      </c>
      <c r="L75" s="49">
        <v>0</v>
      </c>
      <c r="M75" s="49">
        <v>18</v>
      </c>
      <c r="N75" s="49">
        <v>0</v>
      </c>
      <c r="O75" s="15">
        <f t="shared" si="35"/>
        <v>38</v>
      </c>
      <c r="P75" s="15">
        <f t="shared" si="36"/>
        <v>56</v>
      </c>
      <c r="R75" s="8"/>
      <c r="T75"/>
    </row>
    <row r="76" spans="2:20" ht="23.1" customHeight="1" x14ac:dyDescent="0.25">
      <c r="B76" s="44" t="s">
        <v>116</v>
      </c>
      <c r="C76" s="49">
        <v>8</v>
      </c>
      <c r="D76" s="49">
        <v>2</v>
      </c>
      <c r="E76" s="49">
        <v>3</v>
      </c>
      <c r="F76" s="49">
        <v>0</v>
      </c>
      <c r="G76" s="49">
        <v>4</v>
      </c>
      <c r="H76" s="49">
        <v>0</v>
      </c>
      <c r="I76" s="49">
        <v>5</v>
      </c>
      <c r="J76" s="49">
        <v>2</v>
      </c>
      <c r="K76" s="49">
        <v>1</v>
      </c>
      <c r="L76" s="49">
        <v>0</v>
      </c>
      <c r="M76" s="49">
        <v>17</v>
      </c>
      <c r="N76" s="49">
        <v>0</v>
      </c>
      <c r="O76" s="15">
        <f t="shared" si="35"/>
        <v>25</v>
      </c>
      <c r="P76" s="15">
        <f t="shared" si="36"/>
        <v>42</v>
      </c>
      <c r="R76" s="8"/>
      <c r="T76"/>
    </row>
    <row r="77" spans="2:20" ht="23.1" customHeight="1" x14ac:dyDescent="0.25">
      <c r="B77" s="44" t="s">
        <v>117</v>
      </c>
      <c r="C77" s="49">
        <v>4</v>
      </c>
      <c r="D77" s="49">
        <v>0</v>
      </c>
      <c r="E77" s="49">
        <v>0</v>
      </c>
      <c r="F77" s="49">
        <v>5</v>
      </c>
      <c r="G77" s="49">
        <v>1</v>
      </c>
      <c r="H77" s="49">
        <v>0</v>
      </c>
      <c r="I77" s="49">
        <v>7</v>
      </c>
      <c r="J77" s="49">
        <v>3</v>
      </c>
      <c r="K77" s="49">
        <v>2</v>
      </c>
      <c r="L77" s="49">
        <v>5</v>
      </c>
      <c r="M77" s="49">
        <v>15</v>
      </c>
      <c r="N77" s="49">
        <v>0</v>
      </c>
      <c r="O77" s="15">
        <f t="shared" si="35"/>
        <v>27</v>
      </c>
      <c r="P77" s="15">
        <f t="shared" si="36"/>
        <v>42</v>
      </c>
      <c r="R77" s="8"/>
      <c r="T77"/>
    </row>
    <row r="78" spans="2:20" ht="23.1" customHeight="1" x14ac:dyDescent="0.25">
      <c r="B78" s="45" t="s">
        <v>118</v>
      </c>
      <c r="C78" s="49">
        <v>6</v>
      </c>
      <c r="D78" s="49">
        <v>2</v>
      </c>
      <c r="E78" s="49">
        <v>0</v>
      </c>
      <c r="F78" s="49">
        <v>3</v>
      </c>
      <c r="G78" s="49">
        <v>0</v>
      </c>
      <c r="H78" s="49">
        <v>1</v>
      </c>
      <c r="I78" s="49">
        <v>6</v>
      </c>
      <c r="J78" s="49">
        <v>1</v>
      </c>
      <c r="K78" s="49">
        <v>0</v>
      </c>
      <c r="L78" s="49">
        <v>1</v>
      </c>
      <c r="M78" s="49">
        <v>11</v>
      </c>
      <c r="N78" s="49">
        <v>0</v>
      </c>
      <c r="O78" s="15">
        <f t="shared" si="35"/>
        <v>20</v>
      </c>
      <c r="P78" s="15">
        <f t="shared" si="36"/>
        <v>31</v>
      </c>
      <c r="R78" s="8"/>
      <c r="T78"/>
    </row>
    <row r="79" spans="2:20" ht="23.1" customHeight="1" x14ac:dyDescent="0.25">
      <c r="B79" s="44" t="s">
        <v>119</v>
      </c>
      <c r="C79" s="49">
        <v>2</v>
      </c>
      <c r="D79" s="49">
        <v>0</v>
      </c>
      <c r="E79" s="49">
        <v>0</v>
      </c>
      <c r="F79" s="49">
        <v>1</v>
      </c>
      <c r="G79" s="49">
        <v>1</v>
      </c>
      <c r="H79" s="49">
        <v>2</v>
      </c>
      <c r="I79" s="49">
        <v>4</v>
      </c>
      <c r="J79" s="49">
        <v>7</v>
      </c>
      <c r="K79" s="49">
        <v>0</v>
      </c>
      <c r="L79" s="49">
        <v>3</v>
      </c>
      <c r="M79" s="49">
        <v>10</v>
      </c>
      <c r="N79" s="49">
        <v>0</v>
      </c>
      <c r="O79" s="15">
        <f t="shared" si="35"/>
        <v>20</v>
      </c>
      <c r="P79" s="15">
        <f t="shared" si="36"/>
        <v>30</v>
      </c>
      <c r="R79" s="8"/>
      <c r="T79"/>
    </row>
    <row r="80" spans="2:20" ht="23.1" customHeight="1" x14ac:dyDescent="0.25">
      <c r="B80" s="46" t="s">
        <v>120</v>
      </c>
      <c r="C80" s="49">
        <v>3</v>
      </c>
      <c r="D80" s="49">
        <v>1</v>
      </c>
      <c r="E80" s="49">
        <v>2</v>
      </c>
      <c r="F80" s="49">
        <v>6</v>
      </c>
      <c r="G80" s="49">
        <v>0</v>
      </c>
      <c r="H80" s="49">
        <v>1</v>
      </c>
      <c r="I80" s="49">
        <v>3</v>
      </c>
      <c r="J80" s="49">
        <v>6</v>
      </c>
      <c r="K80" s="49">
        <v>0</v>
      </c>
      <c r="L80" s="49">
        <v>0</v>
      </c>
      <c r="M80" s="49">
        <v>17</v>
      </c>
      <c r="N80" s="49">
        <v>0</v>
      </c>
      <c r="O80" s="15">
        <f t="shared" si="35"/>
        <v>22</v>
      </c>
      <c r="P80" s="15">
        <f t="shared" si="36"/>
        <v>39</v>
      </c>
      <c r="R80" s="8"/>
      <c r="T80"/>
    </row>
    <row r="81" spans="2:20" ht="23.1" customHeight="1" x14ac:dyDescent="0.25">
      <c r="B81" s="44" t="s">
        <v>121</v>
      </c>
      <c r="C81" s="49">
        <v>5</v>
      </c>
      <c r="D81" s="49">
        <v>1</v>
      </c>
      <c r="E81" s="49">
        <v>0</v>
      </c>
      <c r="F81" s="49">
        <v>7</v>
      </c>
      <c r="G81" s="49">
        <v>0</v>
      </c>
      <c r="H81" s="49">
        <v>2</v>
      </c>
      <c r="I81" s="49">
        <v>8</v>
      </c>
      <c r="J81" s="49">
        <v>3</v>
      </c>
      <c r="K81" s="49">
        <v>2</v>
      </c>
      <c r="L81" s="49">
        <v>1</v>
      </c>
      <c r="M81" s="49">
        <v>10</v>
      </c>
      <c r="N81" s="49">
        <v>0</v>
      </c>
      <c r="O81" s="15">
        <f t="shared" si="35"/>
        <v>29</v>
      </c>
      <c r="P81" s="15">
        <f t="shared" si="36"/>
        <v>39</v>
      </c>
      <c r="R81" s="8"/>
      <c r="T81"/>
    </row>
    <row r="82" spans="2:20" ht="23.1" customHeight="1" x14ac:dyDescent="0.25">
      <c r="B82" s="45" t="s">
        <v>122</v>
      </c>
      <c r="C82" s="49">
        <v>4</v>
      </c>
      <c r="D82" s="49">
        <v>3</v>
      </c>
      <c r="E82" s="49">
        <v>0</v>
      </c>
      <c r="F82" s="49">
        <v>4</v>
      </c>
      <c r="G82" s="49">
        <v>0</v>
      </c>
      <c r="H82" s="49">
        <v>1</v>
      </c>
      <c r="I82" s="49">
        <v>2</v>
      </c>
      <c r="J82" s="49">
        <v>2</v>
      </c>
      <c r="K82" s="49">
        <v>2</v>
      </c>
      <c r="L82" s="49">
        <v>0</v>
      </c>
      <c r="M82" s="49">
        <v>6</v>
      </c>
      <c r="N82" s="49">
        <v>0</v>
      </c>
      <c r="O82" s="15">
        <f t="shared" si="35"/>
        <v>18</v>
      </c>
      <c r="P82" s="15">
        <f t="shared" si="36"/>
        <v>24</v>
      </c>
      <c r="R82" s="8"/>
      <c r="T82"/>
    </row>
    <row r="83" spans="2:20" ht="23.1" customHeight="1" x14ac:dyDescent="0.25">
      <c r="B83" s="44" t="s">
        <v>123</v>
      </c>
      <c r="C83" s="49">
        <v>1</v>
      </c>
      <c r="D83" s="49">
        <v>1</v>
      </c>
      <c r="E83" s="49">
        <v>0</v>
      </c>
      <c r="F83" s="49">
        <v>1</v>
      </c>
      <c r="G83" s="49">
        <v>0</v>
      </c>
      <c r="H83" s="49">
        <v>0</v>
      </c>
      <c r="I83" s="49">
        <v>3</v>
      </c>
      <c r="J83" s="49">
        <v>5</v>
      </c>
      <c r="K83" s="49">
        <v>0</v>
      </c>
      <c r="L83" s="49">
        <v>1</v>
      </c>
      <c r="M83" s="49">
        <v>4</v>
      </c>
      <c r="N83" s="49">
        <v>0</v>
      </c>
      <c r="O83" s="15">
        <f t="shared" si="35"/>
        <v>12</v>
      </c>
      <c r="P83" s="15">
        <f t="shared" si="36"/>
        <v>16</v>
      </c>
      <c r="R83" s="8"/>
      <c r="T83"/>
    </row>
    <row r="84" spans="2:20" ht="23.1" customHeight="1" x14ac:dyDescent="0.25">
      <c r="B84" s="46" t="s">
        <v>124</v>
      </c>
      <c r="C84" s="49">
        <v>4</v>
      </c>
      <c r="D84" s="49">
        <v>0</v>
      </c>
      <c r="E84" s="49">
        <v>1</v>
      </c>
      <c r="F84" s="49">
        <v>1</v>
      </c>
      <c r="G84" s="49">
        <v>0</v>
      </c>
      <c r="H84" s="49">
        <v>0</v>
      </c>
      <c r="I84" s="49">
        <v>4</v>
      </c>
      <c r="J84" s="49">
        <v>2</v>
      </c>
      <c r="K84" s="49">
        <v>0</v>
      </c>
      <c r="L84" s="49">
        <v>1</v>
      </c>
      <c r="M84" s="49">
        <v>4</v>
      </c>
      <c r="N84" s="49">
        <v>0</v>
      </c>
      <c r="O84" s="15">
        <f t="shared" si="35"/>
        <v>13</v>
      </c>
      <c r="P84" s="15">
        <f t="shared" si="36"/>
        <v>17</v>
      </c>
      <c r="R84" s="8"/>
      <c r="T84"/>
    </row>
    <row r="85" spans="2:20" ht="23.1" customHeight="1" x14ac:dyDescent="0.25">
      <c r="B85" s="44" t="s">
        <v>125</v>
      </c>
      <c r="C85" s="49">
        <v>4</v>
      </c>
      <c r="D85" s="49">
        <v>1</v>
      </c>
      <c r="E85" s="49">
        <v>0</v>
      </c>
      <c r="F85" s="49">
        <v>1</v>
      </c>
      <c r="G85" s="49">
        <v>0</v>
      </c>
      <c r="H85" s="49">
        <v>0</v>
      </c>
      <c r="I85" s="49">
        <v>3</v>
      </c>
      <c r="J85" s="49">
        <v>1</v>
      </c>
      <c r="K85" s="49">
        <v>0</v>
      </c>
      <c r="L85" s="49">
        <v>1</v>
      </c>
      <c r="M85" s="49">
        <v>3</v>
      </c>
      <c r="N85" s="49">
        <v>0</v>
      </c>
      <c r="O85" s="15">
        <f t="shared" si="35"/>
        <v>11</v>
      </c>
      <c r="P85" s="15">
        <f t="shared" si="36"/>
        <v>14</v>
      </c>
      <c r="R85" s="8"/>
      <c r="T85"/>
    </row>
    <row r="86" spans="2:20" ht="23.1" customHeight="1" x14ac:dyDescent="0.25">
      <c r="B86" s="45" t="s">
        <v>126</v>
      </c>
      <c r="C86" s="49">
        <v>0</v>
      </c>
      <c r="D86" s="49">
        <v>0</v>
      </c>
      <c r="E86" s="49">
        <v>0</v>
      </c>
      <c r="F86" s="49">
        <v>0</v>
      </c>
      <c r="G86" s="49">
        <v>0</v>
      </c>
      <c r="H86" s="49">
        <v>0</v>
      </c>
      <c r="I86" s="49">
        <v>4</v>
      </c>
      <c r="J86" s="49">
        <v>0</v>
      </c>
      <c r="K86" s="49">
        <v>0</v>
      </c>
      <c r="L86" s="49">
        <v>0</v>
      </c>
      <c r="M86" s="49">
        <v>5</v>
      </c>
      <c r="N86" s="49">
        <v>0</v>
      </c>
      <c r="O86" s="15">
        <f t="shared" si="35"/>
        <v>4</v>
      </c>
      <c r="P86" s="15">
        <f t="shared" si="36"/>
        <v>9</v>
      </c>
      <c r="R86" s="8"/>
      <c r="T86"/>
    </row>
    <row r="87" spans="2:20" ht="23.1" customHeight="1" x14ac:dyDescent="0.25">
      <c r="B87" s="44" t="s">
        <v>127</v>
      </c>
      <c r="C87" s="49">
        <v>1</v>
      </c>
      <c r="D87" s="49">
        <v>0</v>
      </c>
      <c r="E87" s="49">
        <v>0</v>
      </c>
      <c r="F87" s="49">
        <v>0</v>
      </c>
      <c r="G87" s="49">
        <v>0</v>
      </c>
      <c r="H87" s="49">
        <v>0</v>
      </c>
      <c r="I87" s="49">
        <v>4</v>
      </c>
      <c r="J87" s="49">
        <v>1</v>
      </c>
      <c r="K87" s="49">
        <v>0</v>
      </c>
      <c r="L87" s="49">
        <v>0</v>
      </c>
      <c r="M87" s="49">
        <v>3</v>
      </c>
      <c r="N87" s="49">
        <v>0</v>
      </c>
      <c r="O87" s="15">
        <f t="shared" si="35"/>
        <v>6</v>
      </c>
      <c r="P87" s="15">
        <f t="shared" si="36"/>
        <v>9</v>
      </c>
      <c r="R87" s="8"/>
      <c r="T87"/>
    </row>
    <row r="88" spans="2:20" ht="23.1" customHeight="1" x14ac:dyDescent="0.25">
      <c r="B88" s="46" t="s">
        <v>128</v>
      </c>
      <c r="C88" s="49">
        <v>0</v>
      </c>
      <c r="D88" s="49">
        <v>0</v>
      </c>
      <c r="E88" s="49">
        <v>0</v>
      </c>
      <c r="F88" s="49">
        <v>0</v>
      </c>
      <c r="G88" s="49">
        <v>1</v>
      </c>
      <c r="H88" s="49">
        <v>0</v>
      </c>
      <c r="I88" s="49">
        <v>8</v>
      </c>
      <c r="J88" s="49">
        <v>1</v>
      </c>
      <c r="K88" s="49">
        <v>0</v>
      </c>
      <c r="L88" s="49">
        <v>0</v>
      </c>
      <c r="M88" s="49">
        <v>2</v>
      </c>
      <c r="N88" s="49">
        <v>0</v>
      </c>
      <c r="O88" s="15">
        <f t="shared" si="35"/>
        <v>10</v>
      </c>
      <c r="P88" s="15">
        <f t="shared" si="36"/>
        <v>12</v>
      </c>
      <c r="R88" s="8"/>
      <c r="T88"/>
    </row>
    <row r="89" spans="2:20" ht="23.1" customHeight="1" x14ac:dyDescent="0.25">
      <c r="B89" s="44" t="s">
        <v>129</v>
      </c>
      <c r="C89" s="49">
        <v>0</v>
      </c>
      <c r="D89" s="49">
        <v>0</v>
      </c>
      <c r="E89" s="49">
        <v>2</v>
      </c>
      <c r="F89" s="49">
        <v>0</v>
      </c>
      <c r="G89" s="49">
        <v>0</v>
      </c>
      <c r="H89" s="49">
        <v>0</v>
      </c>
      <c r="I89" s="49">
        <v>2</v>
      </c>
      <c r="J89" s="49">
        <v>1</v>
      </c>
      <c r="K89" s="49">
        <v>0</v>
      </c>
      <c r="L89" s="49">
        <v>0</v>
      </c>
      <c r="M89" s="49">
        <v>5</v>
      </c>
      <c r="N89" s="49">
        <v>0</v>
      </c>
      <c r="O89" s="15">
        <f t="shared" si="35"/>
        <v>5</v>
      </c>
      <c r="P89" s="15">
        <f t="shared" si="36"/>
        <v>10</v>
      </c>
      <c r="R89" s="8"/>
      <c r="T89"/>
    </row>
    <row r="90" spans="2:20" ht="23.1" customHeight="1" x14ac:dyDescent="0.25">
      <c r="B90" s="45" t="s">
        <v>130</v>
      </c>
      <c r="C90" s="49">
        <v>1</v>
      </c>
      <c r="D90" s="49">
        <v>0</v>
      </c>
      <c r="E90" s="49">
        <v>0</v>
      </c>
      <c r="F90" s="49">
        <v>2</v>
      </c>
      <c r="G90" s="49">
        <v>0</v>
      </c>
      <c r="H90" s="49">
        <v>0</v>
      </c>
      <c r="I90" s="49">
        <v>1</v>
      </c>
      <c r="J90" s="49">
        <v>3</v>
      </c>
      <c r="K90" s="49">
        <v>1</v>
      </c>
      <c r="L90" s="49">
        <v>0</v>
      </c>
      <c r="M90" s="49">
        <v>5</v>
      </c>
      <c r="N90" s="49">
        <v>0</v>
      </c>
      <c r="O90" s="15">
        <f t="shared" si="35"/>
        <v>8</v>
      </c>
      <c r="P90" s="15">
        <f t="shared" si="36"/>
        <v>13</v>
      </c>
      <c r="R90" s="8"/>
      <c r="T90"/>
    </row>
    <row r="91" spans="2:20" ht="23.1" customHeight="1" x14ac:dyDescent="0.25">
      <c r="B91" s="44" t="s">
        <v>131</v>
      </c>
      <c r="C91" s="49">
        <v>0</v>
      </c>
      <c r="D91" s="49">
        <v>0</v>
      </c>
      <c r="E91" s="49">
        <v>0</v>
      </c>
      <c r="F91" s="49">
        <v>0</v>
      </c>
      <c r="G91" s="49">
        <v>0</v>
      </c>
      <c r="H91" s="49">
        <v>0</v>
      </c>
      <c r="I91" s="49">
        <v>7</v>
      </c>
      <c r="J91" s="49">
        <v>2</v>
      </c>
      <c r="K91" s="49">
        <v>0</v>
      </c>
      <c r="L91" s="49">
        <v>0</v>
      </c>
      <c r="M91" s="49">
        <v>1</v>
      </c>
      <c r="N91" s="49">
        <v>0</v>
      </c>
      <c r="O91" s="15">
        <f t="shared" si="35"/>
        <v>9</v>
      </c>
      <c r="P91" s="15">
        <f t="shared" si="36"/>
        <v>10</v>
      </c>
      <c r="R91" s="8"/>
      <c r="T91"/>
    </row>
    <row r="92" spans="2:20" ht="23.1" customHeight="1" x14ac:dyDescent="0.25">
      <c r="B92" s="46" t="s">
        <v>132</v>
      </c>
      <c r="C92" s="49">
        <v>0</v>
      </c>
      <c r="D92" s="49">
        <v>0</v>
      </c>
      <c r="E92" s="49">
        <v>1</v>
      </c>
      <c r="F92" s="49">
        <v>0</v>
      </c>
      <c r="G92" s="49">
        <v>0</v>
      </c>
      <c r="H92" s="49">
        <v>0</v>
      </c>
      <c r="I92" s="49">
        <v>2</v>
      </c>
      <c r="J92" s="49">
        <v>1</v>
      </c>
      <c r="K92" s="49">
        <v>1</v>
      </c>
      <c r="L92" s="49">
        <v>0</v>
      </c>
      <c r="M92" s="49">
        <v>2</v>
      </c>
      <c r="N92" s="49">
        <v>0</v>
      </c>
      <c r="O92" s="15">
        <f t="shared" si="35"/>
        <v>5</v>
      </c>
      <c r="P92" s="15">
        <f t="shared" si="36"/>
        <v>7</v>
      </c>
      <c r="R92" s="8"/>
      <c r="T92"/>
    </row>
    <row r="93" spans="2:20" ht="23.1" customHeight="1" x14ac:dyDescent="0.25">
      <c r="B93" s="44" t="s">
        <v>133</v>
      </c>
      <c r="C93" s="49">
        <v>2</v>
      </c>
      <c r="D93" s="49">
        <v>0</v>
      </c>
      <c r="E93" s="49">
        <v>0</v>
      </c>
      <c r="F93" s="49">
        <v>0</v>
      </c>
      <c r="G93" s="49">
        <v>0</v>
      </c>
      <c r="H93" s="49">
        <v>0</v>
      </c>
      <c r="I93" s="49">
        <v>5</v>
      </c>
      <c r="J93" s="49">
        <v>4</v>
      </c>
      <c r="K93" s="49">
        <v>0</v>
      </c>
      <c r="L93" s="49">
        <v>0</v>
      </c>
      <c r="M93" s="49">
        <v>1</v>
      </c>
      <c r="N93" s="49">
        <v>0</v>
      </c>
      <c r="O93" s="15">
        <f t="shared" si="35"/>
        <v>11</v>
      </c>
      <c r="P93" s="15">
        <f t="shared" si="36"/>
        <v>12</v>
      </c>
      <c r="R93" s="8"/>
      <c r="T93"/>
    </row>
    <row r="94" spans="2:20" ht="23.1" customHeight="1" x14ac:dyDescent="0.25">
      <c r="B94" s="45" t="s">
        <v>134</v>
      </c>
      <c r="C94" s="49">
        <v>1</v>
      </c>
      <c r="D94" s="49">
        <v>0</v>
      </c>
      <c r="E94" s="49">
        <v>1</v>
      </c>
      <c r="F94" s="49">
        <v>2</v>
      </c>
      <c r="G94" s="49">
        <v>0</v>
      </c>
      <c r="H94" s="49">
        <v>0</v>
      </c>
      <c r="I94" s="49">
        <v>3</v>
      </c>
      <c r="J94" s="49">
        <v>2</v>
      </c>
      <c r="K94" s="49">
        <v>1</v>
      </c>
      <c r="L94" s="49">
        <v>2</v>
      </c>
      <c r="M94" s="49">
        <v>4</v>
      </c>
      <c r="N94" s="49">
        <v>0</v>
      </c>
      <c r="O94" s="15">
        <f t="shared" si="35"/>
        <v>12</v>
      </c>
      <c r="P94" s="15">
        <f t="shared" si="36"/>
        <v>16</v>
      </c>
      <c r="R94" s="8"/>
      <c r="T94"/>
    </row>
    <row r="95" spans="2:20" ht="23.1" customHeight="1" x14ac:dyDescent="0.25">
      <c r="B95" s="44" t="s">
        <v>135</v>
      </c>
      <c r="C95" s="49">
        <v>1</v>
      </c>
      <c r="D95" s="49">
        <v>0</v>
      </c>
      <c r="E95" s="49">
        <v>0</v>
      </c>
      <c r="F95" s="49">
        <v>1</v>
      </c>
      <c r="G95" s="49">
        <v>0</v>
      </c>
      <c r="H95" s="49">
        <v>0</v>
      </c>
      <c r="I95" s="49">
        <v>1</v>
      </c>
      <c r="J95" s="49">
        <v>5</v>
      </c>
      <c r="K95" s="49">
        <v>0</v>
      </c>
      <c r="L95" s="49">
        <v>0</v>
      </c>
      <c r="M95" s="49">
        <v>5</v>
      </c>
      <c r="N95" s="49">
        <v>0</v>
      </c>
      <c r="O95" s="15">
        <f t="shared" si="35"/>
        <v>8</v>
      </c>
      <c r="P95" s="15">
        <f t="shared" si="36"/>
        <v>13</v>
      </c>
      <c r="R95" s="8"/>
      <c r="T95"/>
    </row>
    <row r="96" spans="2:20" ht="23.1" customHeight="1" x14ac:dyDescent="0.25">
      <c r="B96" s="46" t="s">
        <v>136</v>
      </c>
      <c r="C96" s="49">
        <v>3</v>
      </c>
      <c r="D96" s="49">
        <v>0</v>
      </c>
      <c r="E96" s="49">
        <v>1</v>
      </c>
      <c r="F96" s="49">
        <v>11</v>
      </c>
      <c r="G96" s="49">
        <v>0</v>
      </c>
      <c r="H96" s="49">
        <v>0</v>
      </c>
      <c r="I96" s="49">
        <v>11</v>
      </c>
      <c r="J96" s="49">
        <v>2</v>
      </c>
      <c r="K96" s="49">
        <v>2</v>
      </c>
      <c r="L96" s="49">
        <v>0</v>
      </c>
      <c r="M96" s="49">
        <v>11</v>
      </c>
      <c r="N96" s="49">
        <v>0</v>
      </c>
      <c r="O96" s="15">
        <f t="shared" si="35"/>
        <v>30</v>
      </c>
      <c r="P96" s="15">
        <f t="shared" si="36"/>
        <v>41</v>
      </c>
      <c r="R96" s="8"/>
      <c r="T96"/>
    </row>
    <row r="97" spans="2:20" ht="23.1" customHeight="1" x14ac:dyDescent="0.25">
      <c r="B97" s="44" t="s">
        <v>137</v>
      </c>
      <c r="C97" s="49">
        <v>4</v>
      </c>
      <c r="D97" s="49">
        <v>1</v>
      </c>
      <c r="E97" s="49">
        <v>0</v>
      </c>
      <c r="F97" s="49">
        <v>13</v>
      </c>
      <c r="G97" s="49">
        <v>0</v>
      </c>
      <c r="H97" s="49">
        <v>0</v>
      </c>
      <c r="I97" s="49">
        <v>8</v>
      </c>
      <c r="J97" s="49">
        <v>3</v>
      </c>
      <c r="K97" s="49">
        <v>4</v>
      </c>
      <c r="L97" s="49">
        <v>0</v>
      </c>
      <c r="M97" s="49">
        <v>17</v>
      </c>
      <c r="N97" s="49">
        <v>0</v>
      </c>
      <c r="O97" s="15">
        <f t="shared" si="35"/>
        <v>33</v>
      </c>
      <c r="P97" s="15">
        <f t="shared" si="36"/>
        <v>50</v>
      </c>
      <c r="R97" s="8"/>
      <c r="T97"/>
    </row>
    <row r="98" spans="2:20" ht="23.1" customHeight="1" x14ac:dyDescent="0.25">
      <c r="B98" s="45" t="s">
        <v>138</v>
      </c>
      <c r="C98" s="49">
        <v>6</v>
      </c>
      <c r="D98" s="49">
        <v>1</v>
      </c>
      <c r="E98" s="49">
        <v>0</v>
      </c>
      <c r="F98" s="49">
        <v>13</v>
      </c>
      <c r="G98" s="49">
        <v>1</v>
      </c>
      <c r="H98" s="49">
        <v>0</v>
      </c>
      <c r="I98" s="49">
        <v>14</v>
      </c>
      <c r="J98" s="49">
        <v>2</v>
      </c>
      <c r="K98" s="49">
        <v>4</v>
      </c>
      <c r="L98" s="49">
        <v>2</v>
      </c>
      <c r="M98" s="49">
        <v>12</v>
      </c>
      <c r="N98" s="49">
        <v>0</v>
      </c>
      <c r="O98" s="15">
        <f t="shared" si="35"/>
        <v>43</v>
      </c>
      <c r="P98" s="15">
        <f t="shared" si="36"/>
        <v>55</v>
      </c>
      <c r="R98" s="8"/>
      <c r="T98"/>
    </row>
    <row r="99" spans="2:20" ht="23.1" customHeight="1" x14ac:dyDescent="0.25">
      <c r="B99" s="44" t="s">
        <v>139</v>
      </c>
      <c r="C99" s="49">
        <v>3</v>
      </c>
      <c r="D99" s="49">
        <v>5</v>
      </c>
      <c r="E99" s="49">
        <v>1</v>
      </c>
      <c r="F99" s="49">
        <v>17</v>
      </c>
      <c r="G99" s="49">
        <v>0</v>
      </c>
      <c r="H99" s="49">
        <v>0</v>
      </c>
      <c r="I99" s="49">
        <v>7</v>
      </c>
      <c r="J99" s="49">
        <v>5</v>
      </c>
      <c r="K99" s="49">
        <v>0</v>
      </c>
      <c r="L99" s="49">
        <v>0</v>
      </c>
      <c r="M99" s="49">
        <v>11</v>
      </c>
      <c r="N99" s="49">
        <v>0</v>
      </c>
      <c r="O99" s="15">
        <f t="shared" si="35"/>
        <v>38</v>
      </c>
      <c r="P99" s="15">
        <f t="shared" si="36"/>
        <v>49</v>
      </c>
      <c r="R99" s="8"/>
      <c r="T99"/>
    </row>
    <row r="100" spans="2:20" ht="23.1" customHeight="1" x14ac:dyDescent="0.25">
      <c r="B100" s="46" t="s">
        <v>140</v>
      </c>
      <c r="C100" s="49">
        <v>10</v>
      </c>
      <c r="D100" s="49">
        <v>1</v>
      </c>
      <c r="E100" s="49">
        <v>3</v>
      </c>
      <c r="F100" s="49">
        <v>11</v>
      </c>
      <c r="G100" s="49">
        <v>1</v>
      </c>
      <c r="H100" s="49">
        <v>0</v>
      </c>
      <c r="I100" s="49">
        <v>6</v>
      </c>
      <c r="J100" s="49">
        <v>7</v>
      </c>
      <c r="K100" s="49">
        <v>2</v>
      </c>
      <c r="L100" s="49">
        <v>1</v>
      </c>
      <c r="M100" s="49">
        <v>13</v>
      </c>
      <c r="N100" s="49">
        <v>0</v>
      </c>
      <c r="O100" s="15">
        <f t="shared" si="35"/>
        <v>42</v>
      </c>
      <c r="P100" s="15">
        <f t="shared" si="36"/>
        <v>55</v>
      </c>
      <c r="R100" s="8"/>
      <c r="T100"/>
    </row>
    <row r="101" spans="2:20" ht="23.1" customHeight="1" x14ac:dyDescent="0.25">
      <c r="B101" s="44" t="s">
        <v>141</v>
      </c>
      <c r="C101" s="49">
        <v>6</v>
      </c>
      <c r="D101" s="49">
        <v>5</v>
      </c>
      <c r="E101" s="49">
        <v>3</v>
      </c>
      <c r="F101" s="49">
        <v>21</v>
      </c>
      <c r="G101" s="49">
        <v>0</v>
      </c>
      <c r="H101" s="49">
        <v>0</v>
      </c>
      <c r="I101" s="49">
        <v>8</v>
      </c>
      <c r="J101" s="49">
        <v>2</v>
      </c>
      <c r="K101" s="49">
        <v>1</v>
      </c>
      <c r="L101" s="49">
        <v>1</v>
      </c>
      <c r="M101" s="49">
        <v>12</v>
      </c>
      <c r="N101" s="49">
        <v>0</v>
      </c>
      <c r="O101" s="15">
        <f t="shared" si="35"/>
        <v>47</v>
      </c>
      <c r="P101" s="15">
        <f t="shared" si="36"/>
        <v>59</v>
      </c>
      <c r="R101" s="8"/>
      <c r="T101"/>
    </row>
    <row r="102" spans="2:20" ht="23.1" customHeight="1" x14ac:dyDescent="0.25">
      <c r="B102" s="45" t="s">
        <v>142</v>
      </c>
      <c r="C102" s="49">
        <v>13</v>
      </c>
      <c r="D102" s="49">
        <v>2</v>
      </c>
      <c r="E102" s="49">
        <v>2</v>
      </c>
      <c r="F102" s="49">
        <v>21</v>
      </c>
      <c r="G102" s="49">
        <v>1</v>
      </c>
      <c r="H102" s="49">
        <v>0</v>
      </c>
      <c r="I102" s="49">
        <v>14</v>
      </c>
      <c r="J102" s="49">
        <v>2</v>
      </c>
      <c r="K102" s="49">
        <v>0</v>
      </c>
      <c r="L102" s="49">
        <v>0</v>
      </c>
      <c r="M102" s="49">
        <v>19</v>
      </c>
      <c r="N102" s="49">
        <v>0</v>
      </c>
      <c r="O102" s="15">
        <f t="shared" si="35"/>
        <v>55</v>
      </c>
      <c r="P102" s="15">
        <f t="shared" si="36"/>
        <v>74</v>
      </c>
      <c r="R102" s="8"/>
      <c r="T102"/>
    </row>
    <row r="103" spans="2:20" ht="23.1" customHeight="1" x14ac:dyDescent="0.25">
      <c r="B103" s="44" t="s">
        <v>143</v>
      </c>
      <c r="C103" s="49">
        <v>16</v>
      </c>
      <c r="D103" s="49">
        <v>3</v>
      </c>
      <c r="E103" s="49">
        <v>6</v>
      </c>
      <c r="F103" s="49">
        <v>27</v>
      </c>
      <c r="G103" s="49">
        <v>3</v>
      </c>
      <c r="H103" s="49">
        <v>0</v>
      </c>
      <c r="I103" s="49">
        <v>8</v>
      </c>
      <c r="J103" s="49">
        <v>8</v>
      </c>
      <c r="K103" s="49">
        <v>0</v>
      </c>
      <c r="L103" s="49">
        <v>2</v>
      </c>
      <c r="M103" s="49">
        <v>28</v>
      </c>
      <c r="N103" s="49">
        <v>0</v>
      </c>
      <c r="O103" s="15">
        <f t="shared" si="35"/>
        <v>73</v>
      </c>
      <c r="P103" s="15">
        <f t="shared" si="36"/>
        <v>101</v>
      </c>
      <c r="R103" s="8"/>
      <c r="T103"/>
    </row>
    <row r="104" spans="2:20" ht="23.1" customHeight="1" x14ac:dyDescent="0.25">
      <c r="B104" s="46" t="s">
        <v>144</v>
      </c>
      <c r="C104" s="49">
        <v>15</v>
      </c>
      <c r="D104" s="49">
        <v>2</v>
      </c>
      <c r="E104" s="49">
        <v>5</v>
      </c>
      <c r="F104" s="49">
        <v>16</v>
      </c>
      <c r="G104" s="49">
        <v>1</v>
      </c>
      <c r="H104" s="49">
        <v>0</v>
      </c>
      <c r="I104" s="49">
        <v>13</v>
      </c>
      <c r="J104" s="49">
        <v>3</v>
      </c>
      <c r="K104" s="49">
        <v>0</v>
      </c>
      <c r="L104" s="49">
        <v>0</v>
      </c>
      <c r="M104" s="49">
        <v>33</v>
      </c>
      <c r="N104" s="49">
        <v>0</v>
      </c>
      <c r="O104" s="15">
        <f t="shared" si="35"/>
        <v>55</v>
      </c>
      <c r="P104" s="15">
        <f t="shared" si="36"/>
        <v>88</v>
      </c>
      <c r="R104" s="8"/>
      <c r="T104"/>
    </row>
    <row r="105" spans="2:20" ht="23.1" customHeight="1" x14ac:dyDescent="0.25">
      <c r="B105" s="44" t="s">
        <v>145</v>
      </c>
      <c r="C105" s="49">
        <v>22</v>
      </c>
      <c r="D105" s="49">
        <v>7</v>
      </c>
      <c r="E105" s="49">
        <v>7</v>
      </c>
      <c r="F105" s="49">
        <v>13</v>
      </c>
      <c r="G105" s="49">
        <v>3</v>
      </c>
      <c r="H105" s="49">
        <v>0</v>
      </c>
      <c r="I105" s="49">
        <v>4</v>
      </c>
      <c r="J105" s="49">
        <v>4</v>
      </c>
      <c r="K105" s="49">
        <v>2</v>
      </c>
      <c r="L105" s="49">
        <v>0</v>
      </c>
      <c r="M105" s="49">
        <v>49</v>
      </c>
      <c r="N105" s="49">
        <v>0</v>
      </c>
      <c r="O105" s="15">
        <f t="shared" si="35"/>
        <v>62</v>
      </c>
      <c r="P105" s="15">
        <f t="shared" si="36"/>
        <v>111</v>
      </c>
      <c r="R105" s="8"/>
      <c r="T105"/>
    </row>
    <row r="106" spans="2:20" ht="23.1" customHeight="1" x14ac:dyDescent="0.25">
      <c r="B106" s="25" t="s">
        <v>18</v>
      </c>
      <c r="C106" s="16">
        <f>SUM(C10:C105)</f>
        <v>1880</v>
      </c>
      <c r="D106" s="16">
        <f t="shared" ref="D106:P106" si="37">SUM(D10:D105)</f>
        <v>574</v>
      </c>
      <c r="E106" s="16">
        <f t="shared" si="37"/>
        <v>424</v>
      </c>
      <c r="F106" s="16">
        <f t="shared" si="37"/>
        <v>2206</v>
      </c>
      <c r="G106" s="16">
        <f t="shared" si="37"/>
        <v>81</v>
      </c>
      <c r="H106" s="16">
        <f t="shared" si="37"/>
        <v>94</v>
      </c>
      <c r="I106" s="16">
        <f t="shared" si="37"/>
        <v>1146</v>
      </c>
      <c r="J106" s="16">
        <f t="shared" si="37"/>
        <v>442</v>
      </c>
      <c r="K106" s="16">
        <f t="shared" si="37"/>
        <v>176</v>
      </c>
      <c r="L106" s="16">
        <f t="shared" si="37"/>
        <v>144</v>
      </c>
      <c r="M106" s="16">
        <f t="shared" si="37"/>
        <v>3838</v>
      </c>
      <c r="N106" s="16">
        <f t="shared" si="37"/>
        <v>1</v>
      </c>
      <c r="O106" s="16">
        <f t="shared" si="37"/>
        <v>7168</v>
      </c>
      <c r="P106" s="16">
        <f t="shared" si="37"/>
        <v>11006</v>
      </c>
      <c r="R106" s="8"/>
      <c r="T106"/>
    </row>
    <row r="107" spans="2:20" ht="23.1" customHeight="1" x14ac:dyDescent="0.25">
      <c r="B107" s="25" t="s">
        <v>93</v>
      </c>
      <c r="C107" s="42">
        <f t="shared" ref="C107:N107" si="38">C106/$P$106</f>
        <v>0.17081591858986009</v>
      </c>
      <c r="D107" s="42">
        <f t="shared" si="38"/>
        <v>5.2153370888606214E-2</v>
      </c>
      <c r="E107" s="42">
        <f t="shared" si="38"/>
        <v>3.8524441213883334E-2</v>
      </c>
      <c r="F107" s="42">
        <f t="shared" si="38"/>
        <v>0.20043612574959113</v>
      </c>
      <c r="G107" s="42">
        <f t="shared" si="38"/>
        <v>7.3596220243503548E-3</v>
      </c>
      <c r="H107" s="42">
        <f t="shared" si="38"/>
        <v>8.5407959294930037E-3</v>
      </c>
      <c r="I107" s="42">
        <f t="shared" si="38"/>
        <v>0.10412502271488279</v>
      </c>
      <c r="J107" s="42">
        <f t="shared" si="38"/>
        <v>4.0159912774850079E-2</v>
      </c>
      <c r="K107" s="42">
        <f t="shared" si="38"/>
        <v>1.5991277485008178E-2</v>
      </c>
      <c r="L107" s="42">
        <f t="shared" si="38"/>
        <v>1.3083772487733963E-2</v>
      </c>
      <c r="M107" s="42">
        <f t="shared" si="38"/>
        <v>0.34871888061057604</v>
      </c>
      <c r="N107" s="42">
        <f t="shared" si="38"/>
        <v>9.0859531164819192E-5</v>
      </c>
      <c r="R107" s="8"/>
      <c r="T107"/>
    </row>
    <row r="108" spans="2:20" ht="23.1" customHeight="1" x14ac:dyDescent="0.25">
      <c r="B108" s="41" t="s">
        <v>94</v>
      </c>
      <c r="C108" s="43">
        <f>C106/$O$106</f>
        <v>0.2622767857142857</v>
      </c>
      <c r="D108" s="43">
        <f t="shared" ref="D108:N108" si="39">D106/$O$106</f>
        <v>8.0078125E-2</v>
      </c>
      <c r="E108" s="43">
        <f t="shared" si="39"/>
        <v>5.9151785714285712E-2</v>
      </c>
      <c r="F108" s="43">
        <f t="shared" si="39"/>
        <v>0.30775669642857145</v>
      </c>
      <c r="G108" s="43">
        <f t="shared" si="39"/>
        <v>1.1300223214285714E-2</v>
      </c>
      <c r="H108" s="43">
        <f t="shared" si="39"/>
        <v>1.3113839285714286E-2</v>
      </c>
      <c r="I108" s="43">
        <f t="shared" si="39"/>
        <v>0.15987723214285715</v>
      </c>
      <c r="J108" s="43">
        <f t="shared" si="39"/>
        <v>6.1662946428571432E-2</v>
      </c>
      <c r="K108" s="43">
        <f t="shared" si="39"/>
        <v>2.4553571428571428E-2</v>
      </c>
      <c r="L108" s="43">
        <f t="shared" si="39"/>
        <v>2.0089285714285716E-2</v>
      </c>
      <c r="M108" s="43"/>
      <c r="N108" s="43">
        <f t="shared" si="39"/>
        <v>1.3950892857142856E-4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F126"/>
  <sheetViews>
    <sheetView view="pageBreakPreview" zoomScale="60" workbookViewId="0">
      <selection activeCell="C3" sqref="C3:G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82" t="s">
        <v>23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 spans="2:32" ht="20.100000000000001" customHeight="1" x14ac:dyDescent="0.25">
      <c r="B2" s="83" t="s">
        <v>95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 spans="2:32" ht="20.100000000000001" customHeight="1" x14ac:dyDescent="0.25">
      <c r="B3" s="21" t="s">
        <v>96</v>
      </c>
      <c r="C3" s="91" t="s">
        <v>185</v>
      </c>
      <c r="D3" s="91"/>
      <c r="E3" s="91"/>
      <c r="F3" s="91"/>
      <c r="G3" s="91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35" t="s">
        <v>189</v>
      </c>
      <c r="E5" s="3"/>
      <c r="F5" s="40" t="s">
        <v>1</v>
      </c>
      <c r="G5" s="88" t="str">
        <f>'25.09 Matugga-Bombo'!G5:H5</f>
        <v>MATUGGA GAZ</v>
      </c>
      <c r="H5" s="89"/>
      <c r="I5" s="14"/>
      <c r="J5" s="2" t="s">
        <v>5</v>
      </c>
      <c r="K5" s="88" t="str">
        <f>'25.09 Matugga-Bombo'!K5:L5</f>
        <v>OMEJJE</v>
      </c>
      <c r="L5" s="89"/>
      <c r="M5" s="10"/>
      <c r="N5" s="10"/>
      <c r="O5" s="3"/>
      <c r="P5" s="3"/>
    </row>
    <row r="6" spans="2:32" ht="23.25" customHeight="1" x14ac:dyDescent="0.25">
      <c r="C6" s="2" t="s">
        <v>4</v>
      </c>
      <c r="D6" s="88" t="s">
        <v>176</v>
      </c>
      <c r="E6" s="89"/>
      <c r="F6" s="2" t="s">
        <v>2</v>
      </c>
      <c r="G6" s="88" t="s">
        <v>182</v>
      </c>
      <c r="H6" s="89"/>
      <c r="J6" s="2" t="s">
        <v>21</v>
      </c>
      <c r="K6" s="88" t="str">
        <f>'25.09 Matugga-Bombo'!K6:L6</f>
        <v>NUSURAH</v>
      </c>
      <c r="L6" s="8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81" t="s">
        <v>88</v>
      </c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22</v>
      </c>
      <c r="D10" s="49">
        <v>3</v>
      </c>
      <c r="E10" s="49">
        <v>2</v>
      </c>
      <c r="F10" s="49">
        <v>20</v>
      </c>
      <c r="G10" s="49">
        <v>1</v>
      </c>
      <c r="H10" s="49">
        <v>2</v>
      </c>
      <c r="I10" s="49">
        <v>6</v>
      </c>
      <c r="J10" s="49">
        <v>0</v>
      </c>
      <c r="K10" s="49">
        <v>0</v>
      </c>
      <c r="L10" s="49">
        <v>1</v>
      </c>
      <c r="M10" s="49">
        <v>55</v>
      </c>
      <c r="N10" s="49">
        <v>0</v>
      </c>
      <c r="O10" s="15">
        <f t="shared" ref="O10:O57" si="0">SUM(C10:L10,N10)</f>
        <v>57</v>
      </c>
      <c r="P10" s="15">
        <f t="shared" ref="P10:P57" si="1">SUM(C10:N10)</f>
        <v>112</v>
      </c>
      <c r="R10" s="1" t="s">
        <v>6</v>
      </c>
      <c r="S10" s="17">
        <f t="shared" ref="S10:AF10" si="2">SUM(C10:C13)</f>
        <v>116</v>
      </c>
      <c r="T10" s="17">
        <f t="shared" si="2"/>
        <v>14</v>
      </c>
      <c r="U10" s="17">
        <f t="shared" si="2"/>
        <v>9</v>
      </c>
      <c r="V10" s="17">
        <f t="shared" si="2"/>
        <v>128</v>
      </c>
      <c r="W10" s="17">
        <f t="shared" si="2"/>
        <v>3</v>
      </c>
      <c r="X10" s="17">
        <f t="shared" si="2"/>
        <v>4</v>
      </c>
      <c r="Y10" s="17">
        <f t="shared" si="2"/>
        <v>44</v>
      </c>
      <c r="Z10" s="17">
        <f t="shared" si="2"/>
        <v>0</v>
      </c>
      <c r="AA10" s="17">
        <f t="shared" si="2"/>
        <v>0</v>
      </c>
      <c r="AB10" s="17">
        <f t="shared" si="2"/>
        <v>4</v>
      </c>
      <c r="AC10" s="17">
        <f t="shared" si="2"/>
        <v>258</v>
      </c>
      <c r="AD10" s="17">
        <f t="shared" si="2"/>
        <v>0</v>
      </c>
      <c r="AE10" s="30">
        <f t="shared" si="2"/>
        <v>322</v>
      </c>
      <c r="AF10" s="30">
        <f t="shared" si="2"/>
        <v>580</v>
      </c>
    </row>
    <row r="11" spans="2:32" s="6" customFormat="1" ht="23.1" customHeight="1" x14ac:dyDescent="0.25">
      <c r="B11" s="22" t="s">
        <v>38</v>
      </c>
      <c r="C11" s="49">
        <v>38</v>
      </c>
      <c r="D11" s="49">
        <v>6</v>
      </c>
      <c r="E11" s="49">
        <v>3</v>
      </c>
      <c r="F11" s="49">
        <v>42</v>
      </c>
      <c r="G11" s="49">
        <v>1</v>
      </c>
      <c r="H11" s="49">
        <v>0</v>
      </c>
      <c r="I11" s="49">
        <v>8</v>
      </c>
      <c r="J11" s="49">
        <v>0</v>
      </c>
      <c r="K11" s="49">
        <v>0</v>
      </c>
      <c r="L11" s="49">
        <v>1</v>
      </c>
      <c r="M11" s="49">
        <v>68</v>
      </c>
      <c r="N11" s="49">
        <v>0</v>
      </c>
      <c r="O11" s="15">
        <f t="shared" si="0"/>
        <v>99</v>
      </c>
      <c r="P11" s="15">
        <f t="shared" si="1"/>
        <v>167</v>
      </c>
      <c r="R11" s="1" t="s">
        <v>7</v>
      </c>
      <c r="S11" s="17">
        <f t="shared" ref="S11:AF11" si="3">SUM(C14:C17)</f>
        <v>92</v>
      </c>
      <c r="T11" s="17">
        <f t="shared" si="3"/>
        <v>16</v>
      </c>
      <c r="U11" s="17">
        <f t="shared" si="3"/>
        <v>9</v>
      </c>
      <c r="V11" s="17">
        <f t="shared" si="3"/>
        <v>120</v>
      </c>
      <c r="W11" s="17">
        <f t="shared" si="3"/>
        <v>3</v>
      </c>
      <c r="X11" s="17">
        <f t="shared" si="3"/>
        <v>0</v>
      </c>
      <c r="Y11" s="17">
        <f t="shared" si="3"/>
        <v>52</v>
      </c>
      <c r="Z11" s="17">
        <f t="shared" si="3"/>
        <v>5</v>
      </c>
      <c r="AA11" s="17">
        <f t="shared" si="3"/>
        <v>2</v>
      </c>
      <c r="AB11" s="17">
        <f t="shared" si="3"/>
        <v>4</v>
      </c>
      <c r="AC11" s="17">
        <f t="shared" si="3"/>
        <v>230</v>
      </c>
      <c r="AD11" s="17">
        <f t="shared" si="3"/>
        <v>1</v>
      </c>
      <c r="AE11" s="30">
        <f t="shared" si="3"/>
        <v>304</v>
      </c>
      <c r="AF11" s="30">
        <f t="shared" si="3"/>
        <v>534</v>
      </c>
    </row>
    <row r="12" spans="2:32" ht="23.1" customHeight="1" x14ac:dyDescent="0.25">
      <c r="B12" s="22" t="s">
        <v>39</v>
      </c>
      <c r="C12" s="49">
        <v>31</v>
      </c>
      <c r="D12" s="49">
        <v>2</v>
      </c>
      <c r="E12" s="49">
        <v>2</v>
      </c>
      <c r="F12" s="49">
        <v>35</v>
      </c>
      <c r="G12" s="49">
        <v>1</v>
      </c>
      <c r="H12" s="49">
        <v>0</v>
      </c>
      <c r="I12" s="49">
        <v>10</v>
      </c>
      <c r="J12" s="49">
        <v>0</v>
      </c>
      <c r="K12" s="49">
        <v>0</v>
      </c>
      <c r="L12" s="49">
        <v>2</v>
      </c>
      <c r="M12" s="49">
        <v>73</v>
      </c>
      <c r="N12" s="49">
        <v>0</v>
      </c>
      <c r="O12" s="15">
        <f t="shared" si="0"/>
        <v>83</v>
      </c>
      <c r="P12" s="15">
        <f t="shared" si="1"/>
        <v>156</v>
      </c>
      <c r="R12" s="1" t="s">
        <v>8</v>
      </c>
      <c r="S12" s="17">
        <f t="shared" ref="S12:AF12" si="4">SUM(C18:C21)</f>
        <v>62</v>
      </c>
      <c r="T12" s="17">
        <f t="shared" si="4"/>
        <v>21</v>
      </c>
      <c r="U12" s="17">
        <f t="shared" si="4"/>
        <v>8</v>
      </c>
      <c r="V12" s="17">
        <f t="shared" si="4"/>
        <v>85</v>
      </c>
      <c r="W12" s="17">
        <f t="shared" si="4"/>
        <v>1</v>
      </c>
      <c r="X12" s="17">
        <f t="shared" si="4"/>
        <v>3</v>
      </c>
      <c r="Y12" s="17">
        <f t="shared" si="4"/>
        <v>75</v>
      </c>
      <c r="Z12" s="17">
        <f t="shared" si="4"/>
        <v>21</v>
      </c>
      <c r="AA12" s="17">
        <f t="shared" si="4"/>
        <v>1</v>
      </c>
      <c r="AB12" s="17">
        <f t="shared" si="4"/>
        <v>9</v>
      </c>
      <c r="AC12" s="17">
        <f t="shared" si="4"/>
        <v>270</v>
      </c>
      <c r="AD12" s="17">
        <f t="shared" si="4"/>
        <v>0</v>
      </c>
      <c r="AE12" s="30">
        <f t="shared" si="4"/>
        <v>286</v>
      </c>
      <c r="AF12" s="30">
        <f t="shared" si="4"/>
        <v>556</v>
      </c>
    </row>
    <row r="13" spans="2:32" ht="23.1" customHeight="1" x14ac:dyDescent="0.25">
      <c r="B13" s="22" t="s">
        <v>40</v>
      </c>
      <c r="C13" s="49">
        <v>25</v>
      </c>
      <c r="D13" s="49">
        <v>3</v>
      </c>
      <c r="E13" s="49">
        <v>2</v>
      </c>
      <c r="F13" s="49">
        <v>31</v>
      </c>
      <c r="G13" s="49">
        <v>0</v>
      </c>
      <c r="H13" s="49">
        <v>2</v>
      </c>
      <c r="I13" s="49">
        <v>20</v>
      </c>
      <c r="J13" s="49">
        <v>0</v>
      </c>
      <c r="K13" s="49">
        <v>0</v>
      </c>
      <c r="L13" s="49">
        <v>0</v>
      </c>
      <c r="M13" s="49">
        <v>62</v>
      </c>
      <c r="N13" s="49">
        <v>0</v>
      </c>
      <c r="O13" s="15">
        <f t="shared" si="0"/>
        <v>83</v>
      </c>
      <c r="P13" s="15">
        <f t="shared" si="1"/>
        <v>145</v>
      </c>
      <c r="R13" s="1" t="s">
        <v>9</v>
      </c>
      <c r="S13" s="17">
        <f t="shared" ref="S13:AF13" si="5">SUM(C22:C25)</f>
        <v>79</v>
      </c>
      <c r="T13" s="17">
        <f t="shared" si="5"/>
        <v>28</v>
      </c>
      <c r="U13" s="17">
        <f t="shared" si="5"/>
        <v>27</v>
      </c>
      <c r="V13" s="17">
        <f t="shared" si="5"/>
        <v>104</v>
      </c>
      <c r="W13" s="17">
        <f t="shared" si="5"/>
        <v>6</v>
      </c>
      <c r="X13" s="17">
        <f t="shared" si="5"/>
        <v>2</v>
      </c>
      <c r="Y13" s="17">
        <f t="shared" si="5"/>
        <v>45</v>
      </c>
      <c r="Z13" s="17">
        <f t="shared" si="5"/>
        <v>21</v>
      </c>
      <c r="AA13" s="17">
        <f t="shared" si="5"/>
        <v>9</v>
      </c>
      <c r="AB13" s="17">
        <f t="shared" si="5"/>
        <v>5</v>
      </c>
      <c r="AC13" s="17">
        <f t="shared" si="5"/>
        <v>213</v>
      </c>
      <c r="AD13" s="17">
        <f t="shared" si="5"/>
        <v>0</v>
      </c>
      <c r="AE13" s="30">
        <f t="shared" si="5"/>
        <v>326</v>
      </c>
      <c r="AF13" s="30">
        <f t="shared" si="5"/>
        <v>539</v>
      </c>
    </row>
    <row r="14" spans="2:32" ht="23.1" customHeight="1" x14ac:dyDescent="0.25">
      <c r="B14" s="22" t="s">
        <v>41</v>
      </c>
      <c r="C14" s="49">
        <v>25</v>
      </c>
      <c r="D14" s="49">
        <v>2</v>
      </c>
      <c r="E14" s="49">
        <v>3</v>
      </c>
      <c r="F14" s="49">
        <v>30</v>
      </c>
      <c r="G14" s="49">
        <v>0</v>
      </c>
      <c r="H14" s="49">
        <v>0</v>
      </c>
      <c r="I14" s="49">
        <v>6</v>
      </c>
      <c r="J14" s="49">
        <v>2</v>
      </c>
      <c r="K14" s="49">
        <v>0</v>
      </c>
      <c r="L14" s="49">
        <v>0</v>
      </c>
      <c r="M14" s="49">
        <v>65</v>
      </c>
      <c r="N14" s="49">
        <v>1</v>
      </c>
      <c r="O14" s="15">
        <f t="shared" si="0"/>
        <v>69</v>
      </c>
      <c r="P14" s="15">
        <f t="shared" si="1"/>
        <v>134</v>
      </c>
      <c r="R14" s="1" t="s">
        <v>10</v>
      </c>
      <c r="S14" s="17">
        <f t="shared" ref="S14:AF14" si="6">SUM(C26:C29)</f>
        <v>104</v>
      </c>
      <c r="T14" s="17">
        <f t="shared" si="6"/>
        <v>25</v>
      </c>
      <c r="U14" s="17">
        <f t="shared" si="6"/>
        <v>20</v>
      </c>
      <c r="V14" s="17">
        <f t="shared" si="6"/>
        <v>125</v>
      </c>
      <c r="W14" s="17">
        <f t="shared" si="6"/>
        <v>1</v>
      </c>
      <c r="X14" s="17">
        <f t="shared" si="6"/>
        <v>1</v>
      </c>
      <c r="Y14" s="17">
        <f t="shared" si="6"/>
        <v>80</v>
      </c>
      <c r="Z14" s="17">
        <f t="shared" si="6"/>
        <v>1</v>
      </c>
      <c r="AA14" s="17">
        <f t="shared" si="6"/>
        <v>2</v>
      </c>
      <c r="AB14" s="17">
        <f t="shared" si="6"/>
        <v>6</v>
      </c>
      <c r="AC14" s="17">
        <f t="shared" si="6"/>
        <v>269</v>
      </c>
      <c r="AD14" s="17">
        <f t="shared" si="6"/>
        <v>0</v>
      </c>
      <c r="AE14" s="30">
        <f t="shared" si="6"/>
        <v>365</v>
      </c>
      <c r="AF14" s="30">
        <f t="shared" si="6"/>
        <v>634</v>
      </c>
    </row>
    <row r="15" spans="2:32" ht="23.1" customHeight="1" x14ac:dyDescent="0.25">
      <c r="B15" s="22" t="s">
        <v>42</v>
      </c>
      <c r="C15" s="49">
        <v>21</v>
      </c>
      <c r="D15" s="49">
        <v>4</v>
      </c>
      <c r="E15" s="49">
        <v>3</v>
      </c>
      <c r="F15" s="49">
        <v>33</v>
      </c>
      <c r="G15" s="49">
        <v>0</v>
      </c>
      <c r="H15" s="49">
        <v>0</v>
      </c>
      <c r="I15" s="49">
        <v>16</v>
      </c>
      <c r="J15" s="49">
        <v>2</v>
      </c>
      <c r="K15" s="49">
        <v>1</v>
      </c>
      <c r="L15" s="49">
        <v>2</v>
      </c>
      <c r="M15" s="49">
        <v>60</v>
      </c>
      <c r="N15" s="49">
        <v>0</v>
      </c>
      <c r="O15" s="15">
        <f t="shared" si="0"/>
        <v>82</v>
      </c>
      <c r="P15" s="15">
        <f t="shared" si="1"/>
        <v>142</v>
      </c>
      <c r="R15" s="1" t="s">
        <v>11</v>
      </c>
      <c r="S15" s="17">
        <f t="shared" ref="S15:AF15" si="7">SUM(C30:C33)</f>
        <v>115</v>
      </c>
      <c r="T15" s="17">
        <f t="shared" si="7"/>
        <v>32</v>
      </c>
      <c r="U15" s="17">
        <f t="shared" si="7"/>
        <v>32</v>
      </c>
      <c r="V15" s="17">
        <f t="shared" si="7"/>
        <v>95</v>
      </c>
      <c r="W15" s="17">
        <f t="shared" si="7"/>
        <v>1</v>
      </c>
      <c r="X15" s="17">
        <f t="shared" si="7"/>
        <v>4</v>
      </c>
      <c r="Y15" s="17">
        <f t="shared" si="7"/>
        <v>37</v>
      </c>
      <c r="Z15" s="17">
        <f t="shared" si="7"/>
        <v>1</v>
      </c>
      <c r="AA15" s="17">
        <f t="shared" si="7"/>
        <v>0</v>
      </c>
      <c r="AB15" s="17">
        <f t="shared" si="7"/>
        <v>4</v>
      </c>
      <c r="AC15" s="17">
        <f t="shared" si="7"/>
        <v>180</v>
      </c>
      <c r="AD15" s="17">
        <f t="shared" si="7"/>
        <v>0</v>
      </c>
      <c r="AE15" s="30">
        <f t="shared" si="7"/>
        <v>321</v>
      </c>
      <c r="AF15" s="30">
        <f t="shared" si="7"/>
        <v>501</v>
      </c>
    </row>
    <row r="16" spans="2:32" ht="23.1" customHeight="1" x14ac:dyDescent="0.25">
      <c r="B16" s="22" t="s">
        <v>43</v>
      </c>
      <c r="C16" s="49">
        <v>18</v>
      </c>
      <c r="D16" s="49">
        <v>3</v>
      </c>
      <c r="E16" s="49">
        <v>1</v>
      </c>
      <c r="F16" s="49">
        <v>30</v>
      </c>
      <c r="G16" s="49">
        <v>1</v>
      </c>
      <c r="H16" s="49">
        <v>0</v>
      </c>
      <c r="I16" s="49">
        <v>13</v>
      </c>
      <c r="J16" s="49">
        <v>1</v>
      </c>
      <c r="K16" s="49">
        <v>1</v>
      </c>
      <c r="L16" s="49">
        <v>0</v>
      </c>
      <c r="M16" s="49">
        <v>50</v>
      </c>
      <c r="N16" s="49">
        <v>0</v>
      </c>
      <c r="O16" s="15">
        <f t="shared" si="0"/>
        <v>68</v>
      </c>
      <c r="P16" s="15">
        <f t="shared" si="1"/>
        <v>118</v>
      </c>
      <c r="R16" s="1" t="s">
        <v>12</v>
      </c>
      <c r="S16" s="17">
        <f t="shared" ref="S16:AF16" si="8">SUM(C34:C37)</f>
        <v>92</v>
      </c>
      <c r="T16" s="17">
        <f t="shared" si="8"/>
        <v>22</v>
      </c>
      <c r="U16" s="17">
        <f t="shared" si="8"/>
        <v>15</v>
      </c>
      <c r="V16" s="17">
        <f t="shared" si="8"/>
        <v>78</v>
      </c>
      <c r="W16" s="17">
        <f t="shared" si="8"/>
        <v>1</v>
      </c>
      <c r="X16" s="17">
        <f t="shared" si="8"/>
        <v>4</v>
      </c>
      <c r="Y16" s="17">
        <f t="shared" si="8"/>
        <v>40</v>
      </c>
      <c r="Z16" s="17">
        <f t="shared" si="8"/>
        <v>3</v>
      </c>
      <c r="AA16" s="17">
        <f t="shared" si="8"/>
        <v>4</v>
      </c>
      <c r="AB16" s="17">
        <f t="shared" si="8"/>
        <v>10</v>
      </c>
      <c r="AC16" s="17">
        <f t="shared" si="8"/>
        <v>134</v>
      </c>
      <c r="AD16" s="17">
        <f t="shared" si="8"/>
        <v>0</v>
      </c>
      <c r="AE16" s="30">
        <f t="shared" si="8"/>
        <v>269</v>
      </c>
      <c r="AF16" s="30">
        <f t="shared" si="8"/>
        <v>403</v>
      </c>
    </row>
    <row r="17" spans="2:32" ht="23.1" customHeight="1" x14ac:dyDescent="0.25">
      <c r="B17" s="22" t="s">
        <v>44</v>
      </c>
      <c r="C17" s="49">
        <v>28</v>
      </c>
      <c r="D17" s="49">
        <v>7</v>
      </c>
      <c r="E17" s="49">
        <v>2</v>
      </c>
      <c r="F17" s="49">
        <v>27</v>
      </c>
      <c r="G17" s="49">
        <v>2</v>
      </c>
      <c r="H17" s="49">
        <v>0</v>
      </c>
      <c r="I17" s="49">
        <v>17</v>
      </c>
      <c r="J17" s="49">
        <v>0</v>
      </c>
      <c r="K17" s="49">
        <v>0</v>
      </c>
      <c r="L17" s="49">
        <v>2</v>
      </c>
      <c r="M17" s="49">
        <v>55</v>
      </c>
      <c r="N17" s="49">
        <v>0</v>
      </c>
      <c r="O17" s="15">
        <f t="shared" si="0"/>
        <v>85</v>
      </c>
      <c r="P17" s="15">
        <f t="shared" si="1"/>
        <v>140</v>
      </c>
      <c r="R17" s="1" t="s">
        <v>13</v>
      </c>
      <c r="S17" s="17">
        <f t="shared" ref="S17:AF17" si="9">SUM(C38:C41)</f>
        <v>116</v>
      </c>
      <c r="T17" s="17">
        <f t="shared" si="9"/>
        <v>33</v>
      </c>
      <c r="U17" s="17">
        <f t="shared" si="9"/>
        <v>46</v>
      </c>
      <c r="V17" s="17">
        <f t="shared" si="9"/>
        <v>109</v>
      </c>
      <c r="W17" s="17">
        <f t="shared" si="9"/>
        <v>0</v>
      </c>
      <c r="X17" s="17">
        <f t="shared" si="9"/>
        <v>2</v>
      </c>
      <c r="Y17" s="17">
        <f t="shared" si="9"/>
        <v>87</v>
      </c>
      <c r="Z17" s="17">
        <f t="shared" si="9"/>
        <v>6</v>
      </c>
      <c r="AA17" s="17">
        <f t="shared" si="9"/>
        <v>1</v>
      </c>
      <c r="AB17" s="17">
        <f t="shared" si="9"/>
        <v>7</v>
      </c>
      <c r="AC17" s="17">
        <f t="shared" si="9"/>
        <v>82</v>
      </c>
      <c r="AD17" s="17">
        <f t="shared" si="9"/>
        <v>0</v>
      </c>
      <c r="AE17" s="30">
        <f t="shared" si="9"/>
        <v>407</v>
      </c>
      <c r="AF17" s="30">
        <f t="shared" si="9"/>
        <v>489</v>
      </c>
    </row>
    <row r="18" spans="2:32" ht="23.1" customHeight="1" x14ac:dyDescent="0.25">
      <c r="B18" s="22" t="s">
        <v>45</v>
      </c>
      <c r="C18" s="49">
        <v>10</v>
      </c>
      <c r="D18" s="49">
        <v>0</v>
      </c>
      <c r="E18" s="49">
        <v>1</v>
      </c>
      <c r="F18" s="49">
        <v>10</v>
      </c>
      <c r="G18" s="49">
        <v>0</v>
      </c>
      <c r="H18" s="49">
        <v>2</v>
      </c>
      <c r="I18" s="49">
        <v>11</v>
      </c>
      <c r="J18" s="49">
        <v>3</v>
      </c>
      <c r="K18" s="49">
        <v>0</v>
      </c>
      <c r="L18" s="49">
        <v>4</v>
      </c>
      <c r="M18" s="49">
        <v>54</v>
      </c>
      <c r="N18" s="49">
        <v>0</v>
      </c>
      <c r="O18" s="15">
        <f t="shared" si="0"/>
        <v>41</v>
      </c>
      <c r="P18" s="15">
        <f t="shared" si="1"/>
        <v>95</v>
      </c>
      <c r="R18" s="1" t="s">
        <v>14</v>
      </c>
      <c r="S18" s="17">
        <f t="shared" ref="S18:AF18" si="10">SUM(C42:C45)</f>
        <v>147</v>
      </c>
      <c r="T18" s="17">
        <f t="shared" si="10"/>
        <v>32</v>
      </c>
      <c r="U18" s="17">
        <f t="shared" si="10"/>
        <v>33</v>
      </c>
      <c r="V18" s="17">
        <f t="shared" si="10"/>
        <v>111</v>
      </c>
      <c r="W18" s="17">
        <f t="shared" si="10"/>
        <v>3</v>
      </c>
      <c r="X18" s="17">
        <f t="shared" si="10"/>
        <v>3</v>
      </c>
      <c r="Y18" s="17">
        <f t="shared" si="10"/>
        <v>71</v>
      </c>
      <c r="Z18" s="17">
        <f t="shared" si="10"/>
        <v>4</v>
      </c>
      <c r="AA18" s="17">
        <f t="shared" si="10"/>
        <v>4</v>
      </c>
      <c r="AB18" s="17">
        <f t="shared" si="10"/>
        <v>20</v>
      </c>
      <c r="AC18" s="17">
        <f t="shared" si="10"/>
        <v>116</v>
      </c>
      <c r="AD18" s="17">
        <f t="shared" si="10"/>
        <v>1</v>
      </c>
      <c r="AE18" s="30">
        <f t="shared" si="10"/>
        <v>429</v>
      </c>
      <c r="AF18" s="30">
        <f t="shared" si="10"/>
        <v>545</v>
      </c>
    </row>
    <row r="19" spans="2:32" ht="23.1" customHeight="1" x14ac:dyDescent="0.25">
      <c r="B19" s="22" t="s">
        <v>46</v>
      </c>
      <c r="C19" s="49">
        <v>12</v>
      </c>
      <c r="D19" s="49">
        <v>12</v>
      </c>
      <c r="E19" s="49">
        <v>2</v>
      </c>
      <c r="F19" s="49">
        <v>22</v>
      </c>
      <c r="G19" s="49">
        <v>1</v>
      </c>
      <c r="H19" s="49">
        <v>1</v>
      </c>
      <c r="I19" s="49">
        <v>26</v>
      </c>
      <c r="J19" s="49">
        <v>1</v>
      </c>
      <c r="K19" s="49">
        <v>0</v>
      </c>
      <c r="L19" s="49">
        <v>3</v>
      </c>
      <c r="M19" s="49">
        <v>72</v>
      </c>
      <c r="N19" s="49">
        <v>0</v>
      </c>
      <c r="O19" s="15">
        <f t="shared" si="0"/>
        <v>80</v>
      </c>
      <c r="P19" s="15">
        <f t="shared" si="1"/>
        <v>152</v>
      </c>
      <c r="R19" s="1" t="s">
        <v>15</v>
      </c>
      <c r="S19" s="17">
        <f t="shared" ref="S19:AF19" si="11">SUM(C46:C49)</f>
        <v>96</v>
      </c>
      <c r="T19" s="17">
        <f t="shared" si="11"/>
        <v>41</v>
      </c>
      <c r="U19" s="17">
        <f t="shared" si="11"/>
        <v>31</v>
      </c>
      <c r="V19" s="17">
        <f t="shared" si="11"/>
        <v>122</v>
      </c>
      <c r="W19" s="17">
        <f t="shared" si="11"/>
        <v>5</v>
      </c>
      <c r="X19" s="17">
        <f t="shared" si="11"/>
        <v>5</v>
      </c>
      <c r="Y19" s="17">
        <f t="shared" si="11"/>
        <v>57</v>
      </c>
      <c r="Z19" s="17">
        <f t="shared" si="11"/>
        <v>14</v>
      </c>
      <c r="AA19" s="17">
        <f t="shared" si="11"/>
        <v>7</v>
      </c>
      <c r="AB19" s="17">
        <f t="shared" si="11"/>
        <v>10</v>
      </c>
      <c r="AC19" s="17">
        <f t="shared" si="11"/>
        <v>210</v>
      </c>
      <c r="AD19" s="17">
        <f t="shared" si="11"/>
        <v>0</v>
      </c>
      <c r="AE19" s="30">
        <f t="shared" si="11"/>
        <v>388</v>
      </c>
      <c r="AF19" s="30">
        <f t="shared" si="11"/>
        <v>598</v>
      </c>
    </row>
    <row r="20" spans="2:32" ht="23.1" customHeight="1" x14ac:dyDescent="0.25">
      <c r="B20" s="22" t="s">
        <v>47</v>
      </c>
      <c r="C20" s="49">
        <v>22</v>
      </c>
      <c r="D20" s="49">
        <v>5</v>
      </c>
      <c r="E20" s="49">
        <v>4</v>
      </c>
      <c r="F20" s="49">
        <v>33</v>
      </c>
      <c r="G20" s="49">
        <v>0</v>
      </c>
      <c r="H20" s="49">
        <v>0</v>
      </c>
      <c r="I20" s="49">
        <v>20</v>
      </c>
      <c r="J20" s="49">
        <v>3</v>
      </c>
      <c r="K20" s="49">
        <v>0</v>
      </c>
      <c r="L20" s="49">
        <v>1</v>
      </c>
      <c r="M20" s="49">
        <v>79</v>
      </c>
      <c r="N20" s="49">
        <v>0</v>
      </c>
      <c r="O20" s="15">
        <f t="shared" si="0"/>
        <v>88</v>
      </c>
      <c r="P20" s="15">
        <f t="shared" si="1"/>
        <v>167</v>
      </c>
      <c r="R20" s="1" t="s">
        <v>16</v>
      </c>
      <c r="S20" s="17">
        <f t="shared" ref="S20:AF20" si="12">SUM(C50:C53)</f>
        <v>169</v>
      </c>
      <c r="T20" s="17">
        <f t="shared" si="12"/>
        <v>60</v>
      </c>
      <c r="U20" s="17">
        <f t="shared" si="12"/>
        <v>44</v>
      </c>
      <c r="V20" s="17">
        <f t="shared" si="12"/>
        <v>140</v>
      </c>
      <c r="W20" s="17">
        <f t="shared" si="12"/>
        <v>2</v>
      </c>
      <c r="X20" s="17">
        <f t="shared" si="12"/>
        <v>2</v>
      </c>
      <c r="Y20" s="17">
        <f t="shared" si="12"/>
        <v>77</v>
      </c>
      <c r="Z20" s="17">
        <f t="shared" si="12"/>
        <v>5</v>
      </c>
      <c r="AA20" s="17">
        <f t="shared" si="12"/>
        <v>3</v>
      </c>
      <c r="AB20" s="17">
        <f t="shared" si="12"/>
        <v>8</v>
      </c>
      <c r="AC20" s="17">
        <f t="shared" si="12"/>
        <v>255</v>
      </c>
      <c r="AD20" s="17">
        <f t="shared" si="12"/>
        <v>0</v>
      </c>
      <c r="AE20" s="30">
        <f t="shared" si="12"/>
        <v>510</v>
      </c>
      <c r="AF20" s="30">
        <f t="shared" si="12"/>
        <v>765</v>
      </c>
    </row>
    <row r="21" spans="2:32" ht="23.1" customHeight="1" x14ac:dyDescent="0.25">
      <c r="B21" s="22" t="s">
        <v>48</v>
      </c>
      <c r="C21" s="49">
        <v>18</v>
      </c>
      <c r="D21" s="49">
        <v>4</v>
      </c>
      <c r="E21" s="49">
        <v>1</v>
      </c>
      <c r="F21" s="49">
        <v>20</v>
      </c>
      <c r="G21" s="49">
        <v>0</v>
      </c>
      <c r="H21" s="49">
        <v>0</v>
      </c>
      <c r="I21" s="49">
        <v>18</v>
      </c>
      <c r="J21" s="49">
        <v>14</v>
      </c>
      <c r="K21" s="49">
        <v>1</v>
      </c>
      <c r="L21" s="49">
        <v>1</v>
      </c>
      <c r="M21" s="49">
        <v>65</v>
      </c>
      <c r="N21" s="49">
        <v>0</v>
      </c>
      <c r="O21" s="15">
        <f t="shared" si="0"/>
        <v>77</v>
      </c>
      <c r="P21" s="15">
        <f t="shared" si="1"/>
        <v>142</v>
      </c>
      <c r="R21" s="35" t="s">
        <v>20</v>
      </c>
      <c r="S21" s="33">
        <f t="shared" ref="S21:AF21" si="13">SUM(C54:C57)</f>
        <v>177</v>
      </c>
      <c r="T21" s="17">
        <f t="shared" si="13"/>
        <v>34</v>
      </c>
      <c r="U21" s="17">
        <f t="shared" si="13"/>
        <v>43</v>
      </c>
      <c r="V21" s="17">
        <f t="shared" si="13"/>
        <v>160</v>
      </c>
      <c r="W21" s="17">
        <f t="shared" si="13"/>
        <v>1</v>
      </c>
      <c r="X21" s="17">
        <f t="shared" si="13"/>
        <v>4</v>
      </c>
      <c r="Y21" s="17">
        <f t="shared" si="13"/>
        <v>108</v>
      </c>
      <c r="Z21" s="17">
        <f t="shared" si="13"/>
        <v>1</v>
      </c>
      <c r="AA21" s="17">
        <f t="shared" si="13"/>
        <v>4</v>
      </c>
      <c r="AB21" s="17">
        <f t="shared" si="13"/>
        <v>13</v>
      </c>
      <c r="AC21" s="17">
        <f t="shared" si="13"/>
        <v>266</v>
      </c>
      <c r="AD21" s="17">
        <f t="shared" si="13"/>
        <v>0</v>
      </c>
      <c r="AE21" s="30">
        <f t="shared" si="13"/>
        <v>545</v>
      </c>
      <c r="AF21" s="30">
        <f t="shared" si="13"/>
        <v>811</v>
      </c>
    </row>
    <row r="22" spans="2:32" ht="23.1" customHeight="1" x14ac:dyDescent="0.25">
      <c r="B22" s="22" t="s">
        <v>49</v>
      </c>
      <c r="C22" s="49">
        <v>16</v>
      </c>
      <c r="D22" s="49">
        <v>3</v>
      </c>
      <c r="E22" s="49">
        <v>4</v>
      </c>
      <c r="F22" s="49">
        <v>24</v>
      </c>
      <c r="G22" s="49">
        <v>1</v>
      </c>
      <c r="H22" s="49">
        <v>0</v>
      </c>
      <c r="I22" s="49">
        <v>11</v>
      </c>
      <c r="J22" s="49">
        <v>3</v>
      </c>
      <c r="K22" s="49">
        <v>0</v>
      </c>
      <c r="L22" s="49">
        <v>0</v>
      </c>
      <c r="M22" s="49">
        <v>58</v>
      </c>
      <c r="N22" s="49">
        <v>0</v>
      </c>
      <c r="O22" s="15">
        <f t="shared" si="0"/>
        <v>62</v>
      </c>
      <c r="P22" s="15">
        <f t="shared" si="1"/>
        <v>120</v>
      </c>
      <c r="R22" s="37" t="s">
        <v>90</v>
      </c>
      <c r="S22" s="38">
        <f>MAX(S10:S12)</f>
        <v>116</v>
      </c>
      <c r="T22" s="38">
        <f t="shared" ref="T22:AF22" si="14">MAX(T10:T12)</f>
        <v>21</v>
      </c>
      <c r="U22" s="38">
        <f t="shared" si="14"/>
        <v>9</v>
      </c>
      <c r="V22" s="38">
        <f t="shared" si="14"/>
        <v>128</v>
      </c>
      <c r="W22" s="38">
        <f t="shared" si="14"/>
        <v>3</v>
      </c>
      <c r="X22" s="38">
        <f t="shared" si="14"/>
        <v>4</v>
      </c>
      <c r="Y22" s="38">
        <f t="shared" si="14"/>
        <v>75</v>
      </c>
      <c r="Z22" s="38">
        <f t="shared" si="14"/>
        <v>21</v>
      </c>
      <c r="AA22" s="38">
        <f t="shared" si="14"/>
        <v>2</v>
      </c>
      <c r="AB22" s="38">
        <f t="shared" si="14"/>
        <v>9</v>
      </c>
      <c r="AC22" s="38">
        <f t="shared" si="14"/>
        <v>270</v>
      </c>
      <c r="AD22" s="38">
        <f t="shared" si="14"/>
        <v>1</v>
      </c>
      <c r="AE22" s="39">
        <f t="shared" si="14"/>
        <v>322</v>
      </c>
      <c r="AF22" s="39">
        <f t="shared" si="14"/>
        <v>580</v>
      </c>
    </row>
    <row r="23" spans="2:32" ht="23.1" customHeight="1" x14ac:dyDescent="0.25">
      <c r="B23" s="22" t="s">
        <v>50</v>
      </c>
      <c r="C23" s="49">
        <v>21</v>
      </c>
      <c r="D23" s="49">
        <v>8</v>
      </c>
      <c r="E23" s="49">
        <v>9</v>
      </c>
      <c r="F23" s="49">
        <v>35</v>
      </c>
      <c r="G23" s="49">
        <v>0</v>
      </c>
      <c r="H23" s="49">
        <v>0</v>
      </c>
      <c r="I23" s="49">
        <v>7</v>
      </c>
      <c r="J23" s="49">
        <v>9</v>
      </c>
      <c r="K23" s="49">
        <v>3</v>
      </c>
      <c r="L23" s="49">
        <v>2</v>
      </c>
      <c r="M23" s="49">
        <v>53</v>
      </c>
      <c r="N23" s="49">
        <v>0</v>
      </c>
      <c r="O23" s="15">
        <f t="shared" si="0"/>
        <v>94</v>
      </c>
      <c r="P23" s="15">
        <f t="shared" si="1"/>
        <v>147</v>
      </c>
      <c r="R23" s="37" t="s">
        <v>91</v>
      </c>
      <c r="S23" s="38">
        <f>MAX(S13:S18)</f>
        <v>147</v>
      </c>
      <c r="T23" s="38">
        <f t="shared" ref="T23:AF23" si="15">MAX(T13:T18)</f>
        <v>33</v>
      </c>
      <c r="U23" s="38">
        <f t="shared" si="15"/>
        <v>46</v>
      </c>
      <c r="V23" s="38">
        <f t="shared" si="15"/>
        <v>125</v>
      </c>
      <c r="W23" s="38">
        <f t="shared" si="15"/>
        <v>6</v>
      </c>
      <c r="X23" s="38">
        <f t="shared" si="15"/>
        <v>4</v>
      </c>
      <c r="Y23" s="38">
        <f t="shared" si="15"/>
        <v>87</v>
      </c>
      <c r="Z23" s="38">
        <f t="shared" si="15"/>
        <v>21</v>
      </c>
      <c r="AA23" s="38">
        <f t="shared" si="15"/>
        <v>9</v>
      </c>
      <c r="AB23" s="38">
        <f t="shared" si="15"/>
        <v>20</v>
      </c>
      <c r="AC23" s="38">
        <f t="shared" si="15"/>
        <v>269</v>
      </c>
      <c r="AD23" s="38">
        <f t="shared" si="15"/>
        <v>1</v>
      </c>
      <c r="AE23" s="39">
        <f t="shared" si="15"/>
        <v>429</v>
      </c>
      <c r="AF23" s="39">
        <f t="shared" si="15"/>
        <v>634</v>
      </c>
    </row>
    <row r="24" spans="2:32" ht="23.1" customHeight="1" x14ac:dyDescent="0.25">
      <c r="B24" s="22" t="s">
        <v>51</v>
      </c>
      <c r="C24" s="49">
        <v>25</v>
      </c>
      <c r="D24" s="49">
        <v>8</v>
      </c>
      <c r="E24" s="49">
        <v>6</v>
      </c>
      <c r="F24" s="49">
        <v>30</v>
      </c>
      <c r="G24" s="49">
        <v>3</v>
      </c>
      <c r="H24" s="49">
        <v>2</v>
      </c>
      <c r="I24" s="49">
        <v>9</v>
      </c>
      <c r="J24" s="49">
        <v>7</v>
      </c>
      <c r="K24" s="49">
        <v>6</v>
      </c>
      <c r="L24" s="49">
        <v>2</v>
      </c>
      <c r="M24" s="49">
        <v>34</v>
      </c>
      <c r="N24" s="49">
        <v>0</v>
      </c>
      <c r="O24" s="15">
        <f t="shared" si="0"/>
        <v>98</v>
      </c>
      <c r="P24" s="15">
        <f t="shared" si="1"/>
        <v>132</v>
      </c>
      <c r="R24" s="37" t="s">
        <v>92</v>
      </c>
      <c r="S24" s="38">
        <f>MAX(S19:S21)</f>
        <v>177</v>
      </c>
      <c r="T24" s="38">
        <f t="shared" ref="T24:AF24" si="16">MAX(T19:T21)</f>
        <v>60</v>
      </c>
      <c r="U24" s="38">
        <f t="shared" si="16"/>
        <v>44</v>
      </c>
      <c r="V24" s="38">
        <f t="shared" si="16"/>
        <v>160</v>
      </c>
      <c r="W24" s="38">
        <f t="shared" si="16"/>
        <v>5</v>
      </c>
      <c r="X24" s="38">
        <f t="shared" si="16"/>
        <v>5</v>
      </c>
      <c r="Y24" s="38">
        <f t="shared" si="16"/>
        <v>108</v>
      </c>
      <c r="Z24" s="38">
        <f t="shared" si="16"/>
        <v>14</v>
      </c>
      <c r="AA24" s="38">
        <f t="shared" si="16"/>
        <v>7</v>
      </c>
      <c r="AB24" s="38">
        <f t="shared" si="16"/>
        <v>13</v>
      </c>
      <c r="AC24" s="38">
        <f t="shared" si="16"/>
        <v>266</v>
      </c>
      <c r="AD24" s="38">
        <f t="shared" si="16"/>
        <v>0</v>
      </c>
      <c r="AE24" s="39">
        <f t="shared" si="16"/>
        <v>545</v>
      </c>
      <c r="AF24" s="39">
        <f t="shared" si="16"/>
        <v>811</v>
      </c>
    </row>
    <row r="25" spans="2:32" ht="23.1" customHeight="1" x14ac:dyDescent="0.25">
      <c r="B25" s="22" t="s">
        <v>52</v>
      </c>
      <c r="C25" s="49">
        <v>17</v>
      </c>
      <c r="D25" s="49">
        <v>9</v>
      </c>
      <c r="E25" s="49">
        <v>8</v>
      </c>
      <c r="F25" s="49">
        <v>15</v>
      </c>
      <c r="G25" s="49">
        <v>2</v>
      </c>
      <c r="H25" s="49">
        <v>0</v>
      </c>
      <c r="I25" s="49">
        <v>18</v>
      </c>
      <c r="J25" s="49">
        <v>2</v>
      </c>
      <c r="K25" s="49">
        <v>0</v>
      </c>
      <c r="L25" s="49">
        <v>1</v>
      </c>
      <c r="M25" s="49">
        <v>68</v>
      </c>
      <c r="N25" s="49">
        <v>0</v>
      </c>
      <c r="O25" s="15">
        <f t="shared" si="0"/>
        <v>72</v>
      </c>
      <c r="P25" s="15">
        <f t="shared" si="1"/>
        <v>140</v>
      </c>
      <c r="R25" s="36" t="s">
        <v>85</v>
      </c>
      <c r="S25" s="34">
        <f t="shared" ref="S25:AF25" si="17">SUM(S10:S12)</f>
        <v>270</v>
      </c>
      <c r="T25" s="16">
        <f t="shared" si="17"/>
        <v>51</v>
      </c>
      <c r="U25" s="16">
        <f t="shared" si="17"/>
        <v>26</v>
      </c>
      <c r="V25" s="16">
        <f t="shared" si="17"/>
        <v>333</v>
      </c>
      <c r="W25" s="16">
        <f t="shared" si="17"/>
        <v>7</v>
      </c>
      <c r="X25" s="16">
        <f t="shared" si="17"/>
        <v>7</v>
      </c>
      <c r="Y25" s="16">
        <f t="shared" si="17"/>
        <v>171</v>
      </c>
      <c r="Z25" s="16">
        <f t="shared" si="17"/>
        <v>26</v>
      </c>
      <c r="AA25" s="16">
        <f t="shared" si="17"/>
        <v>3</v>
      </c>
      <c r="AB25" s="16">
        <f t="shared" si="17"/>
        <v>17</v>
      </c>
      <c r="AC25" s="16">
        <f t="shared" si="17"/>
        <v>758</v>
      </c>
      <c r="AD25" s="16">
        <f t="shared" si="17"/>
        <v>1</v>
      </c>
      <c r="AE25" s="31">
        <f t="shared" si="17"/>
        <v>912</v>
      </c>
      <c r="AF25" s="31">
        <f t="shared" si="17"/>
        <v>1670</v>
      </c>
    </row>
    <row r="26" spans="2:32" ht="23.1" customHeight="1" x14ac:dyDescent="0.25">
      <c r="B26" s="22" t="s">
        <v>53</v>
      </c>
      <c r="C26" s="49">
        <v>29</v>
      </c>
      <c r="D26" s="49">
        <v>9</v>
      </c>
      <c r="E26" s="49">
        <v>5</v>
      </c>
      <c r="F26" s="49">
        <v>39</v>
      </c>
      <c r="G26" s="49">
        <v>0</v>
      </c>
      <c r="H26" s="49">
        <v>0</v>
      </c>
      <c r="I26" s="49">
        <v>11</v>
      </c>
      <c r="J26" s="49">
        <v>0</v>
      </c>
      <c r="K26" s="49">
        <v>1</v>
      </c>
      <c r="L26" s="49">
        <v>1</v>
      </c>
      <c r="M26" s="49">
        <v>60</v>
      </c>
      <c r="N26" s="49">
        <v>0</v>
      </c>
      <c r="O26" s="15">
        <f t="shared" si="0"/>
        <v>95</v>
      </c>
      <c r="P26" s="15">
        <f t="shared" si="1"/>
        <v>155</v>
      </c>
      <c r="R26" s="27" t="s">
        <v>86</v>
      </c>
      <c r="S26" s="16">
        <f t="shared" ref="S26:AF26" si="18">SUM(S13:S18)</f>
        <v>653</v>
      </c>
      <c r="T26" s="16">
        <f t="shared" si="18"/>
        <v>172</v>
      </c>
      <c r="U26" s="16">
        <f t="shared" si="18"/>
        <v>173</v>
      </c>
      <c r="V26" s="16">
        <f t="shared" si="18"/>
        <v>622</v>
      </c>
      <c r="W26" s="16">
        <f t="shared" si="18"/>
        <v>12</v>
      </c>
      <c r="X26" s="16">
        <f t="shared" si="18"/>
        <v>16</v>
      </c>
      <c r="Y26" s="16">
        <f t="shared" si="18"/>
        <v>360</v>
      </c>
      <c r="Z26" s="16">
        <f t="shared" si="18"/>
        <v>36</v>
      </c>
      <c r="AA26" s="16">
        <f t="shared" si="18"/>
        <v>20</v>
      </c>
      <c r="AB26" s="16">
        <f t="shared" si="18"/>
        <v>52</v>
      </c>
      <c r="AC26" s="16">
        <f t="shared" si="18"/>
        <v>994</v>
      </c>
      <c r="AD26" s="16">
        <f t="shared" si="18"/>
        <v>1</v>
      </c>
      <c r="AE26" s="31">
        <f t="shared" si="18"/>
        <v>2117</v>
      </c>
      <c r="AF26" s="31">
        <f t="shared" si="18"/>
        <v>3111</v>
      </c>
    </row>
    <row r="27" spans="2:32" ht="23.1" customHeight="1" x14ac:dyDescent="0.25">
      <c r="B27" s="22" t="s">
        <v>54</v>
      </c>
      <c r="C27" s="49">
        <v>30</v>
      </c>
      <c r="D27" s="49">
        <v>6</v>
      </c>
      <c r="E27" s="49">
        <v>7</v>
      </c>
      <c r="F27" s="49">
        <v>27</v>
      </c>
      <c r="G27" s="49">
        <v>1</v>
      </c>
      <c r="H27" s="49">
        <v>0</v>
      </c>
      <c r="I27" s="49">
        <v>29</v>
      </c>
      <c r="J27" s="49">
        <v>0</v>
      </c>
      <c r="K27" s="49">
        <v>0</v>
      </c>
      <c r="L27" s="49">
        <v>1</v>
      </c>
      <c r="M27" s="49">
        <v>76</v>
      </c>
      <c r="N27" s="49">
        <v>0</v>
      </c>
      <c r="O27" s="15">
        <f t="shared" si="0"/>
        <v>101</v>
      </c>
      <c r="P27" s="15">
        <f t="shared" si="1"/>
        <v>177</v>
      </c>
      <c r="R27" s="28" t="s">
        <v>87</v>
      </c>
      <c r="S27" s="16">
        <f t="shared" ref="S27:AF27" si="19">SUM(S19:S21)</f>
        <v>442</v>
      </c>
      <c r="T27" s="16">
        <f t="shared" si="19"/>
        <v>135</v>
      </c>
      <c r="U27" s="16">
        <f t="shared" si="19"/>
        <v>118</v>
      </c>
      <c r="V27" s="16">
        <f t="shared" si="19"/>
        <v>422</v>
      </c>
      <c r="W27" s="16">
        <f t="shared" si="19"/>
        <v>8</v>
      </c>
      <c r="X27" s="16">
        <f t="shared" si="19"/>
        <v>11</v>
      </c>
      <c r="Y27" s="16">
        <f t="shared" si="19"/>
        <v>242</v>
      </c>
      <c r="Z27" s="16">
        <f t="shared" si="19"/>
        <v>20</v>
      </c>
      <c r="AA27" s="16">
        <f t="shared" si="19"/>
        <v>14</v>
      </c>
      <c r="AB27" s="16">
        <f t="shared" si="19"/>
        <v>31</v>
      </c>
      <c r="AC27" s="16">
        <f t="shared" si="19"/>
        <v>731</v>
      </c>
      <c r="AD27" s="16">
        <f t="shared" si="19"/>
        <v>0</v>
      </c>
      <c r="AE27" s="31">
        <f t="shared" si="19"/>
        <v>1443</v>
      </c>
      <c r="AF27" s="31">
        <f t="shared" si="19"/>
        <v>2174</v>
      </c>
    </row>
    <row r="28" spans="2:32" ht="23.1" customHeight="1" x14ac:dyDescent="0.25">
      <c r="B28" s="22" t="s">
        <v>55</v>
      </c>
      <c r="C28" s="49">
        <v>19</v>
      </c>
      <c r="D28" s="49">
        <v>4</v>
      </c>
      <c r="E28" s="49">
        <v>3</v>
      </c>
      <c r="F28" s="49">
        <v>29</v>
      </c>
      <c r="G28" s="49">
        <v>0</v>
      </c>
      <c r="H28" s="49">
        <v>0</v>
      </c>
      <c r="I28" s="49">
        <v>14</v>
      </c>
      <c r="J28" s="49">
        <v>1</v>
      </c>
      <c r="K28" s="49">
        <v>1</v>
      </c>
      <c r="L28" s="49">
        <v>1</v>
      </c>
      <c r="M28" s="49">
        <v>70</v>
      </c>
      <c r="N28" s="49">
        <v>0</v>
      </c>
      <c r="O28" s="15">
        <f t="shared" si="0"/>
        <v>72</v>
      </c>
      <c r="P28" s="15">
        <f t="shared" si="1"/>
        <v>142</v>
      </c>
      <c r="R28" s="5" t="s">
        <v>17</v>
      </c>
      <c r="S28" s="16">
        <f t="shared" ref="S28:AF28" si="20">SUM(S10:S21)</f>
        <v>1365</v>
      </c>
      <c r="T28" s="16">
        <f t="shared" si="20"/>
        <v>358</v>
      </c>
      <c r="U28" s="16">
        <f t="shared" si="20"/>
        <v>317</v>
      </c>
      <c r="V28" s="16">
        <f t="shared" si="20"/>
        <v>1377</v>
      </c>
      <c r="W28" s="16">
        <f t="shared" si="20"/>
        <v>27</v>
      </c>
      <c r="X28" s="16">
        <f t="shared" si="20"/>
        <v>34</v>
      </c>
      <c r="Y28" s="16">
        <f t="shared" si="20"/>
        <v>773</v>
      </c>
      <c r="Z28" s="16">
        <f t="shared" si="20"/>
        <v>82</v>
      </c>
      <c r="AA28" s="16">
        <f t="shared" si="20"/>
        <v>37</v>
      </c>
      <c r="AB28" s="16">
        <f t="shared" si="20"/>
        <v>100</v>
      </c>
      <c r="AC28" s="16">
        <f t="shared" si="20"/>
        <v>2483</v>
      </c>
      <c r="AD28" s="16">
        <f t="shared" si="20"/>
        <v>2</v>
      </c>
      <c r="AE28" s="31">
        <f t="shared" si="20"/>
        <v>4472</v>
      </c>
      <c r="AF28" s="31">
        <f t="shared" si="20"/>
        <v>6955</v>
      </c>
    </row>
    <row r="29" spans="2:32" ht="23.1" customHeight="1" x14ac:dyDescent="0.25">
      <c r="B29" s="22" t="s">
        <v>56</v>
      </c>
      <c r="C29" s="49">
        <v>26</v>
      </c>
      <c r="D29" s="49">
        <v>6</v>
      </c>
      <c r="E29" s="49">
        <v>5</v>
      </c>
      <c r="F29" s="49">
        <v>30</v>
      </c>
      <c r="G29" s="49">
        <v>0</v>
      </c>
      <c r="H29" s="49">
        <v>1</v>
      </c>
      <c r="I29" s="49">
        <v>26</v>
      </c>
      <c r="J29" s="49">
        <v>0</v>
      </c>
      <c r="K29" s="49">
        <v>0</v>
      </c>
      <c r="L29" s="49">
        <v>3</v>
      </c>
      <c r="M29" s="49">
        <v>63</v>
      </c>
      <c r="N29" s="49">
        <v>0</v>
      </c>
      <c r="O29" s="15">
        <f t="shared" si="0"/>
        <v>97</v>
      </c>
      <c r="P29" s="15">
        <f t="shared" si="1"/>
        <v>160</v>
      </c>
      <c r="R29"/>
      <c r="S29" s="20"/>
      <c r="T29" s="19"/>
    </row>
    <row r="30" spans="2:32" ht="23.1" customHeight="1" x14ac:dyDescent="0.25">
      <c r="B30" s="22" t="s">
        <v>57</v>
      </c>
      <c r="C30" s="49">
        <v>34</v>
      </c>
      <c r="D30" s="49">
        <v>6</v>
      </c>
      <c r="E30" s="49">
        <v>13</v>
      </c>
      <c r="F30" s="49">
        <v>32</v>
      </c>
      <c r="G30" s="49">
        <v>1</v>
      </c>
      <c r="H30" s="49">
        <v>1</v>
      </c>
      <c r="I30" s="49">
        <v>6</v>
      </c>
      <c r="J30" s="49">
        <v>0</v>
      </c>
      <c r="K30" s="49">
        <v>0</v>
      </c>
      <c r="L30" s="49">
        <v>1</v>
      </c>
      <c r="M30" s="49">
        <v>45</v>
      </c>
      <c r="N30" s="49">
        <v>0</v>
      </c>
      <c r="O30" s="15">
        <f t="shared" si="0"/>
        <v>94</v>
      </c>
      <c r="P30" s="15">
        <f t="shared" si="1"/>
        <v>139</v>
      </c>
    </row>
    <row r="31" spans="2:32" ht="23.1" customHeight="1" x14ac:dyDescent="0.25">
      <c r="B31" s="23" t="s">
        <v>58</v>
      </c>
      <c r="C31" s="49">
        <v>20</v>
      </c>
      <c r="D31" s="49">
        <v>7</v>
      </c>
      <c r="E31" s="49">
        <v>4</v>
      </c>
      <c r="F31" s="49">
        <v>13</v>
      </c>
      <c r="G31" s="49">
        <v>0</v>
      </c>
      <c r="H31" s="49">
        <v>0</v>
      </c>
      <c r="I31" s="49">
        <v>9</v>
      </c>
      <c r="J31" s="49">
        <v>0</v>
      </c>
      <c r="K31" s="49">
        <v>0</v>
      </c>
      <c r="L31" s="49">
        <v>0</v>
      </c>
      <c r="M31" s="49">
        <v>45</v>
      </c>
      <c r="N31" s="49">
        <v>0</v>
      </c>
      <c r="O31" s="15">
        <f t="shared" si="0"/>
        <v>53</v>
      </c>
      <c r="P31" s="15">
        <f t="shared" si="1"/>
        <v>98</v>
      </c>
    </row>
    <row r="32" spans="2:32" ht="23.1" customHeight="1" x14ac:dyDescent="0.25">
      <c r="B32" s="23" t="s">
        <v>59</v>
      </c>
      <c r="C32" s="49">
        <v>25</v>
      </c>
      <c r="D32" s="49">
        <v>4</v>
      </c>
      <c r="E32" s="49">
        <v>9</v>
      </c>
      <c r="F32" s="49">
        <v>24</v>
      </c>
      <c r="G32" s="49">
        <v>0</v>
      </c>
      <c r="H32" s="49">
        <v>1</v>
      </c>
      <c r="I32" s="49">
        <v>7</v>
      </c>
      <c r="J32" s="49">
        <v>1</v>
      </c>
      <c r="K32" s="49">
        <v>0</v>
      </c>
      <c r="L32" s="49">
        <v>1</v>
      </c>
      <c r="M32" s="49">
        <v>40</v>
      </c>
      <c r="N32" s="49">
        <v>0</v>
      </c>
      <c r="O32" s="15">
        <f t="shared" si="0"/>
        <v>72</v>
      </c>
      <c r="P32" s="15">
        <f t="shared" si="1"/>
        <v>112</v>
      </c>
    </row>
    <row r="33" spans="2:20" ht="23.1" customHeight="1" x14ac:dyDescent="0.25">
      <c r="B33" s="22" t="s">
        <v>60</v>
      </c>
      <c r="C33" s="49">
        <v>36</v>
      </c>
      <c r="D33" s="49">
        <v>15</v>
      </c>
      <c r="E33" s="49">
        <v>6</v>
      </c>
      <c r="F33" s="49">
        <v>26</v>
      </c>
      <c r="G33" s="49">
        <v>0</v>
      </c>
      <c r="H33" s="49">
        <v>2</v>
      </c>
      <c r="I33" s="49">
        <v>15</v>
      </c>
      <c r="J33" s="49">
        <v>0</v>
      </c>
      <c r="K33" s="49">
        <v>0</v>
      </c>
      <c r="L33" s="49">
        <v>2</v>
      </c>
      <c r="M33" s="49">
        <v>50</v>
      </c>
      <c r="N33" s="49">
        <v>0</v>
      </c>
      <c r="O33" s="15">
        <f t="shared" si="0"/>
        <v>102</v>
      </c>
      <c r="P33" s="15">
        <f t="shared" si="1"/>
        <v>152</v>
      </c>
    </row>
    <row r="34" spans="2:20" ht="23.1" customHeight="1" x14ac:dyDescent="0.25">
      <c r="B34" s="23" t="s">
        <v>61</v>
      </c>
      <c r="C34" s="49">
        <v>20</v>
      </c>
      <c r="D34" s="49">
        <v>9</v>
      </c>
      <c r="E34" s="49">
        <v>2</v>
      </c>
      <c r="F34" s="49">
        <v>15</v>
      </c>
      <c r="G34" s="49">
        <v>1</v>
      </c>
      <c r="H34" s="49">
        <v>1</v>
      </c>
      <c r="I34" s="49">
        <v>17</v>
      </c>
      <c r="J34" s="49">
        <v>1</v>
      </c>
      <c r="K34" s="49">
        <v>2</v>
      </c>
      <c r="L34" s="49">
        <v>0</v>
      </c>
      <c r="M34" s="49">
        <v>30</v>
      </c>
      <c r="N34" s="49">
        <v>0</v>
      </c>
      <c r="O34" s="15">
        <f t="shared" si="0"/>
        <v>68</v>
      </c>
      <c r="P34" s="15">
        <f t="shared" si="1"/>
        <v>98</v>
      </c>
    </row>
    <row r="35" spans="2:20" ht="23.1" customHeight="1" x14ac:dyDescent="0.25">
      <c r="B35" s="23" t="s">
        <v>62</v>
      </c>
      <c r="C35" s="49">
        <v>26</v>
      </c>
      <c r="D35" s="49">
        <v>3</v>
      </c>
      <c r="E35" s="49">
        <v>2</v>
      </c>
      <c r="F35" s="49">
        <v>23</v>
      </c>
      <c r="G35" s="49">
        <v>0</v>
      </c>
      <c r="H35" s="49">
        <v>3</v>
      </c>
      <c r="I35" s="49">
        <v>2</v>
      </c>
      <c r="J35" s="49">
        <v>0</v>
      </c>
      <c r="K35" s="49">
        <v>0</v>
      </c>
      <c r="L35" s="49">
        <v>3</v>
      </c>
      <c r="M35" s="49">
        <v>23</v>
      </c>
      <c r="N35" s="49">
        <v>0</v>
      </c>
      <c r="O35" s="15">
        <f t="shared" si="0"/>
        <v>62</v>
      </c>
      <c r="P35" s="15">
        <f t="shared" si="1"/>
        <v>85</v>
      </c>
    </row>
    <row r="36" spans="2:20" ht="23.1" customHeight="1" x14ac:dyDescent="0.25">
      <c r="B36" s="23" t="s">
        <v>63</v>
      </c>
      <c r="C36" s="49">
        <v>11</v>
      </c>
      <c r="D36" s="49">
        <v>6</v>
      </c>
      <c r="E36" s="49">
        <v>2</v>
      </c>
      <c r="F36" s="49">
        <v>15</v>
      </c>
      <c r="G36" s="49">
        <v>0</v>
      </c>
      <c r="H36" s="49">
        <v>0</v>
      </c>
      <c r="I36" s="49">
        <v>6</v>
      </c>
      <c r="J36" s="49">
        <v>2</v>
      </c>
      <c r="K36" s="49">
        <v>1</v>
      </c>
      <c r="L36" s="49">
        <v>2</v>
      </c>
      <c r="M36" s="49">
        <v>46</v>
      </c>
      <c r="N36" s="49">
        <v>0</v>
      </c>
      <c r="O36" s="15">
        <f t="shared" si="0"/>
        <v>45</v>
      </c>
      <c r="P36" s="15">
        <f t="shared" si="1"/>
        <v>91</v>
      </c>
    </row>
    <row r="37" spans="2:20" ht="23.1" customHeight="1" x14ac:dyDescent="0.25">
      <c r="B37" s="22" t="s">
        <v>64</v>
      </c>
      <c r="C37" s="49">
        <v>35</v>
      </c>
      <c r="D37" s="49">
        <v>4</v>
      </c>
      <c r="E37" s="49">
        <v>9</v>
      </c>
      <c r="F37" s="49">
        <v>25</v>
      </c>
      <c r="G37" s="49">
        <v>0</v>
      </c>
      <c r="H37" s="49">
        <v>0</v>
      </c>
      <c r="I37" s="49">
        <v>15</v>
      </c>
      <c r="J37" s="49">
        <v>0</v>
      </c>
      <c r="K37" s="49">
        <v>1</v>
      </c>
      <c r="L37" s="49">
        <v>5</v>
      </c>
      <c r="M37" s="49">
        <v>35</v>
      </c>
      <c r="N37" s="49">
        <v>0</v>
      </c>
      <c r="O37" s="15">
        <f t="shared" si="0"/>
        <v>94</v>
      </c>
      <c r="P37" s="15">
        <f t="shared" si="1"/>
        <v>129</v>
      </c>
    </row>
    <row r="38" spans="2:20" ht="23.1" customHeight="1" x14ac:dyDescent="0.25">
      <c r="B38" s="23" t="s">
        <v>65</v>
      </c>
      <c r="C38" s="49">
        <v>41</v>
      </c>
      <c r="D38" s="49">
        <v>12</v>
      </c>
      <c r="E38" s="49">
        <v>15</v>
      </c>
      <c r="F38" s="49">
        <v>32</v>
      </c>
      <c r="G38" s="49">
        <v>0</v>
      </c>
      <c r="H38" s="49">
        <v>0</v>
      </c>
      <c r="I38" s="49">
        <v>17</v>
      </c>
      <c r="J38" s="49">
        <v>2</v>
      </c>
      <c r="K38" s="49">
        <v>1</v>
      </c>
      <c r="L38" s="49">
        <v>3</v>
      </c>
      <c r="M38" s="49">
        <v>21</v>
      </c>
      <c r="N38" s="49">
        <v>0</v>
      </c>
      <c r="O38" s="15">
        <f t="shared" si="0"/>
        <v>123</v>
      </c>
      <c r="P38" s="15">
        <f t="shared" si="1"/>
        <v>144</v>
      </c>
    </row>
    <row r="39" spans="2:20" ht="23.1" customHeight="1" x14ac:dyDescent="0.25">
      <c r="B39" s="23" t="s">
        <v>66</v>
      </c>
      <c r="C39" s="49">
        <v>29</v>
      </c>
      <c r="D39" s="49">
        <v>7</v>
      </c>
      <c r="E39" s="49">
        <v>10</v>
      </c>
      <c r="F39" s="49">
        <v>28</v>
      </c>
      <c r="G39" s="49">
        <v>0</v>
      </c>
      <c r="H39" s="49">
        <v>1</v>
      </c>
      <c r="I39" s="49">
        <v>24</v>
      </c>
      <c r="J39" s="49">
        <v>1</v>
      </c>
      <c r="K39" s="49">
        <v>0</v>
      </c>
      <c r="L39" s="49">
        <v>1</v>
      </c>
      <c r="M39" s="49">
        <v>14</v>
      </c>
      <c r="N39" s="49">
        <v>0</v>
      </c>
      <c r="O39" s="15">
        <f t="shared" si="0"/>
        <v>101</v>
      </c>
      <c r="P39" s="15">
        <f t="shared" si="1"/>
        <v>115</v>
      </c>
    </row>
    <row r="40" spans="2:20" ht="23.1" customHeight="1" x14ac:dyDescent="0.25">
      <c r="B40" s="23" t="s">
        <v>67</v>
      </c>
      <c r="C40" s="49">
        <v>32</v>
      </c>
      <c r="D40" s="49">
        <v>9</v>
      </c>
      <c r="E40" s="49">
        <v>11</v>
      </c>
      <c r="F40" s="49">
        <v>26</v>
      </c>
      <c r="G40" s="49">
        <v>0</v>
      </c>
      <c r="H40" s="49">
        <v>0</v>
      </c>
      <c r="I40" s="49">
        <v>14</v>
      </c>
      <c r="J40" s="49">
        <v>1</v>
      </c>
      <c r="K40" s="49">
        <v>0</v>
      </c>
      <c r="L40" s="49">
        <v>3</v>
      </c>
      <c r="M40" s="49">
        <v>20</v>
      </c>
      <c r="N40" s="49">
        <v>0</v>
      </c>
      <c r="O40" s="15">
        <f t="shared" si="0"/>
        <v>96</v>
      </c>
      <c r="P40" s="15">
        <f t="shared" si="1"/>
        <v>116</v>
      </c>
    </row>
    <row r="41" spans="2:20" ht="23.1" customHeight="1" x14ac:dyDescent="0.25">
      <c r="B41" s="22" t="s">
        <v>68</v>
      </c>
      <c r="C41" s="49">
        <v>14</v>
      </c>
      <c r="D41" s="49">
        <v>5</v>
      </c>
      <c r="E41" s="49">
        <v>10</v>
      </c>
      <c r="F41" s="49">
        <v>23</v>
      </c>
      <c r="G41" s="49">
        <v>0</v>
      </c>
      <c r="H41" s="49">
        <v>1</v>
      </c>
      <c r="I41" s="49">
        <v>32</v>
      </c>
      <c r="J41" s="49">
        <v>2</v>
      </c>
      <c r="K41" s="49">
        <v>0</v>
      </c>
      <c r="L41" s="49">
        <v>0</v>
      </c>
      <c r="M41" s="49">
        <v>27</v>
      </c>
      <c r="N41" s="49">
        <v>0</v>
      </c>
      <c r="O41" s="15">
        <f t="shared" si="0"/>
        <v>87</v>
      </c>
      <c r="P41" s="15">
        <f t="shared" si="1"/>
        <v>114</v>
      </c>
    </row>
    <row r="42" spans="2:20" ht="23.1" customHeight="1" x14ac:dyDescent="0.25">
      <c r="B42" s="23" t="s">
        <v>69</v>
      </c>
      <c r="C42" s="49">
        <v>26</v>
      </c>
      <c r="D42" s="49">
        <v>8</v>
      </c>
      <c r="E42" s="49">
        <v>10</v>
      </c>
      <c r="F42" s="49">
        <v>36</v>
      </c>
      <c r="G42" s="49">
        <v>0</v>
      </c>
      <c r="H42" s="49">
        <v>2</v>
      </c>
      <c r="I42" s="49">
        <v>25</v>
      </c>
      <c r="J42" s="49">
        <v>0</v>
      </c>
      <c r="K42" s="49">
        <v>0</v>
      </c>
      <c r="L42" s="49">
        <v>14</v>
      </c>
      <c r="M42" s="49">
        <v>31</v>
      </c>
      <c r="N42" s="49">
        <v>0</v>
      </c>
      <c r="O42" s="15">
        <f t="shared" si="0"/>
        <v>121</v>
      </c>
      <c r="P42" s="15">
        <f t="shared" si="1"/>
        <v>152</v>
      </c>
    </row>
    <row r="43" spans="2:20" ht="23.1" customHeight="1" x14ac:dyDescent="0.25">
      <c r="B43" s="22" t="s">
        <v>70</v>
      </c>
      <c r="C43" s="49">
        <v>34</v>
      </c>
      <c r="D43" s="49">
        <v>9</v>
      </c>
      <c r="E43" s="49">
        <v>10</v>
      </c>
      <c r="F43" s="49">
        <v>21</v>
      </c>
      <c r="G43" s="49">
        <v>2</v>
      </c>
      <c r="H43" s="49">
        <v>1</v>
      </c>
      <c r="I43" s="49">
        <v>15</v>
      </c>
      <c r="J43" s="49">
        <v>1</v>
      </c>
      <c r="K43" s="49">
        <v>2</v>
      </c>
      <c r="L43" s="49">
        <v>2</v>
      </c>
      <c r="M43" s="49">
        <v>23</v>
      </c>
      <c r="N43" s="49">
        <v>0</v>
      </c>
      <c r="O43" s="15">
        <f t="shared" si="0"/>
        <v>97</v>
      </c>
      <c r="P43" s="15">
        <f t="shared" si="1"/>
        <v>120</v>
      </c>
    </row>
    <row r="44" spans="2:20" ht="23.1" customHeight="1" x14ac:dyDescent="0.25">
      <c r="B44" s="24" t="s">
        <v>71</v>
      </c>
      <c r="C44" s="49">
        <v>45</v>
      </c>
      <c r="D44" s="49">
        <v>6</v>
      </c>
      <c r="E44" s="49">
        <v>9</v>
      </c>
      <c r="F44" s="49">
        <v>27</v>
      </c>
      <c r="G44" s="49">
        <v>1</v>
      </c>
      <c r="H44" s="49">
        <v>0</v>
      </c>
      <c r="I44" s="49">
        <v>9</v>
      </c>
      <c r="J44" s="49">
        <v>0</v>
      </c>
      <c r="K44" s="49">
        <v>0</v>
      </c>
      <c r="L44" s="49">
        <v>4</v>
      </c>
      <c r="M44" s="49">
        <v>40</v>
      </c>
      <c r="N44" s="49">
        <v>0</v>
      </c>
      <c r="O44" s="15">
        <f t="shared" si="0"/>
        <v>101</v>
      </c>
      <c r="P44" s="15">
        <f t="shared" si="1"/>
        <v>141</v>
      </c>
    </row>
    <row r="45" spans="2:20" ht="23.1" customHeight="1" x14ac:dyDescent="0.25">
      <c r="B45" s="22" t="s">
        <v>72</v>
      </c>
      <c r="C45" s="49">
        <v>42</v>
      </c>
      <c r="D45" s="49">
        <v>9</v>
      </c>
      <c r="E45" s="49">
        <v>4</v>
      </c>
      <c r="F45" s="49">
        <v>27</v>
      </c>
      <c r="G45" s="49">
        <v>0</v>
      </c>
      <c r="H45" s="49">
        <v>0</v>
      </c>
      <c r="I45" s="49">
        <v>22</v>
      </c>
      <c r="J45" s="49">
        <v>3</v>
      </c>
      <c r="K45" s="49">
        <v>2</v>
      </c>
      <c r="L45" s="49">
        <v>0</v>
      </c>
      <c r="M45" s="49">
        <v>22</v>
      </c>
      <c r="N45" s="49">
        <v>1</v>
      </c>
      <c r="O45" s="15">
        <f t="shared" si="0"/>
        <v>110</v>
      </c>
      <c r="P45" s="15">
        <f t="shared" si="1"/>
        <v>132</v>
      </c>
    </row>
    <row r="46" spans="2:20" ht="23.1" customHeight="1" x14ac:dyDescent="0.25">
      <c r="B46" s="23" t="s">
        <v>73</v>
      </c>
      <c r="C46" s="49">
        <v>32</v>
      </c>
      <c r="D46" s="49">
        <v>9</v>
      </c>
      <c r="E46" s="49">
        <v>9</v>
      </c>
      <c r="F46" s="49">
        <v>38</v>
      </c>
      <c r="G46" s="49">
        <v>0</v>
      </c>
      <c r="H46" s="49">
        <v>2</v>
      </c>
      <c r="I46" s="49">
        <v>22</v>
      </c>
      <c r="J46" s="49">
        <v>3</v>
      </c>
      <c r="K46" s="49">
        <v>1</v>
      </c>
      <c r="L46" s="49">
        <v>4</v>
      </c>
      <c r="M46" s="49">
        <v>62</v>
      </c>
      <c r="N46" s="49">
        <v>0</v>
      </c>
      <c r="O46" s="15">
        <f t="shared" si="0"/>
        <v>120</v>
      </c>
      <c r="P46" s="15">
        <f t="shared" si="1"/>
        <v>182</v>
      </c>
      <c r="R46" s="8"/>
      <c r="T46"/>
    </row>
    <row r="47" spans="2:20" ht="23.1" customHeight="1" x14ac:dyDescent="0.25">
      <c r="B47" s="23" t="s">
        <v>74</v>
      </c>
      <c r="C47" s="49">
        <v>24</v>
      </c>
      <c r="D47" s="49">
        <v>7</v>
      </c>
      <c r="E47" s="49">
        <v>3</v>
      </c>
      <c r="F47" s="49">
        <v>16</v>
      </c>
      <c r="G47" s="49">
        <v>0</v>
      </c>
      <c r="H47" s="49">
        <v>1</v>
      </c>
      <c r="I47" s="49">
        <v>4</v>
      </c>
      <c r="J47" s="49">
        <v>2</v>
      </c>
      <c r="K47" s="49">
        <v>2</v>
      </c>
      <c r="L47" s="49">
        <v>3</v>
      </c>
      <c r="M47" s="49">
        <v>40</v>
      </c>
      <c r="N47" s="49">
        <v>0</v>
      </c>
      <c r="O47" s="15">
        <f t="shared" si="0"/>
        <v>62</v>
      </c>
      <c r="P47" s="15">
        <f t="shared" si="1"/>
        <v>102</v>
      </c>
      <c r="R47" s="8"/>
      <c r="T47"/>
    </row>
    <row r="48" spans="2:20" ht="23.1" customHeight="1" x14ac:dyDescent="0.25">
      <c r="B48" s="23" t="s">
        <v>75</v>
      </c>
      <c r="C48" s="49">
        <v>15</v>
      </c>
      <c r="D48" s="49">
        <v>15</v>
      </c>
      <c r="E48" s="49">
        <v>10</v>
      </c>
      <c r="F48" s="49">
        <v>40</v>
      </c>
      <c r="G48" s="49">
        <v>2</v>
      </c>
      <c r="H48" s="49">
        <v>2</v>
      </c>
      <c r="I48" s="49">
        <v>16</v>
      </c>
      <c r="J48" s="49">
        <v>5</v>
      </c>
      <c r="K48" s="49">
        <v>3</v>
      </c>
      <c r="L48" s="49">
        <v>3</v>
      </c>
      <c r="M48" s="49">
        <v>63</v>
      </c>
      <c r="N48" s="49">
        <v>0</v>
      </c>
      <c r="O48" s="15">
        <f t="shared" si="0"/>
        <v>111</v>
      </c>
      <c r="P48" s="15">
        <f t="shared" si="1"/>
        <v>174</v>
      </c>
      <c r="R48" s="8"/>
      <c r="T48"/>
    </row>
    <row r="49" spans="2:20" ht="23.1" customHeight="1" x14ac:dyDescent="0.25">
      <c r="B49" s="22" t="s">
        <v>76</v>
      </c>
      <c r="C49" s="49">
        <v>25</v>
      </c>
      <c r="D49" s="49">
        <v>10</v>
      </c>
      <c r="E49" s="49">
        <v>9</v>
      </c>
      <c r="F49" s="49">
        <v>28</v>
      </c>
      <c r="G49" s="49">
        <v>3</v>
      </c>
      <c r="H49" s="49">
        <v>0</v>
      </c>
      <c r="I49" s="49">
        <v>15</v>
      </c>
      <c r="J49" s="49">
        <v>4</v>
      </c>
      <c r="K49" s="49">
        <v>1</v>
      </c>
      <c r="L49" s="49">
        <v>0</v>
      </c>
      <c r="M49" s="49">
        <v>45</v>
      </c>
      <c r="N49" s="49">
        <v>0</v>
      </c>
      <c r="O49" s="15">
        <f t="shared" si="0"/>
        <v>95</v>
      </c>
      <c r="P49" s="15">
        <f t="shared" si="1"/>
        <v>140</v>
      </c>
      <c r="R49" s="8"/>
      <c r="T49"/>
    </row>
    <row r="50" spans="2:20" ht="23.1" customHeight="1" x14ac:dyDescent="0.25">
      <c r="B50" s="23" t="s">
        <v>77</v>
      </c>
      <c r="C50" s="49">
        <v>29</v>
      </c>
      <c r="D50" s="49">
        <v>11</v>
      </c>
      <c r="E50" s="49">
        <v>7</v>
      </c>
      <c r="F50" s="49">
        <v>25</v>
      </c>
      <c r="G50" s="49">
        <v>0</v>
      </c>
      <c r="H50" s="49">
        <v>0</v>
      </c>
      <c r="I50" s="49">
        <v>14</v>
      </c>
      <c r="J50" s="49">
        <v>2</v>
      </c>
      <c r="K50" s="49">
        <v>1</v>
      </c>
      <c r="L50" s="49">
        <v>0</v>
      </c>
      <c r="M50" s="49">
        <v>56</v>
      </c>
      <c r="N50" s="49">
        <v>0</v>
      </c>
      <c r="O50" s="15">
        <f t="shared" si="0"/>
        <v>89</v>
      </c>
      <c r="P50" s="15">
        <f t="shared" si="1"/>
        <v>145</v>
      </c>
      <c r="R50" s="8"/>
      <c r="T50"/>
    </row>
    <row r="51" spans="2:20" ht="23.1" customHeight="1" x14ac:dyDescent="0.25">
      <c r="B51" s="23" t="s">
        <v>78</v>
      </c>
      <c r="C51" s="49">
        <v>47</v>
      </c>
      <c r="D51" s="49">
        <v>20</v>
      </c>
      <c r="E51" s="49">
        <v>7</v>
      </c>
      <c r="F51" s="49">
        <v>25</v>
      </c>
      <c r="G51" s="49">
        <v>0</v>
      </c>
      <c r="H51" s="49">
        <v>0</v>
      </c>
      <c r="I51" s="49">
        <v>27</v>
      </c>
      <c r="J51" s="49">
        <v>1</v>
      </c>
      <c r="K51" s="49">
        <v>0</v>
      </c>
      <c r="L51" s="49">
        <v>5</v>
      </c>
      <c r="M51" s="49">
        <v>72</v>
      </c>
      <c r="N51" s="49">
        <v>0</v>
      </c>
      <c r="O51" s="15">
        <f t="shared" si="0"/>
        <v>132</v>
      </c>
      <c r="P51" s="15">
        <f t="shared" si="1"/>
        <v>204</v>
      </c>
      <c r="R51" s="8"/>
      <c r="T51"/>
    </row>
    <row r="52" spans="2:20" ht="23.1" customHeight="1" x14ac:dyDescent="0.25">
      <c r="B52" s="23" t="s">
        <v>79</v>
      </c>
      <c r="C52" s="49">
        <v>52</v>
      </c>
      <c r="D52" s="49">
        <v>17</v>
      </c>
      <c r="E52" s="49">
        <v>10</v>
      </c>
      <c r="F52" s="49">
        <v>50</v>
      </c>
      <c r="G52" s="49">
        <v>1</v>
      </c>
      <c r="H52" s="49">
        <v>0</v>
      </c>
      <c r="I52" s="49">
        <v>15</v>
      </c>
      <c r="J52" s="49">
        <v>2</v>
      </c>
      <c r="K52" s="49">
        <v>0</v>
      </c>
      <c r="L52" s="49">
        <v>0</v>
      </c>
      <c r="M52" s="49">
        <v>65</v>
      </c>
      <c r="N52" s="49">
        <v>0</v>
      </c>
      <c r="O52" s="15">
        <f t="shared" si="0"/>
        <v>147</v>
      </c>
      <c r="P52" s="15">
        <f t="shared" si="1"/>
        <v>212</v>
      </c>
      <c r="R52" s="8"/>
      <c r="T52"/>
    </row>
    <row r="53" spans="2:20" ht="23.1" customHeight="1" x14ac:dyDescent="0.25">
      <c r="B53" s="22" t="s">
        <v>80</v>
      </c>
      <c r="C53" s="49">
        <v>41</v>
      </c>
      <c r="D53" s="49">
        <v>12</v>
      </c>
      <c r="E53" s="49">
        <v>20</v>
      </c>
      <c r="F53" s="49">
        <v>40</v>
      </c>
      <c r="G53" s="49">
        <v>1</v>
      </c>
      <c r="H53" s="49">
        <v>2</v>
      </c>
      <c r="I53" s="49">
        <v>21</v>
      </c>
      <c r="J53" s="49">
        <v>0</v>
      </c>
      <c r="K53" s="49">
        <v>2</v>
      </c>
      <c r="L53" s="49">
        <v>3</v>
      </c>
      <c r="M53" s="49">
        <v>62</v>
      </c>
      <c r="N53" s="49">
        <v>0</v>
      </c>
      <c r="O53" s="15">
        <f t="shared" si="0"/>
        <v>142</v>
      </c>
      <c r="P53" s="15">
        <f t="shared" si="1"/>
        <v>204</v>
      </c>
      <c r="R53" s="8"/>
      <c r="T53"/>
    </row>
    <row r="54" spans="2:20" ht="23.1" customHeight="1" x14ac:dyDescent="0.25">
      <c r="B54" s="22" t="s">
        <v>81</v>
      </c>
      <c r="C54" s="49">
        <v>25</v>
      </c>
      <c r="D54" s="49">
        <v>8</v>
      </c>
      <c r="E54" s="49">
        <v>9</v>
      </c>
      <c r="F54" s="49">
        <v>30</v>
      </c>
      <c r="G54" s="49">
        <v>0</v>
      </c>
      <c r="H54" s="49">
        <v>0</v>
      </c>
      <c r="I54" s="49">
        <v>25</v>
      </c>
      <c r="J54" s="49">
        <v>0</v>
      </c>
      <c r="K54" s="49">
        <v>0</v>
      </c>
      <c r="L54" s="49">
        <v>2</v>
      </c>
      <c r="M54" s="49">
        <v>70</v>
      </c>
      <c r="N54" s="49">
        <v>0</v>
      </c>
      <c r="O54" s="15">
        <f t="shared" si="0"/>
        <v>99</v>
      </c>
      <c r="P54" s="15">
        <f t="shared" si="1"/>
        <v>169</v>
      </c>
      <c r="R54" s="8"/>
      <c r="T54"/>
    </row>
    <row r="55" spans="2:20" ht="23.1" customHeight="1" x14ac:dyDescent="0.25">
      <c r="B55" s="22" t="s">
        <v>82</v>
      </c>
      <c r="C55" s="49">
        <v>40</v>
      </c>
      <c r="D55" s="49">
        <v>12</v>
      </c>
      <c r="E55" s="49">
        <v>6</v>
      </c>
      <c r="F55" s="49">
        <v>39</v>
      </c>
      <c r="G55" s="49">
        <v>1</v>
      </c>
      <c r="H55" s="49">
        <v>0</v>
      </c>
      <c r="I55" s="49">
        <v>30</v>
      </c>
      <c r="J55" s="49">
        <v>0</v>
      </c>
      <c r="K55" s="49">
        <v>2</v>
      </c>
      <c r="L55" s="49">
        <v>6</v>
      </c>
      <c r="M55" s="49">
        <v>47</v>
      </c>
      <c r="N55" s="49">
        <v>0</v>
      </c>
      <c r="O55" s="15">
        <f t="shared" si="0"/>
        <v>136</v>
      </c>
      <c r="P55" s="15">
        <f t="shared" si="1"/>
        <v>183</v>
      </c>
      <c r="R55" s="8"/>
      <c r="T55"/>
    </row>
    <row r="56" spans="2:20" ht="23.1" customHeight="1" x14ac:dyDescent="0.25">
      <c r="B56" s="22" t="s">
        <v>83</v>
      </c>
      <c r="C56" s="49">
        <v>62</v>
      </c>
      <c r="D56" s="49">
        <v>8</v>
      </c>
      <c r="E56" s="49">
        <v>15</v>
      </c>
      <c r="F56" s="49">
        <v>42</v>
      </c>
      <c r="G56" s="49">
        <v>0</v>
      </c>
      <c r="H56" s="49">
        <v>3</v>
      </c>
      <c r="I56" s="49">
        <v>20</v>
      </c>
      <c r="J56" s="49">
        <v>1</v>
      </c>
      <c r="K56" s="49">
        <v>1</v>
      </c>
      <c r="L56" s="49">
        <v>4</v>
      </c>
      <c r="M56" s="49">
        <v>79</v>
      </c>
      <c r="N56" s="49">
        <v>0</v>
      </c>
      <c r="O56" s="15">
        <f t="shared" si="0"/>
        <v>156</v>
      </c>
      <c r="P56" s="15">
        <f t="shared" si="1"/>
        <v>235</v>
      </c>
      <c r="R56" s="8"/>
      <c r="T56"/>
    </row>
    <row r="57" spans="2:20" ht="23.1" customHeight="1" x14ac:dyDescent="0.25">
      <c r="B57" s="22" t="s">
        <v>84</v>
      </c>
      <c r="C57" s="49">
        <v>50</v>
      </c>
      <c r="D57" s="49">
        <v>6</v>
      </c>
      <c r="E57" s="49">
        <v>13</v>
      </c>
      <c r="F57" s="49">
        <v>49</v>
      </c>
      <c r="G57" s="49">
        <v>0</v>
      </c>
      <c r="H57" s="49">
        <v>1</v>
      </c>
      <c r="I57" s="49">
        <v>33</v>
      </c>
      <c r="J57" s="49">
        <v>0</v>
      </c>
      <c r="K57" s="49">
        <v>1</v>
      </c>
      <c r="L57" s="49">
        <v>1</v>
      </c>
      <c r="M57" s="49">
        <v>70</v>
      </c>
      <c r="N57" s="49">
        <v>0</v>
      </c>
      <c r="O57" s="15">
        <f t="shared" si="0"/>
        <v>154</v>
      </c>
      <c r="P57" s="15">
        <f t="shared" si="1"/>
        <v>224</v>
      </c>
      <c r="R57" s="8"/>
      <c r="T57"/>
    </row>
    <row r="58" spans="2:20" ht="23.1" customHeight="1" x14ac:dyDescent="0.25">
      <c r="B58" s="25" t="s">
        <v>18</v>
      </c>
      <c r="C58" s="16">
        <f t="shared" ref="C58:P58" si="21">SUM(C10:C57)</f>
        <v>1365</v>
      </c>
      <c r="D58" s="16">
        <f t="shared" si="21"/>
        <v>358</v>
      </c>
      <c r="E58" s="16">
        <f t="shared" si="21"/>
        <v>317</v>
      </c>
      <c r="F58" s="16">
        <f t="shared" si="21"/>
        <v>1377</v>
      </c>
      <c r="G58" s="16">
        <f t="shared" si="21"/>
        <v>27</v>
      </c>
      <c r="H58" s="16">
        <f t="shared" si="21"/>
        <v>34</v>
      </c>
      <c r="I58" s="16">
        <f t="shared" si="21"/>
        <v>773</v>
      </c>
      <c r="J58" s="16">
        <f t="shared" si="21"/>
        <v>82</v>
      </c>
      <c r="K58" s="16">
        <f t="shared" si="21"/>
        <v>37</v>
      </c>
      <c r="L58" s="16">
        <f t="shared" si="21"/>
        <v>100</v>
      </c>
      <c r="M58" s="16">
        <f t="shared" si="21"/>
        <v>2483</v>
      </c>
      <c r="N58" s="16">
        <f t="shared" si="21"/>
        <v>2</v>
      </c>
      <c r="O58" s="16">
        <f t="shared" si="21"/>
        <v>4472</v>
      </c>
      <c r="P58" s="16">
        <f t="shared" si="21"/>
        <v>6955</v>
      </c>
      <c r="R58" s="8"/>
      <c r="T58"/>
    </row>
    <row r="59" spans="2:20" ht="23.1" customHeight="1" x14ac:dyDescent="0.25">
      <c r="B59" s="25" t="s">
        <v>93</v>
      </c>
      <c r="C59" s="42">
        <f t="shared" ref="C59:N59" si="22">C58/$P$58</f>
        <v>0.19626168224299065</v>
      </c>
      <c r="D59" s="42">
        <f t="shared" si="22"/>
        <v>5.1473759884974837E-2</v>
      </c>
      <c r="E59" s="42">
        <f t="shared" si="22"/>
        <v>4.5578720345075485E-2</v>
      </c>
      <c r="F59" s="42">
        <f t="shared" si="22"/>
        <v>0.19798705966930266</v>
      </c>
      <c r="G59" s="42">
        <f t="shared" si="22"/>
        <v>3.8820992092020129E-3</v>
      </c>
      <c r="H59" s="42">
        <f t="shared" si="22"/>
        <v>4.8885693745506827E-3</v>
      </c>
      <c r="I59" s="42">
        <f t="shared" si="22"/>
        <v>0.1111430625449317</v>
      </c>
      <c r="J59" s="42">
        <f t="shared" si="22"/>
        <v>1.1790079079798706E-2</v>
      </c>
      <c r="K59" s="42">
        <f t="shared" si="22"/>
        <v>5.3199137311286844E-3</v>
      </c>
      <c r="L59" s="42">
        <f t="shared" si="22"/>
        <v>1.4378145219266714E-2</v>
      </c>
      <c r="M59" s="42">
        <f t="shared" si="22"/>
        <v>0.35700934579439253</v>
      </c>
      <c r="N59" s="42">
        <f t="shared" si="22"/>
        <v>2.875629043853343E-4</v>
      </c>
      <c r="R59" s="8"/>
      <c r="T59"/>
    </row>
    <row r="60" spans="2:20" ht="23.1" customHeight="1" x14ac:dyDescent="0.25">
      <c r="B60" s="41" t="s">
        <v>94</v>
      </c>
      <c r="C60" s="43">
        <f>C58/$O$58</f>
        <v>0.30523255813953487</v>
      </c>
      <c r="D60" s="43">
        <f t="shared" ref="D60:N60" si="23">D58/$O$58</f>
        <v>8.0053667262969586E-2</v>
      </c>
      <c r="E60" s="43">
        <f t="shared" si="23"/>
        <v>7.0885509838998217E-2</v>
      </c>
      <c r="F60" s="43">
        <f t="shared" si="23"/>
        <v>0.30791592128801432</v>
      </c>
      <c r="G60" s="43">
        <f t="shared" si="23"/>
        <v>6.0375670840787116E-3</v>
      </c>
      <c r="H60" s="43">
        <f t="shared" si="23"/>
        <v>7.6028622540250451E-3</v>
      </c>
      <c r="I60" s="43">
        <f t="shared" si="23"/>
        <v>0.17285330948121647</v>
      </c>
      <c r="J60" s="43">
        <f t="shared" si="23"/>
        <v>1.8336314847942754E-2</v>
      </c>
      <c r="K60" s="43">
        <f t="shared" si="23"/>
        <v>8.273703041144902E-3</v>
      </c>
      <c r="L60" s="43">
        <f t="shared" si="23"/>
        <v>2.2361359570661897E-2</v>
      </c>
      <c r="M60" s="43"/>
      <c r="N60" s="43">
        <f t="shared" si="23"/>
        <v>4.4722719141323793E-4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82" t="s">
        <v>23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 spans="2:32" ht="20.100000000000001" customHeight="1" x14ac:dyDescent="0.25">
      <c r="B2" s="83" t="s">
        <v>95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 spans="2:32" ht="20.100000000000001" customHeight="1" x14ac:dyDescent="0.25">
      <c r="B3" s="21" t="s">
        <v>96</v>
      </c>
      <c r="C3" s="91" t="str">
        <f>'23.09 Matugga-Bombo'!C3:G3</f>
        <v>MCC - C2 - STN067- BOMBO ROAD</v>
      </c>
      <c r="D3" s="91"/>
      <c r="E3" s="91"/>
      <c r="F3" s="91"/>
      <c r="G3" s="91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35" t="str">
        <f>'27.09 Bombo-Matugga'!D5</f>
        <v>27.9.19</v>
      </c>
      <c r="E5" s="3"/>
      <c r="F5" s="40" t="s">
        <v>1</v>
      </c>
      <c r="G5" s="88" t="str">
        <f>'27.09 Bombo-Matugga'!G5:H5</f>
        <v>MATUGGA GAZ</v>
      </c>
      <c r="H5" s="89"/>
      <c r="I5" s="14"/>
      <c r="J5" s="2" t="s">
        <v>5</v>
      </c>
      <c r="K5" s="88" t="str">
        <f>'27.09 Bombo-Matugga'!K5:L5</f>
        <v>OMEJJE</v>
      </c>
      <c r="L5" s="89"/>
      <c r="M5" s="10"/>
      <c r="N5" s="10"/>
      <c r="O5" s="3"/>
      <c r="P5" s="3"/>
    </row>
    <row r="6" spans="2:32" ht="23.25" customHeight="1" x14ac:dyDescent="0.25">
      <c r="C6" s="2" t="s">
        <v>4</v>
      </c>
      <c r="D6" s="88" t="str">
        <f>'23.09 Matugga-Bombo'!D6:E6</f>
        <v xml:space="preserve">Matugga </v>
      </c>
      <c r="E6" s="89"/>
      <c r="F6" s="2" t="s">
        <v>2</v>
      </c>
      <c r="G6" s="88" t="str">
        <f>'23.09 Matugga-Bombo'!G6:H6</f>
        <v>Bombo</v>
      </c>
      <c r="H6" s="89"/>
      <c r="J6" s="2" t="s">
        <v>21</v>
      </c>
      <c r="K6" s="88" t="str">
        <f>'27.09 Bombo-Matugga'!K6:L6</f>
        <v>NUSURAH</v>
      </c>
      <c r="L6" s="8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81" t="s">
        <v>88</v>
      </c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37</v>
      </c>
      <c r="D10" s="49">
        <v>7</v>
      </c>
      <c r="E10" s="49">
        <v>3</v>
      </c>
      <c r="F10" s="49">
        <v>20</v>
      </c>
      <c r="G10" s="49">
        <v>0</v>
      </c>
      <c r="H10" s="49">
        <v>0</v>
      </c>
      <c r="I10" s="49">
        <v>4</v>
      </c>
      <c r="J10" s="49">
        <v>3</v>
      </c>
      <c r="K10" s="49">
        <v>0</v>
      </c>
      <c r="L10" s="49">
        <v>1</v>
      </c>
      <c r="M10" s="49">
        <v>36</v>
      </c>
      <c r="N10" s="49">
        <v>0</v>
      </c>
      <c r="O10" s="15">
        <f t="shared" ref="O10:O57" si="0">SUM(C10:L10,N10)</f>
        <v>75</v>
      </c>
      <c r="P10" s="15">
        <f t="shared" ref="P10:P57" si="1">SUM(C10:N10)</f>
        <v>111</v>
      </c>
      <c r="R10" s="1" t="s">
        <v>6</v>
      </c>
      <c r="S10" s="17">
        <f t="shared" ref="S10:AF10" si="2">SUM(C10:C13)</f>
        <v>120</v>
      </c>
      <c r="T10" s="17">
        <f t="shared" si="2"/>
        <v>22</v>
      </c>
      <c r="U10" s="17">
        <f t="shared" si="2"/>
        <v>8</v>
      </c>
      <c r="V10" s="17">
        <f t="shared" si="2"/>
        <v>123</v>
      </c>
      <c r="W10" s="17">
        <f t="shared" si="2"/>
        <v>3</v>
      </c>
      <c r="X10" s="17">
        <f t="shared" si="2"/>
        <v>3</v>
      </c>
      <c r="Y10" s="17">
        <f t="shared" si="2"/>
        <v>60</v>
      </c>
      <c r="Z10" s="17">
        <f t="shared" si="2"/>
        <v>14</v>
      </c>
      <c r="AA10" s="17">
        <f t="shared" si="2"/>
        <v>6</v>
      </c>
      <c r="AB10" s="17">
        <f t="shared" si="2"/>
        <v>4</v>
      </c>
      <c r="AC10" s="17">
        <f t="shared" si="2"/>
        <v>250</v>
      </c>
      <c r="AD10" s="17">
        <f t="shared" si="2"/>
        <v>0</v>
      </c>
      <c r="AE10" s="30">
        <f t="shared" si="2"/>
        <v>363</v>
      </c>
      <c r="AF10" s="30">
        <f t="shared" si="2"/>
        <v>613</v>
      </c>
    </row>
    <row r="11" spans="2:32" s="6" customFormat="1" ht="23.1" customHeight="1" x14ac:dyDescent="0.25">
      <c r="B11" s="22" t="s">
        <v>38</v>
      </c>
      <c r="C11" s="49">
        <v>31</v>
      </c>
      <c r="D11" s="49">
        <v>4</v>
      </c>
      <c r="E11" s="49">
        <v>1</v>
      </c>
      <c r="F11" s="49">
        <v>46</v>
      </c>
      <c r="G11" s="49">
        <v>1</v>
      </c>
      <c r="H11" s="49">
        <v>2</v>
      </c>
      <c r="I11" s="49">
        <v>18</v>
      </c>
      <c r="J11" s="49">
        <v>5</v>
      </c>
      <c r="K11" s="49">
        <v>4</v>
      </c>
      <c r="L11" s="49">
        <v>1</v>
      </c>
      <c r="M11" s="49">
        <v>75</v>
      </c>
      <c r="N11" s="49">
        <v>0</v>
      </c>
      <c r="O11" s="15">
        <f t="shared" si="0"/>
        <v>113</v>
      </c>
      <c r="P11" s="15">
        <f t="shared" si="1"/>
        <v>188</v>
      </c>
      <c r="R11" s="1" t="s">
        <v>7</v>
      </c>
      <c r="S11" s="17">
        <f t="shared" ref="S11:AF11" si="3">SUM(C14:C17)</f>
        <v>120</v>
      </c>
      <c r="T11" s="17">
        <f t="shared" si="3"/>
        <v>22</v>
      </c>
      <c r="U11" s="17">
        <f t="shared" si="3"/>
        <v>22</v>
      </c>
      <c r="V11" s="17">
        <f t="shared" si="3"/>
        <v>121</v>
      </c>
      <c r="W11" s="17">
        <f t="shared" si="3"/>
        <v>6</v>
      </c>
      <c r="X11" s="17">
        <f t="shared" si="3"/>
        <v>2</v>
      </c>
      <c r="Y11" s="17">
        <f t="shared" si="3"/>
        <v>80</v>
      </c>
      <c r="Z11" s="17">
        <f t="shared" si="3"/>
        <v>26</v>
      </c>
      <c r="AA11" s="17">
        <f t="shared" si="3"/>
        <v>5</v>
      </c>
      <c r="AB11" s="17">
        <f t="shared" si="3"/>
        <v>6</v>
      </c>
      <c r="AC11" s="17">
        <f t="shared" si="3"/>
        <v>245</v>
      </c>
      <c r="AD11" s="17">
        <f t="shared" si="3"/>
        <v>0</v>
      </c>
      <c r="AE11" s="30">
        <f t="shared" si="3"/>
        <v>410</v>
      </c>
      <c r="AF11" s="30">
        <f t="shared" si="3"/>
        <v>655</v>
      </c>
    </row>
    <row r="12" spans="2:32" ht="23.1" customHeight="1" x14ac:dyDescent="0.25">
      <c r="B12" s="22" t="s">
        <v>39</v>
      </c>
      <c r="C12" s="49">
        <v>33</v>
      </c>
      <c r="D12" s="49">
        <v>11</v>
      </c>
      <c r="E12" s="49">
        <v>0</v>
      </c>
      <c r="F12" s="49">
        <v>34</v>
      </c>
      <c r="G12" s="49">
        <v>0</v>
      </c>
      <c r="H12" s="49">
        <v>1</v>
      </c>
      <c r="I12" s="49">
        <v>26</v>
      </c>
      <c r="J12" s="49">
        <v>3</v>
      </c>
      <c r="K12" s="49">
        <v>0</v>
      </c>
      <c r="L12" s="49">
        <v>1</v>
      </c>
      <c r="M12" s="49">
        <v>76</v>
      </c>
      <c r="N12" s="49">
        <v>0</v>
      </c>
      <c r="O12" s="15">
        <f t="shared" si="0"/>
        <v>109</v>
      </c>
      <c r="P12" s="15">
        <f t="shared" si="1"/>
        <v>185</v>
      </c>
      <c r="R12" s="1" t="s">
        <v>8</v>
      </c>
      <c r="S12" s="17">
        <f t="shared" ref="S12:AF12" si="4">SUM(C18:C21)</f>
        <v>126</v>
      </c>
      <c r="T12" s="17">
        <f t="shared" si="4"/>
        <v>36</v>
      </c>
      <c r="U12" s="17">
        <f t="shared" si="4"/>
        <v>22</v>
      </c>
      <c r="V12" s="17">
        <f t="shared" si="4"/>
        <v>123</v>
      </c>
      <c r="W12" s="17">
        <f t="shared" si="4"/>
        <v>1</v>
      </c>
      <c r="X12" s="17">
        <f t="shared" si="4"/>
        <v>7</v>
      </c>
      <c r="Y12" s="17">
        <f t="shared" si="4"/>
        <v>65</v>
      </c>
      <c r="Z12" s="17">
        <f t="shared" si="4"/>
        <v>18</v>
      </c>
      <c r="AA12" s="17">
        <f t="shared" si="4"/>
        <v>8</v>
      </c>
      <c r="AB12" s="17">
        <f t="shared" si="4"/>
        <v>4</v>
      </c>
      <c r="AC12" s="17">
        <f t="shared" si="4"/>
        <v>249</v>
      </c>
      <c r="AD12" s="17">
        <f t="shared" si="4"/>
        <v>0</v>
      </c>
      <c r="AE12" s="30">
        <f t="shared" si="4"/>
        <v>410</v>
      </c>
      <c r="AF12" s="30">
        <f t="shared" si="4"/>
        <v>659</v>
      </c>
    </row>
    <row r="13" spans="2:32" ht="23.1" customHeight="1" x14ac:dyDescent="0.25">
      <c r="B13" s="22" t="s">
        <v>40</v>
      </c>
      <c r="C13" s="49">
        <v>19</v>
      </c>
      <c r="D13" s="49">
        <v>0</v>
      </c>
      <c r="E13" s="49">
        <v>4</v>
      </c>
      <c r="F13" s="49">
        <v>23</v>
      </c>
      <c r="G13" s="49">
        <v>2</v>
      </c>
      <c r="H13" s="49">
        <v>0</v>
      </c>
      <c r="I13" s="49">
        <v>12</v>
      </c>
      <c r="J13" s="49">
        <v>3</v>
      </c>
      <c r="K13" s="49">
        <v>2</v>
      </c>
      <c r="L13" s="49">
        <v>1</v>
      </c>
      <c r="M13" s="49">
        <v>63</v>
      </c>
      <c r="N13" s="49">
        <v>0</v>
      </c>
      <c r="O13" s="15">
        <f t="shared" si="0"/>
        <v>66</v>
      </c>
      <c r="P13" s="15">
        <f t="shared" si="1"/>
        <v>129</v>
      </c>
      <c r="R13" s="1" t="s">
        <v>9</v>
      </c>
      <c r="S13" s="17">
        <f t="shared" ref="S13:AF13" si="5">SUM(C22:C25)</f>
        <v>150</v>
      </c>
      <c r="T13" s="17">
        <f t="shared" si="5"/>
        <v>44</v>
      </c>
      <c r="U13" s="17">
        <f t="shared" si="5"/>
        <v>36</v>
      </c>
      <c r="V13" s="17">
        <f t="shared" si="5"/>
        <v>156</v>
      </c>
      <c r="W13" s="17">
        <f t="shared" si="5"/>
        <v>7</v>
      </c>
      <c r="X13" s="17">
        <f t="shared" si="5"/>
        <v>3</v>
      </c>
      <c r="Y13" s="17">
        <f t="shared" si="5"/>
        <v>55</v>
      </c>
      <c r="Z13" s="17">
        <f t="shared" si="5"/>
        <v>7</v>
      </c>
      <c r="AA13" s="17">
        <f t="shared" si="5"/>
        <v>15</v>
      </c>
      <c r="AB13" s="17">
        <f t="shared" si="5"/>
        <v>13</v>
      </c>
      <c r="AC13" s="17">
        <f t="shared" si="5"/>
        <v>246</v>
      </c>
      <c r="AD13" s="17">
        <f t="shared" si="5"/>
        <v>0</v>
      </c>
      <c r="AE13" s="30">
        <f t="shared" si="5"/>
        <v>486</v>
      </c>
      <c r="AF13" s="30">
        <f t="shared" si="5"/>
        <v>732</v>
      </c>
    </row>
    <row r="14" spans="2:32" ht="23.1" customHeight="1" x14ac:dyDescent="0.25">
      <c r="B14" s="22" t="s">
        <v>41</v>
      </c>
      <c r="C14" s="49">
        <v>25</v>
      </c>
      <c r="D14" s="49">
        <v>3</v>
      </c>
      <c r="E14" s="49">
        <v>2</v>
      </c>
      <c r="F14" s="49">
        <v>15</v>
      </c>
      <c r="G14" s="49">
        <v>2</v>
      </c>
      <c r="H14" s="49">
        <v>1</v>
      </c>
      <c r="I14" s="49">
        <v>21</v>
      </c>
      <c r="J14" s="49">
        <v>6</v>
      </c>
      <c r="K14" s="49">
        <v>2</v>
      </c>
      <c r="L14" s="49">
        <v>0</v>
      </c>
      <c r="M14" s="49">
        <v>55</v>
      </c>
      <c r="N14" s="49">
        <v>0</v>
      </c>
      <c r="O14" s="15">
        <f t="shared" si="0"/>
        <v>77</v>
      </c>
      <c r="P14" s="15">
        <f t="shared" si="1"/>
        <v>132</v>
      </c>
      <c r="R14" s="1" t="s">
        <v>10</v>
      </c>
      <c r="S14" s="17">
        <f t="shared" ref="S14:AF14" si="6">SUM(C26:C29)</f>
        <v>178</v>
      </c>
      <c r="T14" s="17">
        <f t="shared" si="6"/>
        <v>42</v>
      </c>
      <c r="U14" s="17">
        <f t="shared" si="6"/>
        <v>54</v>
      </c>
      <c r="V14" s="17">
        <f t="shared" si="6"/>
        <v>157</v>
      </c>
      <c r="W14" s="17">
        <f t="shared" si="6"/>
        <v>2</v>
      </c>
      <c r="X14" s="17">
        <f t="shared" si="6"/>
        <v>6</v>
      </c>
      <c r="Y14" s="17">
        <f t="shared" si="6"/>
        <v>67</v>
      </c>
      <c r="Z14" s="17">
        <f t="shared" si="6"/>
        <v>31</v>
      </c>
      <c r="AA14" s="17">
        <f t="shared" si="6"/>
        <v>11</v>
      </c>
      <c r="AB14" s="17">
        <f t="shared" si="6"/>
        <v>19</v>
      </c>
      <c r="AC14" s="17">
        <f t="shared" si="6"/>
        <v>186</v>
      </c>
      <c r="AD14" s="17">
        <f t="shared" si="6"/>
        <v>0</v>
      </c>
      <c r="AE14" s="30">
        <f t="shared" si="6"/>
        <v>567</v>
      </c>
      <c r="AF14" s="30">
        <f t="shared" si="6"/>
        <v>753</v>
      </c>
    </row>
    <row r="15" spans="2:32" ht="23.1" customHeight="1" x14ac:dyDescent="0.25">
      <c r="B15" s="22" t="s">
        <v>42</v>
      </c>
      <c r="C15" s="49">
        <v>35</v>
      </c>
      <c r="D15" s="49">
        <v>3</v>
      </c>
      <c r="E15" s="49">
        <v>7</v>
      </c>
      <c r="F15" s="49">
        <v>45</v>
      </c>
      <c r="G15" s="49">
        <v>1</v>
      </c>
      <c r="H15" s="49">
        <v>0</v>
      </c>
      <c r="I15" s="49">
        <v>25</v>
      </c>
      <c r="J15" s="49">
        <v>7</v>
      </c>
      <c r="K15" s="49">
        <v>0</v>
      </c>
      <c r="L15" s="49">
        <v>5</v>
      </c>
      <c r="M15" s="49">
        <v>80</v>
      </c>
      <c r="N15" s="49">
        <v>0</v>
      </c>
      <c r="O15" s="15">
        <f t="shared" si="0"/>
        <v>128</v>
      </c>
      <c r="P15" s="15">
        <f t="shared" si="1"/>
        <v>208</v>
      </c>
      <c r="R15" s="1" t="s">
        <v>11</v>
      </c>
      <c r="S15" s="17">
        <f t="shared" ref="S15:AF15" si="7">SUM(C30:C33)</f>
        <v>84</v>
      </c>
      <c r="T15" s="17">
        <f t="shared" si="7"/>
        <v>31</v>
      </c>
      <c r="U15" s="17">
        <f t="shared" si="7"/>
        <v>27</v>
      </c>
      <c r="V15" s="17">
        <f t="shared" si="7"/>
        <v>100</v>
      </c>
      <c r="W15" s="17">
        <f t="shared" si="7"/>
        <v>1</v>
      </c>
      <c r="X15" s="17">
        <f t="shared" si="7"/>
        <v>3</v>
      </c>
      <c r="Y15" s="17">
        <f t="shared" si="7"/>
        <v>84</v>
      </c>
      <c r="Z15" s="17">
        <f t="shared" si="7"/>
        <v>35</v>
      </c>
      <c r="AA15" s="17">
        <f t="shared" si="7"/>
        <v>7</v>
      </c>
      <c r="AB15" s="17">
        <f t="shared" si="7"/>
        <v>13</v>
      </c>
      <c r="AC15" s="17">
        <f t="shared" si="7"/>
        <v>211</v>
      </c>
      <c r="AD15" s="17">
        <f t="shared" si="7"/>
        <v>1</v>
      </c>
      <c r="AE15" s="30">
        <f t="shared" si="7"/>
        <v>386</v>
      </c>
      <c r="AF15" s="30">
        <f t="shared" si="7"/>
        <v>597</v>
      </c>
    </row>
    <row r="16" spans="2:32" ht="23.1" customHeight="1" x14ac:dyDescent="0.25">
      <c r="B16" s="22" t="s">
        <v>43</v>
      </c>
      <c r="C16" s="49">
        <v>30</v>
      </c>
      <c r="D16" s="49">
        <v>3</v>
      </c>
      <c r="E16" s="49">
        <v>7</v>
      </c>
      <c r="F16" s="49">
        <v>45</v>
      </c>
      <c r="G16" s="49">
        <v>1</v>
      </c>
      <c r="H16" s="49">
        <v>0</v>
      </c>
      <c r="I16" s="49">
        <v>14</v>
      </c>
      <c r="J16" s="49">
        <v>6</v>
      </c>
      <c r="K16" s="49">
        <v>2</v>
      </c>
      <c r="L16" s="49">
        <v>0</v>
      </c>
      <c r="M16" s="49">
        <v>65</v>
      </c>
      <c r="N16" s="49">
        <v>0</v>
      </c>
      <c r="O16" s="15">
        <f t="shared" si="0"/>
        <v>108</v>
      </c>
      <c r="P16" s="15">
        <f t="shared" si="1"/>
        <v>173</v>
      </c>
      <c r="R16" s="1" t="s">
        <v>12</v>
      </c>
      <c r="S16" s="17">
        <f t="shared" ref="S16:AF16" si="8">SUM(C34:C37)</f>
        <v>82</v>
      </c>
      <c r="T16" s="17">
        <f t="shared" si="8"/>
        <v>29</v>
      </c>
      <c r="U16" s="17">
        <f t="shared" si="8"/>
        <v>15</v>
      </c>
      <c r="V16" s="17">
        <f t="shared" si="8"/>
        <v>89</v>
      </c>
      <c r="W16" s="17">
        <f t="shared" si="8"/>
        <v>0</v>
      </c>
      <c r="X16" s="17">
        <f t="shared" si="8"/>
        <v>5</v>
      </c>
      <c r="Y16" s="17">
        <f t="shared" si="8"/>
        <v>56</v>
      </c>
      <c r="Z16" s="17">
        <f t="shared" si="8"/>
        <v>19</v>
      </c>
      <c r="AA16" s="17">
        <f t="shared" si="8"/>
        <v>9</v>
      </c>
      <c r="AB16" s="17">
        <f t="shared" si="8"/>
        <v>9</v>
      </c>
      <c r="AC16" s="17">
        <f t="shared" si="8"/>
        <v>80</v>
      </c>
      <c r="AD16" s="17">
        <f t="shared" si="8"/>
        <v>0</v>
      </c>
      <c r="AE16" s="30">
        <f t="shared" si="8"/>
        <v>313</v>
      </c>
      <c r="AF16" s="30">
        <f t="shared" si="8"/>
        <v>393</v>
      </c>
    </row>
    <row r="17" spans="2:32" ht="23.1" customHeight="1" x14ac:dyDescent="0.25">
      <c r="B17" s="22" t="s">
        <v>44</v>
      </c>
      <c r="C17" s="49">
        <v>30</v>
      </c>
      <c r="D17" s="49">
        <v>13</v>
      </c>
      <c r="E17" s="49">
        <v>6</v>
      </c>
      <c r="F17" s="49">
        <v>16</v>
      </c>
      <c r="G17" s="49">
        <v>2</v>
      </c>
      <c r="H17" s="49">
        <v>1</v>
      </c>
      <c r="I17" s="49">
        <v>20</v>
      </c>
      <c r="J17" s="49">
        <v>7</v>
      </c>
      <c r="K17" s="49">
        <v>1</v>
      </c>
      <c r="L17" s="49">
        <v>1</v>
      </c>
      <c r="M17" s="49">
        <v>45</v>
      </c>
      <c r="N17" s="49">
        <v>0</v>
      </c>
      <c r="O17" s="15">
        <f t="shared" si="0"/>
        <v>97</v>
      </c>
      <c r="P17" s="15">
        <f t="shared" si="1"/>
        <v>142</v>
      </c>
      <c r="R17" s="1" t="s">
        <v>13</v>
      </c>
      <c r="S17" s="17">
        <f t="shared" ref="S17:AF17" si="9">SUM(C38:C41)</f>
        <v>128</v>
      </c>
      <c r="T17" s="17">
        <f t="shared" si="9"/>
        <v>38</v>
      </c>
      <c r="U17" s="17">
        <f t="shared" si="9"/>
        <v>30</v>
      </c>
      <c r="V17" s="17">
        <f t="shared" si="9"/>
        <v>199</v>
      </c>
      <c r="W17" s="17">
        <f t="shared" si="9"/>
        <v>1</v>
      </c>
      <c r="X17" s="17">
        <f t="shared" si="9"/>
        <v>3</v>
      </c>
      <c r="Y17" s="17">
        <f t="shared" si="9"/>
        <v>52</v>
      </c>
      <c r="Z17" s="17">
        <f t="shared" si="9"/>
        <v>15</v>
      </c>
      <c r="AA17" s="17">
        <f t="shared" si="9"/>
        <v>6</v>
      </c>
      <c r="AB17" s="17">
        <f t="shared" si="9"/>
        <v>13</v>
      </c>
      <c r="AC17" s="17">
        <f t="shared" si="9"/>
        <v>150</v>
      </c>
      <c r="AD17" s="17">
        <f t="shared" si="9"/>
        <v>0</v>
      </c>
      <c r="AE17" s="30">
        <f t="shared" si="9"/>
        <v>485</v>
      </c>
      <c r="AF17" s="30">
        <f t="shared" si="9"/>
        <v>635</v>
      </c>
    </row>
    <row r="18" spans="2:32" ht="23.1" customHeight="1" x14ac:dyDescent="0.25">
      <c r="B18" s="22" t="s">
        <v>45</v>
      </c>
      <c r="C18" s="49">
        <v>11</v>
      </c>
      <c r="D18" s="49">
        <v>3</v>
      </c>
      <c r="E18" s="49">
        <v>0</v>
      </c>
      <c r="F18" s="49">
        <v>27</v>
      </c>
      <c r="G18" s="49">
        <v>0</v>
      </c>
      <c r="H18" s="49">
        <v>4</v>
      </c>
      <c r="I18" s="49">
        <v>5</v>
      </c>
      <c r="J18" s="49">
        <v>1</v>
      </c>
      <c r="K18" s="49">
        <v>0</v>
      </c>
      <c r="L18" s="49">
        <v>1</v>
      </c>
      <c r="M18" s="49">
        <v>60</v>
      </c>
      <c r="N18" s="49">
        <v>0</v>
      </c>
      <c r="O18" s="15">
        <f t="shared" si="0"/>
        <v>52</v>
      </c>
      <c r="P18" s="15">
        <f t="shared" si="1"/>
        <v>112</v>
      </c>
      <c r="R18" s="1" t="s">
        <v>14</v>
      </c>
      <c r="S18" s="17">
        <f t="shared" ref="S18:AF18" si="10">SUM(C42:C45)</f>
        <v>129</v>
      </c>
      <c r="T18" s="17">
        <f t="shared" si="10"/>
        <v>59</v>
      </c>
      <c r="U18" s="17">
        <f t="shared" si="10"/>
        <v>38</v>
      </c>
      <c r="V18" s="17">
        <f t="shared" si="10"/>
        <v>152</v>
      </c>
      <c r="W18" s="17">
        <f t="shared" si="10"/>
        <v>2</v>
      </c>
      <c r="X18" s="17">
        <f t="shared" si="10"/>
        <v>6</v>
      </c>
      <c r="Y18" s="17">
        <f t="shared" si="10"/>
        <v>57</v>
      </c>
      <c r="Z18" s="17">
        <f t="shared" si="10"/>
        <v>22</v>
      </c>
      <c r="AA18" s="17">
        <f t="shared" si="10"/>
        <v>2</v>
      </c>
      <c r="AB18" s="17">
        <f t="shared" si="10"/>
        <v>7</v>
      </c>
      <c r="AC18" s="17">
        <f t="shared" si="10"/>
        <v>178</v>
      </c>
      <c r="AD18" s="17">
        <f t="shared" si="10"/>
        <v>0</v>
      </c>
      <c r="AE18" s="30">
        <f t="shared" si="10"/>
        <v>474</v>
      </c>
      <c r="AF18" s="30">
        <f t="shared" si="10"/>
        <v>652</v>
      </c>
    </row>
    <row r="19" spans="2:32" ht="23.1" customHeight="1" x14ac:dyDescent="0.25">
      <c r="B19" s="22" t="s">
        <v>46</v>
      </c>
      <c r="C19" s="49">
        <v>41</v>
      </c>
      <c r="D19" s="49">
        <v>11</v>
      </c>
      <c r="E19" s="49">
        <v>4</v>
      </c>
      <c r="F19" s="49">
        <v>20</v>
      </c>
      <c r="G19" s="49">
        <v>1</v>
      </c>
      <c r="H19" s="49">
        <v>1</v>
      </c>
      <c r="I19" s="49">
        <v>16</v>
      </c>
      <c r="J19" s="49">
        <v>6</v>
      </c>
      <c r="K19" s="49">
        <v>1</v>
      </c>
      <c r="L19" s="49">
        <v>0</v>
      </c>
      <c r="M19" s="49">
        <v>76</v>
      </c>
      <c r="N19" s="49">
        <v>0</v>
      </c>
      <c r="O19" s="15">
        <f t="shared" si="0"/>
        <v>101</v>
      </c>
      <c r="P19" s="15">
        <f t="shared" si="1"/>
        <v>177</v>
      </c>
      <c r="R19" s="1" t="s">
        <v>15</v>
      </c>
      <c r="S19" s="17">
        <f t="shared" ref="S19:AF19" si="11">SUM(C46:C49)</f>
        <v>128</v>
      </c>
      <c r="T19" s="17">
        <f t="shared" si="11"/>
        <v>32</v>
      </c>
      <c r="U19" s="17">
        <f t="shared" si="11"/>
        <v>42</v>
      </c>
      <c r="V19" s="17">
        <f t="shared" si="11"/>
        <v>137</v>
      </c>
      <c r="W19" s="17">
        <f t="shared" si="11"/>
        <v>3</v>
      </c>
      <c r="X19" s="17">
        <f t="shared" si="11"/>
        <v>1</v>
      </c>
      <c r="Y19" s="17">
        <f t="shared" si="11"/>
        <v>84</v>
      </c>
      <c r="Z19" s="17">
        <f t="shared" si="11"/>
        <v>25</v>
      </c>
      <c r="AA19" s="17">
        <f t="shared" si="11"/>
        <v>11</v>
      </c>
      <c r="AB19" s="17">
        <f t="shared" si="11"/>
        <v>11</v>
      </c>
      <c r="AC19" s="17">
        <f t="shared" si="11"/>
        <v>195</v>
      </c>
      <c r="AD19" s="17">
        <f t="shared" si="11"/>
        <v>0</v>
      </c>
      <c r="AE19" s="30">
        <f t="shared" si="11"/>
        <v>474</v>
      </c>
      <c r="AF19" s="30">
        <f t="shared" si="11"/>
        <v>669</v>
      </c>
    </row>
    <row r="20" spans="2:32" ht="23.1" customHeight="1" x14ac:dyDescent="0.25">
      <c r="B20" s="22" t="s">
        <v>47</v>
      </c>
      <c r="C20" s="49">
        <v>46</v>
      </c>
      <c r="D20" s="49">
        <v>7</v>
      </c>
      <c r="E20" s="49">
        <v>8</v>
      </c>
      <c r="F20" s="49">
        <v>48</v>
      </c>
      <c r="G20" s="49">
        <v>0</v>
      </c>
      <c r="H20" s="49">
        <v>1</v>
      </c>
      <c r="I20" s="49">
        <v>24</v>
      </c>
      <c r="J20" s="49">
        <v>4</v>
      </c>
      <c r="K20" s="49">
        <v>5</v>
      </c>
      <c r="L20" s="49">
        <v>1</v>
      </c>
      <c r="M20" s="49">
        <v>73</v>
      </c>
      <c r="N20" s="49">
        <v>0</v>
      </c>
      <c r="O20" s="15">
        <f t="shared" si="0"/>
        <v>144</v>
      </c>
      <c r="P20" s="15">
        <f t="shared" si="1"/>
        <v>217</v>
      </c>
      <c r="R20" s="1" t="s">
        <v>16</v>
      </c>
      <c r="S20" s="17">
        <f t="shared" ref="S20:AF20" si="12">SUM(C50:C53)</f>
        <v>159</v>
      </c>
      <c r="T20" s="17">
        <f t="shared" si="12"/>
        <v>45</v>
      </c>
      <c r="U20" s="17">
        <f t="shared" si="12"/>
        <v>30</v>
      </c>
      <c r="V20" s="17">
        <f t="shared" si="12"/>
        <v>162</v>
      </c>
      <c r="W20" s="17">
        <f t="shared" si="12"/>
        <v>3</v>
      </c>
      <c r="X20" s="17">
        <f t="shared" si="12"/>
        <v>3</v>
      </c>
      <c r="Y20" s="17">
        <f t="shared" si="12"/>
        <v>72</v>
      </c>
      <c r="Z20" s="17">
        <f t="shared" si="12"/>
        <v>20</v>
      </c>
      <c r="AA20" s="17">
        <f t="shared" si="12"/>
        <v>10</v>
      </c>
      <c r="AB20" s="17">
        <f t="shared" si="12"/>
        <v>4</v>
      </c>
      <c r="AC20" s="17">
        <f t="shared" si="12"/>
        <v>187</v>
      </c>
      <c r="AD20" s="17">
        <f t="shared" si="12"/>
        <v>0</v>
      </c>
      <c r="AE20" s="30">
        <f t="shared" si="12"/>
        <v>508</v>
      </c>
      <c r="AF20" s="30">
        <f t="shared" si="12"/>
        <v>695</v>
      </c>
    </row>
    <row r="21" spans="2:32" ht="23.1" customHeight="1" x14ac:dyDescent="0.25">
      <c r="B21" s="22" t="s">
        <v>48</v>
      </c>
      <c r="C21" s="49">
        <v>28</v>
      </c>
      <c r="D21" s="49">
        <v>15</v>
      </c>
      <c r="E21" s="49">
        <v>10</v>
      </c>
      <c r="F21" s="49">
        <v>28</v>
      </c>
      <c r="G21" s="49">
        <v>0</v>
      </c>
      <c r="H21" s="49">
        <v>1</v>
      </c>
      <c r="I21" s="49">
        <v>20</v>
      </c>
      <c r="J21" s="49">
        <v>7</v>
      </c>
      <c r="K21" s="49">
        <v>2</v>
      </c>
      <c r="L21" s="49">
        <v>2</v>
      </c>
      <c r="M21" s="49">
        <v>40</v>
      </c>
      <c r="N21" s="49">
        <v>0</v>
      </c>
      <c r="O21" s="15">
        <f t="shared" si="0"/>
        <v>113</v>
      </c>
      <c r="P21" s="15">
        <f t="shared" si="1"/>
        <v>153</v>
      </c>
      <c r="R21" s="35" t="s">
        <v>20</v>
      </c>
      <c r="S21" s="33">
        <f t="shared" ref="S21:AF21" si="13">SUM(C54:C57)</f>
        <v>122</v>
      </c>
      <c r="T21" s="17">
        <f t="shared" si="13"/>
        <v>22</v>
      </c>
      <c r="U21" s="17">
        <f t="shared" si="13"/>
        <v>19</v>
      </c>
      <c r="V21" s="17">
        <f t="shared" si="13"/>
        <v>159</v>
      </c>
      <c r="W21" s="17">
        <f t="shared" si="13"/>
        <v>7</v>
      </c>
      <c r="X21" s="17">
        <f t="shared" si="13"/>
        <v>2</v>
      </c>
      <c r="Y21" s="17">
        <f t="shared" si="13"/>
        <v>56</v>
      </c>
      <c r="Z21" s="17">
        <f t="shared" si="13"/>
        <v>27</v>
      </c>
      <c r="AA21" s="17">
        <f t="shared" si="13"/>
        <v>14</v>
      </c>
      <c r="AB21" s="17">
        <f t="shared" si="13"/>
        <v>12</v>
      </c>
      <c r="AC21" s="17">
        <f t="shared" si="13"/>
        <v>212</v>
      </c>
      <c r="AD21" s="17">
        <f t="shared" si="13"/>
        <v>0</v>
      </c>
      <c r="AE21" s="30">
        <f t="shared" si="13"/>
        <v>440</v>
      </c>
      <c r="AF21" s="30">
        <f t="shared" si="13"/>
        <v>652</v>
      </c>
    </row>
    <row r="22" spans="2:32" ht="23.1" customHeight="1" x14ac:dyDescent="0.25">
      <c r="B22" s="22" t="s">
        <v>49</v>
      </c>
      <c r="C22" s="49">
        <v>43</v>
      </c>
      <c r="D22" s="49">
        <v>11</v>
      </c>
      <c r="E22" s="49">
        <v>5</v>
      </c>
      <c r="F22" s="49">
        <v>38</v>
      </c>
      <c r="G22" s="49">
        <v>2</v>
      </c>
      <c r="H22" s="49">
        <v>0</v>
      </c>
      <c r="I22" s="49">
        <v>16</v>
      </c>
      <c r="J22" s="49">
        <v>3</v>
      </c>
      <c r="K22" s="49">
        <v>5</v>
      </c>
      <c r="L22" s="49">
        <v>2</v>
      </c>
      <c r="M22" s="49">
        <v>55</v>
      </c>
      <c r="N22" s="49">
        <v>0</v>
      </c>
      <c r="O22" s="15">
        <f t="shared" si="0"/>
        <v>125</v>
      </c>
      <c r="P22" s="15">
        <f t="shared" si="1"/>
        <v>180</v>
      </c>
      <c r="R22" s="37" t="s">
        <v>90</v>
      </c>
      <c r="S22" s="38">
        <f>MAX(S10:S12)</f>
        <v>126</v>
      </c>
      <c r="T22" s="38">
        <f t="shared" ref="T22:AF22" si="14">MAX(T10:T12)</f>
        <v>36</v>
      </c>
      <c r="U22" s="38">
        <f t="shared" si="14"/>
        <v>22</v>
      </c>
      <c r="V22" s="38">
        <f t="shared" si="14"/>
        <v>123</v>
      </c>
      <c r="W22" s="38">
        <f t="shared" si="14"/>
        <v>6</v>
      </c>
      <c r="X22" s="38">
        <f t="shared" si="14"/>
        <v>7</v>
      </c>
      <c r="Y22" s="38">
        <f t="shared" si="14"/>
        <v>80</v>
      </c>
      <c r="Z22" s="38">
        <f t="shared" si="14"/>
        <v>26</v>
      </c>
      <c r="AA22" s="38">
        <f t="shared" si="14"/>
        <v>8</v>
      </c>
      <c r="AB22" s="38">
        <f t="shared" si="14"/>
        <v>6</v>
      </c>
      <c r="AC22" s="38">
        <f t="shared" si="14"/>
        <v>250</v>
      </c>
      <c r="AD22" s="38">
        <f t="shared" si="14"/>
        <v>0</v>
      </c>
      <c r="AE22" s="39">
        <f t="shared" si="14"/>
        <v>410</v>
      </c>
      <c r="AF22" s="39">
        <f t="shared" si="14"/>
        <v>659</v>
      </c>
    </row>
    <row r="23" spans="2:32" ht="23.1" customHeight="1" x14ac:dyDescent="0.25">
      <c r="B23" s="22" t="s">
        <v>50</v>
      </c>
      <c r="C23" s="49">
        <v>34</v>
      </c>
      <c r="D23" s="49">
        <v>11</v>
      </c>
      <c r="E23" s="49">
        <v>10</v>
      </c>
      <c r="F23" s="49">
        <v>38</v>
      </c>
      <c r="G23" s="49">
        <v>1</v>
      </c>
      <c r="H23" s="49">
        <v>1</v>
      </c>
      <c r="I23" s="49">
        <v>12</v>
      </c>
      <c r="J23" s="49">
        <v>1</v>
      </c>
      <c r="K23" s="49">
        <v>0</v>
      </c>
      <c r="L23" s="49">
        <v>1</v>
      </c>
      <c r="M23" s="49">
        <v>70</v>
      </c>
      <c r="N23" s="49">
        <v>0</v>
      </c>
      <c r="O23" s="15">
        <f t="shared" si="0"/>
        <v>109</v>
      </c>
      <c r="P23" s="15">
        <f t="shared" si="1"/>
        <v>179</v>
      </c>
      <c r="R23" s="37" t="s">
        <v>91</v>
      </c>
      <c r="S23" s="38">
        <f>MAX(S13:S18)</f>
        <v>178</v>
      </c>
      <c r="T23" s="38">
        <f t="shared" ref="T23:AF23" si="15">MAX(T13:T18)</f>
        <v>59</v>
      </c>
      <c r="U23" s="38">
        <f t="shared" si="15"/>
        <v>54</v>
      </c>
      <c r="V23" s="38">
        <f t="shared" si="15"/>
        <v>199</v>
      </c>
      <c r="W23" s="38">
        <f t="shared" si="15"/>
        <v>7</v>
      </c>
      <c r="X23" s="38">
        <f t="shared" si="15"/>
        <v>6</v>
      </c>
      <c r="Y23" s="38">
        <f t="shared" si="15"/>
        <v>84</v>
      </c>
      <c r="Z23" s="38">
        <f t="shared" si="15"/>
        <v>35</v>
      </c>
      <c r="AA23" s="38">
        <f t="shared" si="15"/>
        <v>15</v>
      </c>
      <c r="AB23" s="38">
        <f t="shared" si="15"/>
        <v>19</v>
      </c>
      <c r="AC23" s="38">
        <f t="shared" si="15"/>
        <v>246</v>
      </c>
      <c r="AD23" s="38">
        <f t="shared" si="15"/>
        <v>1</v>
      </c>
      <c r="AE23" s="39">
        <f t="shared" si="15"/>
        <v>567</v>
      </c>
      <c r="AF23" s="39">
        <f t="shared" si="15"/>
        <v>753</v>
      </c>
    </row>
    <row r="24" spans="2:32" ht="23.1" customHeight="1" x14ac:dyDescent="0.25">
      <c r="B24" s="22" t="s">
        <v>51</v>
      </c>
      <c r="C24" s="49">
        <v>43</v>
      </c>
      <c r="D24" s="49">
        <v>8</v>
      </c>
      <c r="E24" s="49">
        <v>10</v>
      </c>
      <c r="F24" s="49">
        <v>41</v>
      </c>
      <c r="G24" s="49">
        <v>1</v>
      </c>
      <c r="H24" s="49">
        <v>2</v>
      </c>
      <c r="I24" s="49">
        <v>12</v>
      </c>
      <c r="J24" s="49">
        <v>1</v>
      </c>
      <c r="K24" s="49">
        <v>5</v>
      </c>
      <c r="L24" s="49">
        <v>6</v>
      </c>
      <c r="M24" s="49">
        <v>71</v>
      </c>
      <c r="N24" s="49">
        <v>0</v>
      </c>
      <c r="O24" s="15">
        <f t="shared" si="0"/>
        <v>129</v>
      </c>
      <c r="P24" s="15">
        <f t="shared" si="1"/>
        <v>200</v>
      </c>
      <c r="R24" s="37" t="s">
        <v>92</v>
      </c>
      <c r="S24" s="38">
        <f>MAX(S19:S21)</f>
        <v>159</v>
      </c>
      <c r="T24" s="38">
        <f t="shared" ref="T24:AF24" si="16">MAX(T19:T21)</f>
        <v>45</v>
      </c>
      <c r="U24" s="38">
        <f t="shared" si="16"/>
        <v>42</v>
      </c>
      <c r="V24" s="38">
        <f t="shared" si="16"/>
        <v>162</v>
      </c>
      <c r="W24" s="38">
        <f t="shared" si="16"/>
        <v>7</v>
      </c>
      <c r="X24" s="38">
        <f t="shared" si="16"/>
        <v>3</v>
      </c>
      <c r="Y24" s="38">
        <f t="shared" si="16"/>
        <v>84</v>
      </c>
      <c r="Z24" s="38">
        <f t="shared" si="16"/>
        <v>27</v>
      </c>
      <c r="AA24" s="38">
        <f t="shared" si="16"/>
        <v>14</v>
      </c>
      <c r="AB24" s="38">
        <f t="shared" si="16"/>
        <v>12</v>
      </c>
      <c r="AC24" s="38">
        <f t="shared" si="16"/>
        <v>212</v>
      </c>
      <c r="AD24" s="38">
        <f t="shared" si="16"/>
        <v>0</v>
      </c>
      <c r="AE24" s="39">
        <f t="shared" si="16"/>
        <v>508</v>
      </c>
      <c r="AF24" s="39">
        <f t="shared" si="16"/>
        <v>695</v>
      </c>
    </row>
    <row r="25" spans="2:32" ht="23.1" customHeight="1" x14ac:dyDescent="0.25">
      <c r="B25" s="22" t="s">
        <v>52</v>
      </c>
      <c r="C25" s="49">
        <v>30</v>
      </c>
      <c r="D25" s="49">
        <v>14</v>
      </c>
      <c r="E25" s="49">
        <v>11</v>
      </c>
      <c r="F25" s="49">
        <v>39</v>
      </c>
      <c r="G25" s="49">
        <v>3</v>
      </c>
      <c r="H25" s="49">
        <v>0</v>
      </c>
      <c r="I25" s="49">
        <v>15</v>
      </c>
      <c r="J25" s="49">
        <v>2</v>
      </c>
      <c r="K25" s="49">
        <v>5</v>
      </c>
      <c r="L25" s="49">
        <v>4</v>
      </c>
      <c r="M25" s="49">
        <v>50</v>
      </c>
      <c r="N25" s="49">
        <v>0</v>
      </c>
      <c r="O25" s="15">
        <f t="shared" si="0"/>
        <v>123</v>
      </c>
      <c r="P25" s="15">
        <f t="shared" si="1"/>
        <v>173</v>
      </c>
      <c r="R25" s="36" t="s">
        <v>85</v>
      </c>
      <c r="S25" s="34">
        <f t="shared" ref="S25:AF25" si="17">SUM(S10:S12)</f>
        <v>366</v>
      </c>
      <c r="T25" s="16">
        <f t="shared" si="17"/>
        <v>80</v>
      </c>
      <c r="U25" s="16">
        <f t="shared" si="17"/>
        <v>52</v>
      </c>
      <c r="V25" s="16">
        <f t="shared" si="17"/>
        <v>367</v>
      </c>
      <c r="W25" s="16">
        <f t="shared" si="17"/>
        <v>10</v>
      </c>
      <c r="X25" s="16">
        <f t="shared" si="17"/>
        <v>12</v>
      </c>
      <c r="Y25" s="16">
        <f t="shared" si="17"/>
        <v>205</v>
      </c>
      <c r="Z25" s="16">
        <f t="shared" si="17"/>
        <v>58</v>
      </c>
      <c r="AA25" s="16">
        <f t="shared" si="17"/>
        <v>19</v>
      </c>
      <c r="AB25" s="16">
        <f t="shared" si="17"/>
        <v>14</v>
      </c>
      <c r="AC25" s="16">
        <f t="shared" si="17"/>
        <v>744</v>
      </c>
      <c r="AD25" s="16">
        <f t="shared" si="17"/>
        <v>0</v>
      </c>
      <c r="AE25" s="31">
        <f t="shared" si="17"/>
        <v>1183</v>
      </c>
      <c r="AF25" s="31">
        <f t="shared" si="17"/>
        <v>1927</v>
      </c>
    </row>
    <row r="26" spans="2:32" ht="23.1" customHeight="1" x14ac:dyDescent="0.25">
      <c r="B26" s="22" t="s">
        <v>53</v>
      </c>
      <c r="C26" s="49">
        <v>60</v>
      </c>
      <c r="D26" s="49">
        <v>18</v>
      </c>
      <c r="E26" s="49">
        <v>19</v>
      </c>
      <c r="F26" s="49">
        <v>48</v>
      </c>
      <c r="G26" s="49">
        <v>1</v>
      </c>
      <c r="H26" s="49">
        <v>2</v>
      </c>
      <c r="I26" s="49">
        <v>21</v>
      </c>
      <c r="J26" s="49">
        <v>7</v>
      </c>
      <c r="K26" s="49">
        <v>2</v>
      </c>
      <c r="L26" s="49">
        <v>5</v>
      </c>
      <c r="M26" s="49">
        <v>40</v>
      </c>
      <c r="N26" s="49">
        <v>0</v>
      </c>
      <c r="O26" s="15">
        <f t="shared" si="0"/>
        <v>183</v>
      </c>
      <c r="P26" s="15">
        <f t="shared" si="1"/>
        <v>223</v>
      </c>
      <c r="R26" s="27" t="s">
        <v>86</v>
      </c>
      <c r="S26" s="16">
        <f t="shared" ref="S26:AF26" si="18">SUM(S13:S18)</f>
        <v>751</v>
      </c>
      <c r="T26" s="16">
        <f t="shared" si="18"/>
        <v>243</v>
      </c>
      <c r="U26" s="16">
        <f t="shared" si="18"/>
        <v>200</v>
      </c>
      <c r="V26" s="16">
        <f t="shared" si="18"/>
        <v>853</v>
      </c>
      <c r="W26" s="16">
        <f t="shared" si="18"/>
        <v>13</v>
      </c>
      <c r="X26" s="16">
        <f t="shared" si="18"/>
        <v>26</v>
      </c>
      <c r="Y26" s="16">
        <f t="shared" si="18"/>
        <v>371</v>
      </c>
      <c r="Z26" s="16">
        <f t="shared" si="18"/>
        <v>129</v>
      </c>
      <c r="AA26" s="16">
        <f t="shared" si="18"/>
        <v>50</v>
      </c>
      <c r="AB26" s="16">
        <f t="shared" si="18"/>
        <v>74</v>
      </c>
      <c r="AC26" s="16">
        <f t="shared" si="18"/>
        <v>1051</v>
      </c>
      <c r="AD26" s="16">
        <f t="shared" si="18"/>
        <v>1</v>
      </c>
      <c r="AE26" s="31">
        <f t="shared" si="18"/>
        <v>2711</v>
      </c>
      <c r="AF26" s="31">
        <f t="shared" si="18"/>
        <v>3762</v>
      </c>
    </row>
    <row r="27" spans="2:32" ht="23.1" customHeight="1" x14ac:dyDescent="0.25">
      <c r="B27" s="22" t="s">
        <v>54</v>
      </c>
      <c r="C27" s="49">
        <v>38</v>
      </c>
      <c r="D27" s="49">
        <v>7</v>
      </c>
      <c r="E27" s="49">
        <v>6</v>
      </c>
      <c r="F27" s="49">
        <v>39</v>
      </c>
      <c r="G27" s="49">
        <v>0</v>
      </c>
      <c r="H27" s="49">
        <v>0</v>
      </c>
      <c r="I27" s="49">
        <v>15</v>
      </c>
      <c r="J27" s="49">
        <v>8</v>
      </c>
      <c r="K27" s="49">
        <v>1</v>
      </c>
      <c r="L27" s="49">
        <v>4</v>
      </c>
      <c r="M27" s="49">
        <v>45</v>
      </c>
      <c r="N27" s="49">
        <v>0</v>
      </c>
      <c r="O27" s="15">
        <f t="shared" si="0"/>
        <v>118</v>
      </c>
      <c r="P27" s="15">
        <f t="shared" si="1"/>
        <v>163</v>
      </c>
      <c r="R27" s="28" t="s">
        <v>87</v>
      </c>
      <c r="S27" s="16">
        <f t="shared" ref="S27:AF27" si="19">SUM(S19:S21)</f>
        <v>409</v>
      </c>
      <c r="T27" s="16">
        <f t="shared" si="19"/>
        <v>99</v>
      </c>
      <c r="U27" s="16">
        <f t="shared" si="19"/>
        <v>91</v>
      </c>
      <c r="V27" s="16">
        <f t="shared" si="19"/>
        <v>458</v>
      </c>
      <c r="W27" s="16">
        <f t="shared" si="19"/>
        <v>13</v>
      </c>
      <c r="X27" s="16">
        <f t="shared" si="19"/>
        <v>6</v>
      </c>
      <c r="Y27" s="16">
        <f t="shared" si="19"/>
        <v>212</v>
      </c>
      <c r="Z27" s="16">
        <f t="shared" si="19"/>
        <v>72</v>
      </c>
      <c r="AA27" s="16">
        <f t="shared" si="19"/>
        <v>35</v>
      </c>
      <c r="AB27" s="16">
        <f t="shared" si="19"/>
        <v>27</v>
      </c>
      <c r="AC27" s="16">
        <f t="shared" si="19"/>
        <v>594</v>
      </c>
      <c r="AD27" s="16">
        <f t="shared" si="19"/>
        <v>0</v>
      </c>
      <c r="AE27" s="31">
        <f t="shared" si="19"/>
        <v>1422</v>
      </c>
      <c r="AF27" s="31">
        <f t="shared" si="19"/>
        <v>2016</v>
      </c>
    </row>
    <row r="28" spans="2:32" ht="23.1" customHeight="1" x14ac:dyDescent="0.25">
      <c r="B28" s="22" t="s">
        <v>55</v>
      </c>
      <c r="C28" s="49">
        <v>45</v>
      </c>
      <c r="D28" s="49">
        <v>10</v>
      </c>
      <c r="E28" s="49">
        <v>18</v>
      </c>
      <c r="F28" s="49">
        <v>39</v>
      </c>
      <c r="G28" s="49">
        <v>0</v>
      </c>
      <c r="H28" s="49">
        <v>2</v>
      </c>
      <c r="I28" s="49">
        <v>12</v>
      </c>
      <c r="J28" s="49">
        <v>9</v>
      </c>
      <c r="K28" s="49">
        <v>5</v>
      </c>
      <c r="L28" s="49">
        <v>4</v>
      </c>
      <c r="M28" s="49">
        <v>50</v>
      </c>
      <c r="N28" s="49">
        <v>0</v>
      </c>
      <c r="O28" s="15">
        <f t="shared" si="0"/>
        <v>144</v>
      </c>
      <c r="P28" s="15">
        <f t="shared" si="1"/>
        <v>194</v>
      </c>
      <c r="R28" s="5" t="s">
        <v>17</v>
      </c>
      <c r="S28" s="16">
        <f t="shared" ref="S28:AF28" si="20">SUM(S10:S21)</f>
        <v>1526</v>
      </c>
      <c r="T28" s="16">
        <f t="shared" si="20"/>
        <v>422</v>
      </c>
      <c r="U28" s="16">
        <f t="shared" si="20"/>
        <v>343</v>
      </c>
      <c r="V28" s="16">
        <f t="shared" si="20"/>
        <v>1678</v>
      </c>
      <c r="W28" s="16">
        <f t="shared" si="20"/>
        <v>36</v>
      </c>
      <c r="X28" s="16">
        <f t="shared" si="20"/>
        <v>44</v>
      </c>
      <c r="Y28" s="16">
        <f t="shared" si="20"/>
        <v>788</v>
      </c>
      <c r="Z28" s="16">
        <f t="shared" si="20"/>
        <v>259</v>
      </c>
      <c r="AA28" s="16">
        <f t="shared" si="20"/>
        <v>104</v>
      </c>
      <c r="AB28" s="16">
        <f t="shared" si="20"/>
        <v>115</v>
      </c>
      <c r="AC28" s="16">
        <f t="shared" si="20"/>
        <v>2389</v>
      </c>
      <c r="AD28" s="16">
        <f t="shared" si="20"/>
        <v>1</v>
      </c>
      <c r="AE28" s="31">
        <f t="shared" si="20"/>
        <v>5316</v>
      </c>
      <c r="AF28" s="31">
        <f t="shared" si="20"/>
        <v>7705</v>
      </c>
    </row>
    <row r="29" spans="2:32" ht="23.1" customHeight="1" x14ac:dyDescent="0.25">
      <c r="B29" s="22" t="s">
        <v>56</v>
      </c>
      <c r="C29" s="49">
        <v>35</v>
      </c>
      <c r="D29" s="49">
        <v>7</v>
      </c>
      <c r="E29" s="49">
        <v>11</v>
      </c>
      <c r="F29" s="49">
        <v>31</v>
      </c>
      <c r="G29" s="49">
        <v>1</v>
      </c>
      <c r="H29" s="49">
        <v>2</v>
      </c>
      <c r="I29" s="49">
        <v>19</v>
      </c>
      <c r="J29" s="49">
        <v>7</v>
      </c>
      <c r="K29" s="49">
        <v>3</v>
      </c>
      <c r="L29" s="49">
        <v>6</v>
      </c>
      <c r="M29" s="49">
        <v>51</v>
      </c>
      <c r="N29" s="49">
        <v>0</v>
      </c>
      <c r="O29" s="15">
        <f t="shared" si="0"/>
        <v>122</v>
      </c>
      <c r="P29" s="15">
        <f t="shared" si="1"/>
        <v>173</v>
      </c>
      <c r="R29"/>
      <c r="S29" s="20"/>
      <c r="T29" s="19"/>
    </row>
    <row r="30" spans="2:32" ht="23.1" customHeight="1" x14ac:dyDescent="0.25">
      <c r="B30" s="22" t="s">
        <v>57</v>
      </c>
      <c r="C30" s="49">
        <v>20</v>
      </c>
      <c r="D30" s="49">
        <v>6</v>
      </c>
      <c r="E30" s="49">
        <v>1</v>
      </c>
      <c r="F30" s="49">
        <v>22</v>
      </c>
      <c r="G30" s="49">
        <v>0</v>
      </c>
      <c r="H30" s="49">
        <v>0</v>
      </c>
      <c r="I30" s="49">
        <v>24</v>
      </c>
      <c r="J30" s="49">
        <v>13</v>
      </c>
      <c r="K30" s="49">
        <v>2</v>
      </c>
      <c r="L30" s="49">
        <v>1</v>
      </c>
      <c r="M30" s="49">
        <v>60</v>
      </c>
      <c r="N30" s="49">
        <v>0</v>
      </c>
      <c r="O30" s="15">
        <f t="shared" si="0"/>
        <v>89</v>
      </c>
      <c r="P30" s="15">
        <f t="shared" si="1"/>
        <v>149</v>
      </c>
    </row>
    <row r="31" spans="2:32" ht="23.1" customHeight="1" x14ac:dyDescent="0.25">
      <c r="B31" s="23" t="s">
        <v>58</v>
      </c>
      <c r="C31" s="49">
        <v>23</v>
      </c>
      <c r="D31" s="49">
        <v>8</v>
      </c>
      <c r="E31" s="49">
        <v>10</v>
      </c>
      <c r="F31" s="49">
        <v>23</v>
      </c>
      <c r="G31" s="49">
        <v>0</v>
      </c>
      <c r="H31" s="49">
        <v>0</v>
      </c>
      <c r="I31" s="49">
        <v>23</v>
      </c>
      <c r="J31" s="49">
        <v>7</v>
      </c>
      <c r="K31" s="49">
        <v>3</v>
      </c>
      <c r="L31" s="49">
        <v>5</v>
      </c>
      <c r="M31" s="49">
        <v>40</v>
      </c>
      <c r="N31" s="49">
        <v>0</v>
      </c>
      <c r="O31" s="15">
        <f t="shared" si="0"/>
        <v>102</v>
      </c>
      <c r="P31" s="15">
        <f t="shared" si="1"/>
        <v>142</v>
      </c>
    </row>
    <row r="32" spans="2:32" ht="23.1" customHeight="1" x14ac:dyDescent="0.25">
      <c r="B32" s="23" t="s">
        <v>59</v>
      </c>
      <c r="C32" s="49">
        <v>33</v>
      </c>
      <c r="D32" s="49">
        <v>12</v>
      </c>
      <c r="E32" s="49">
        <v>7</v>
      </c>
      <c r="F32" s="49">
        <v>20</v>
      </c>
      <c r="G32" s="49">
        <v>1</v>
      </c>
      <c r="H32" s="49">
        <v>2</v>
      </c>
      <c r="I32" s="49">
        <v>14</v>
      </c>
      <c r="J32" s="49">
        <v>8</v>
      </c>
      <c r="K32" s="49">
        <v>2</v>
      </c>
      <c r="L32" s="49">
        <v>2</v>
      </c>
      <c r="M32" s="49">
        <v>60</v>
      </c>
      <c r="N32" s="49">
        <v>0</v>
      </c>
      <c r="O32" s="15">
        <f t="shared" si="0"/>
        <v>101</v>
      </c>
      <c r="P32" s="15">
        <f t="shared" si="1"/>
        <v>161</v>
      </c>
    </row>
    <row r="33" spans="2:20" ht="23.1" customHeight="1" x14ac:dyDescent="0.25">
      <c r="B33" s="22" t="s">
        <v>60</v>
      </c>
      <c r="C33" s="49">
        <v>8</v>
      </c>
      <c r="D33" s="49">
        <v>5</v>
      </c>
      <c r="E33" s="49">
        <v>9</v>
      </c>
      <c r="F33" s="49">
        <v>35</v>
      </c>
      <c r="G33" s="49">
        <v>0</v>
      </c>
      <c r="H33" s="49">
        <v>1</v>
      </c>
      <c r="I33" s="49">
        <v>23</v>
      </c>
      <c r="J33" s="49">
        <v>7</v>
      </c>
      <c r="K33" s="49">
        <v>0</v>
      </c>
      <c r="L33" s="49">
        <v>5</v>
      </c>
      <c r="M33" s="49">
        <v>51</v>
      </c>
      <c r="N33" s="49">
        <v>1</v>
      </c>
      <c r="O33" s="15">
        <f t="shared" si="0"/>
        <v>94</v>
      </c>
      <c r="P33" s="15">
        <f t="shared" si="1"/>
        <v>145</v>
      </c>
    </row>
    <row r="34" spans="2:20" ht="23.1" customHeight="1" x14ac:dyDescent="0.25">
      <c r="B34" s="23" t="s">
        <v>61</v>
      </c>
      <c r="C34" s="49">
        <v>23</v>
      </c>
      <c r="D34" s="49">
        <v>12</v>
      </c>
      <c r="E34" s="49">
        <v>3</v>
      </c>
      <c r="F34" s="49">
        <v>25</v>
      </c>
      <c r="G34" s="49">
        <v>0</v>
      </c>
      <c r="H34" s="49">
        <v>1</v>
      </c>
      <c r="I34" s="49">
        <v>20</v>
      </c>
      <c r="J34" s="49">
        <v>4</v>
      </c>
      <c r="K34" s="49">
        <v>3</v>
      </c>
      <c r="L34" s="49">
        <v>2</v>
      </c>
      <c r="M34" s="49">
        <v>25</v>
      </c>
      <c r="N34" s="49">
        <v>0</v>
      </c>
      <c r="O34" s="15">
        <f t="shared" si="0"/>
        <v>93</v>
      </c>
      <c r="P34" s="15">
        <f t="shared" si="1"/>
        <v>118</v>
      </c>
    </row>
    <row r="35" spans="2:20" ht="23.1" customHeight="1" x14ac:dyDescent="0.25">
      <c r="B35" s="23" t="s">
        <v>62</v>
      </c>
      <c r="C35" s="49">
        <v>13</v>
      </c>
      <c r="D35" s="49">
        <v>5</v>
      </c>
      <c r="E35" s="49">
        <v>6</v>
      </c>
      <c r="F35" s="49">
        <v>20</v>
      </c>
      <c r="G35" s="49">
        <v>0</v>
      </c>
      <c r="H35" s="49">
        <v>1</v>
      </c>
      <c r="I35" s="49">
        <v>8</v>
      </c>
      <c r="J35" s="49">
        <v>6</v>
      </c>
      <c r="K35" s="49">
        <v>3</v>
      </c>
      <c r="L35" s="49">
        <v>3</v>
      </c>
      <c r="M35" s="49">
        <v>26</v>
      </c>
      <c r="N35" s="49">
        <v>0</v>
      </c>
      <c r="O35" s="15">
        <f t="shared" si="0"/>
        <v>65</v>
      </c>
      <c r="P35" s="15">
        <f t="shared" si="1"/>
        <v>91</v>
      </c>
    </row>
    <row r="36" spans="2:20" ht="23.1" customHeight="1" x14ac:dyDescent="0.25">
      <c r="B36" s="23" t="s">
        <v>63</v>
      </c>
      <c r="C36" s="49">
        <v>13</v>
      </c>
      <c r="D36" s="49">
        <v>5</v>
      </c>
      <c r="E36" s="49">
        <v>3</v>
      </c>
      <c r="F36" s="49">
        <v>14</v>
      </c>
      <c r="G36" s="49">
        <v>0</v>
      </c>
      <c r="H36" s="49">
        <v>0</v>
      </c>
      <c r="I36" s="49">
        <v>15</v>
      </c>
      <c r="J36" s="49">
        <v>6</v>
      </c>
      <c r="K36" s="49">
        <v>1</v>
      </c>
      <c r="L36" s="49">
        <v>1</v>
      </c>
      <c r="M36" s="49">
        <v>9</v>
      </c>
      <c r="N36" s="49">
        <v>0</v>
      </c>
      <c r="O36" s="15">
        <f t="shared" si="0"/>
        <v>58</v>
      </c>
      <c r="P36" s="15">
        <f t="shared" si="1"/>
        <v>67</v>
      </c>
    </row>
    <row r="37" spans="2:20" ht="23.1" customHeight="1" x14ac:dyDescent="0.25">
      <c r="B37" s="22" t="s">
        <v>64</v>
      </c>
      <c r="C37" s="49">
        <v>33</v>
      </c>
      <c r="D37" s="49">
        <v>7</v>
      </c>
      <c r="E37" s="49">
        <v>3</v>
      </c>
      <c r="F37" s="49">
        <v>30</v>
      </c>
      <c r="G37" s="49">
        <v>0</v>
      </c>
      <c r="H37" s="49">
        <v>3</v>
      </c>
      <c r="I37" s="49">
        <v>13</v>
      </c>
      <c r="J37" s="49">
        <v>3</v>
      </c>
      <c r="K37" s="49">
        <v>2</v>
      </c>
      <c r="L37" s="49">
        <v>3</v>
      </c>
      <c r="M37" s="49">
        <v>20</v>
      </c>
      <c r="N37" s="49">
        <v>0</v>
      </c>
      <c r="O37" s="15">
        <f t="shared" si="0"/>
        <v>97</v>
      </c>
      <c r="P37" s="15">
        <f t="shared" si="1"/>
        <v>117</v>
      </c>
    </row>
    <row r="38" spans="2:20" ht="23.1" customHeight="1" x14ac:dyDescent="0.25">
      <c r="B38" s="23" t="s">
        <v>65</v>
      </c>
      <c r="C38" s="49">
        <v>39</v>
      </c>
      <c r="D38" s="49">
        <v>8</v>
      </c>
      <c r="E38" s="49">
        <v>11</v>
      </c>
      <c r="F38" s="49">
        <v>46</v>
      </c>
      <c r="G38" s="49">
        <v>1</v>
      </c>
      <c r="H38" s="49">
        <v>2</v>
      </c>
      <c r="I38" s="49">
        <v>15</v>
      </c>
      <c r="J38" s="49">
        <v>4</v>
      </c>
      <c r="K38" s="49">
        <v>1</v>
      </c>
      <c r="L38" s="49">
        <v>2</v>
      </c>
      <c r="M38" s="49">
        <v>40</v>
      </c>
      <c r="N38" s="49">
        <v>0</v>
      </c>
      <c r="O38" s="15">
        <f t="shared" si="0"/>
        <v>129</v>
      </c>
      <c r="P38" s="15">
        <f t="shared" si="1"/>
        <v>169</v>
      </c>
    </row>
    <row r="39" spans="2:20" ht="23.1" customHeight="1" x14ac:dyDescent="0.25">
      <c r="B39" s="23" t="s">
        <v>66</v>
      </c>
      <c r="C39" s="49">
        <v>37</v>
      </c>
      <c r="D39" s="49">
        <v>8</v>
      </c>
      <c r="E39" s="49">
        <v>8</v>
      </c>
      <c r="F39" s="49">
        <v>48</v>
      </c>
      <c r="G39" s="49">
        <v>0</v>
      </c>
      <c r="H39" s="49">
        <v>0</v>
      </c>
      <c r="I39" s="49">
        <v>7</v>
      </c>
      <c r="J39" s="49">
        <v>5</v>
      </c>
      <c r="K39" s="49">
        <v>2</v>
      </c>
      <c r="L39" s="49">
        <v>4</v>
      </c>
      <c r="M39" s="49">
        <v>25</v>
      </c>
      <c r="N39" s="49">
        <v>0</v>
      </c>
      <c r="O39" s="15">
        <f t="shared" si="0"/>
        <v>119</v>
      </c>
      <c r="P39" s="15">
        <f t="shared" si="1"/>
        <v>144</v>
      </c>
    </row>
    <row r="40" spans="2:20" ht="23.1" customHeight="1" x14ac:dyDescent="0.25">
      <c r="B40" s="23" t="s">
        <v>67</v>
      </c>
      <c r="C40" s="49">
        <v>27</v>
      </c>
      <c r="D40" s="49">
        <v>13</v>
      </c>
      <c r="E40" s="49">
        <v>10</v>
      </c>
      <c r="F40" s="49">
        <v>56</v>
      </c>
      <c r="G40" s="49">
        <v>0</v>
      </c>
      <c r="H40" s="49">
        <v>1</v>
      </c>
      <c r="I40" s="49">
        <v>14</v>
      </c>
      <c r="J40" s="49">
        <v>5</v>
      </c>
      <c r="K40" s="49">
        <v>3</v>
      </c>
      <c r="L40" s="49">
        <v>6</v>
      </c>
      <c r="M40" s="49">
        <v>55</v>
      </c>
      <c r="N40" s="49">
        <v>0</v>
      </c>
      <c r="O40" s="15">
        <f t="shared" si="0"/>
        <v>135</v>
      </c>
      <c r="P40" s="15">
        <f t="shared" si="1"/>
        <v>190</v>
      </c>
    </row>
    <row r="41" spans="2:20" ht="23.1" customHeight="1" x14ac:dyDescent="0.25">
      <c r="B41" s="22" t="s">
        <v>68</v>
      </c>
      <c r="C41" s="49">
        <v>25</v>
      </c>
      <c r="D41" s="49">
        <v>9</v>
      </c>
      <c r="E41" s="49">
        <v>1</v>
      </c>
      <c r="F41" s="49">
        <v>49</v>
      </c>
      <c r="G41" s="49">
        <v>0</v>
      </c>
      <c r="H41" s="49">
        <v>0</v>
      </c>
      <c r="I41" s="49">
        <v>16</v>
      </c>
      <c r="J41" s="49">
        <v>1</v>
      </c>
      <c r="K41" s="49">
        <v>0</v>
      </c>
      <c r="L41" s="49">
        <v>1</v>
      </c>
      <c r="M41" s="49">
        <v>30</v>
      </c>
      <c r="N41" s="49">
        <v>0</v>
      </c>
      <c r="O41" s="15">
        <f t="shared" si="0"/>
        <v>102</v>
      </c>
      <c r="P41" s="15">
        <f t="shared" si="1"/>
        <v>132</v>
      </c>
    </row>
    <row r="42" spans="2:20" ht="23.1" customHeight="1" x14ac:dyDescent="0.25">
      <c r="B42" s="23" t="s">
        <v>69</v>
      </c>
      <c r="C42" s="49">
        <v>35</v>
      </c>
      <c r="D42" s="49">
        <v>15</v>
      </c>
      <c r="E42" s="49">
        <v>9</v>
      </c>
      <c r="F42" s="49">
        <v>30</v>
      </c>
      <c r="G42" s="49">
        <v>0</v>
      </c>
      <c r="H42" s="49">
        <v>0</v>
      </c>
      <c r="I42" s="49">
        <v>11</v>
      </c>
      <c r="J42" s="49">
        <v>6</v>
      </c>
      <c r="K42" s="49">
        <v>0</v>
      </c>
      <c r="L42" s="49">
        <v>0</v>
      </c>
      <c r="M42" s="49">
        <v>45</v>
      </c>
      <c r="N42" s="49">
        <v>0</v>
      </c>
      <c r="O42" s="15">
        <f t="shared" si="0"/>
        <v>106</v>
      </c>
      <c r="P42" s="15">
        <f t="shared" si="1"/>
        <v>151</v>
      </c>
    </row>
    <row r="43" spans="2:20" ht="23.1" customHeight="1" x14ac:dyDescent="0.25">
      <c r="B43" s="22" t="s">
        <v>70</v>
      </c>
      <c r="C43" s="49">
        <v>30</v>
      </c>
      <c r="D43" s="49">
        <v>15</v>
      </c>
      <c r="E43" s="49">
        <v>9</v>
      </c>
      <c r="F43" s="49">
        <v>42</v>
      </c>
      <c r="G43" s="49">
        <v>1</v>
      </c>
      <c r="H43" s="49">
        <v>3</v>
      </c>
      <c r="I43" s="49">
        <v>13</v>
      </c>
      <c r="J43" s="49">
        <v>9</v>
      </c>
      <c r="K43" s="49">
        <v>0</v>
      </c>
      <c r="L43" s="49">
        <v>3</v>
      </c>
      <c r="M43" s="49">
        <v>35</v>
      </c>
      <c r="N43" s="49">
        <v>0</v>
      </c>
      <c r="O43" s="15">
        <f t="shared" si="0"/>
        <v>125</v>
      </c>
      <c r="P43" s="15">
        <f t="shared" si="1"/>
        <v>160</v>
      </c>
    </row>
    <row r="44" spans="2:20" ht="23.1" customHeight="1" x14ac:dyDescent="0.25">
      <c r="B44" s="24" t="s">
        <v>71</v>
      </c>
      <c r="C44" s="49">
        <v>27</v>
      </c>
      <c r="D44" s="49">
        <v>14</v>
      </c>
      <c r="E44" s="49">
        <v>11</v>
      </c>
      <c r="F44" s="49">
        <v>33</v>
      </c>
      <c r="G44" s="49">
        <v>1</v>
      </c>
      <c r="H44" s="49">
        <v>1</v>
      </c>
      <c r="I44" s="49">
        <v>16</v>
      </c>
      <c r="J44" s="49">
        <v>5</v>
      </c>
      <c r="K44" s="49">
        <v>1</v>
      </c>
      <c r="L44" s="49">
        <v>3</v>
      </c>
      <c r="M44" s="49">
        <v>40</v>
      </c>
      <c r="N44" s="49">
        <v>0</v>
      </c>
      <c r="O44" s="15">
        <f t="shared" si="0"/>
        <v>112</v>
      </c>
      <c r="P44" s="15">
        <f t="shared" si="1"/>
        <v>152</v>
      </c>
    </row>
    <row r="45" spans="2:20" ht="23.1" customHeight="1" x14ac:dyDescent="0.25">
      <c r="B45" s="22" t="s">
        <v>72</v>
      </c>
      <c r="C45" s="49">
        <v>37</v>
      </c>
      <c r="D45" s="49">
        <v>15</v>
      </c>
      <c r="E45" s="49">
        <v>9</v>
      </c>
      <c r="F45" s="49">
        <v>47</v>
      </c>
      <c r="G45" s="49">
        <v>0</v>
      </c>
      <c r="H45" s="49">
        <v>2</v>
      </c>
      <c r="I45" s="49">
        <v>17</v>
      </c>
      <c r="J45" s="49">
        <v>2</v>
      </c>
      <c r="K45" s="49">
        <v>1</v>
      </c>
      <c r="L45" s="49">
        <v>1</v>
      </c>
      <c r="M45" s="49">
        <v>58</v>
      </c>
      <c r="N45" s="49">
        <v>0</v>
      </c>
      <c r="O45" s="15">
        <f t="shared" si="0"/>
        <v>131</v>
      </c>
      <c r="P45" s="15">
        <f t="shared" si="1"/>
        <v>189</v>
      </c>
    </row>
    <row r="46" spans="2:20" ht="23.1" customHeight="1" x14ac:dyDescent="0.25">
      <c r="B46" s="23" t="s">
        <v>73</v>
      </c>
      <c r="C46" s="49">
        <v>40</v>
      </c>
      <c r="D46" s="49">
        <v>6</v>
      </c>
      <c r="E46" s="49">
        <v>14</v>
      </c>
      <c r="F46" s="49">
        <v>41</v>
      </c>
      <c r="G46" s="49">
        <v>0</v>
      </c>
      <c r="H46" s="49">
        <v>1</v>
      </c>
      <c r="I46" s="49">
        <v>16</v>
      </c>
      <c r="J46" s="49">
        <v>7</v>
      </c>
      <c r="K46" s="49">
        <v>1</v>
      </c>
      <c r="L46" s="49">
        <v>2</v>
      </c>
      <c r="M46" s="49">
        <v>35</v>
      </c>
      <c r="N46" s="49">
        <v>0</v>
      </c>
      <c r="O46" s="15">
        <f t="shared" si="0"/>
        <v>128</v>
      </c>
      <c r="P46" s="15">
        <f t="shared" si="1"/>
        <v>163</v>
      </c>
      <c r="R46" s="8"/>
      <c r="T46"/>
    </row>
    <row r="47" spans="2:20" ht="23.1" customHeight="1" x14ac:dyDescent="0.25">
      <c r="B47" s="23" t="s">
        <v>74</v>
      </c>
      <c r="C47" s="49">
        <v>26</v>
      </c>
      <c r="D47" s="49">
        <v>11</v>
      </c>
      <c r="E47" s="49">
        <v>13</v>
      </c>
      <c r="F47" s="49">
        <v>29</v>
      </c>
      <c r="G47" s="49">
        <v>1</v>
      </c>
      <c r="H47" s="49">
        <v>0</v>
      </c>
      <c r="I47" s="49">
        <v>17</v>
      </c>
      <c r="J47" s="49">
        <v>5</v>
      </c>
      <c r="K47" s="49">
        <v>3</v>
      </c>
      <c r="L47" s="49">
        <v>4</v>
      </c>
      <c r="M47" s="49">
        <v>45</v>
      </c>
      <c r="N47" s="49">
        <v>0</v>
      </c>
      <c r="O47" s="15">
        <f t="shared" si="0"/>
        <v>109</v>
      </c>
      <c r="P47" s="15">
        <f t="shared" si="1"/>
        <v>154</v>
      </c>
      <c r="R47" s="8"/>
      <c r="T47"/>
    </row>
    <row r="48" spans="2:20" ht="23.1" customHeight="1" x14ac:dyDescent="0.25">
      <c r="B48" s="23" t="s">
        <v>75</v>
      </c>
      <c r="C48" s="49">
        <v>30</v>
      </c>
      <c r="D48" s="49">
        <v>3</v>
      </c>
      <c r="E48" s="49">
        <v>5</v>
      </c>
      <c r="F48" s="49">
        <v>29</v>
      </c>
      <c r="G48" s="49">
        <v>1</v>
      </c>
      <c r="H48" s="49">
        <v>0</v>
      </c>
      <c r="I48" s="49">
        <v>23</v>
      </c>
      <c r="J48" s="49">
        <v>8</v>
      </c>
      <c r="K48" s="49">
        <v>5</v>
      </c>
      <c r="L48" s="49">
        <v>4</v>
      </c>
      <c r="M48" s="49">
        <v>70</v>
      </c>
      <c r="N48" s="49">
        <v>0</v>
      </c>
      <c r="O48" s="15">
        <f t="shared" si="0"/>
        <v>108</v>
      </c>
      <c r="P48" s="15">
        <f t="shared" si="1"/>
        <v>178</v>
      </c>
      <c r="R48" s="8"/>
      <c r="T48"/>
    </row>
    <row r="49" spans="2:20" ht="23.1" customHeight="1" x14ac:dyDescent="0.25">
      <c r="B49" s="22" t="s">
        <v>76</v>
      </c>
      <c r="C49" s="49">
        <v>32</v>
      </c>
      <c r="D49" s="49">
        <v>12</v>
      </c>
      <c r="E49" s="49">
        <v>10</v>
      </c>
      <c r="F49" s="49">
        <v>38</v>
      </c>
      <c r="G49" s="49">
        <v>1</v>
      </c>
      <c r="H49" s="49">
        <v>0</v>
      </c>
      <c r="I49" s="49">
        <v>28</v>
      </c>
      <c r="J49" s="49">
        <v>5</v>
      </c>
      <c r="K49" s="49">
        <v>2</v>
      </c>
      <c r="L49" s="49">
        <v>1</v>
      </c>
      <c r="M49" s="49">
        <v>45</v>
      </c>
      <c r="N49" s="49">
        <v>0</v>
      </c>
      <c r="O49" s="15">
        <f t="shared" si="0"/>
        <v>129</v>
      </c>
      <c r="P49" s="15">
        <f t="shared" si="1"/>
        <v>174</v>
      </c>
      <c r="R49" s="8"/>
      <c r="T49"/>
    </row>
    <row r="50" spans="2:20" ht="23.1" customHeight="1" x14ac:dyDescent="0.25">
      <c r="B50" s="23" t="s">
        <v>77</v>
      </c>
      <c r="C50" s="49">
        <v>40</v>
      </c>
      <c r="D50" s="49">
        <v>6</v>
      </c>
      <c r="E50" s="49">
        <v>8</v>
      </c>
      <c r="F50" s="49">
        <v>38</v>
      </c>
      <c r="G50" s="49">
        <v>0</v>
      </c>
      <c r="H50" s="49">
        <v>3</v>
      </c>
      <c r="I50" s="49">
        <v>12</v>
      </c>
      <c r="J50" s="49">
        <v>1</v>
      </c>
      <c r="K50" s="49">
        <v>4</v>
      </c>
      <c r="L50" s="49">
        <v>1</v>
      </c>
      <c r="M50" s="49">
        <v>30</v>
      </c>
      <c r="N50" s="49">
        <v>0</v>
      </c>
      <c r="O50" s="15">
        <f t="shared" si="0"/>
        <v>113</v>
      </c>
      <c r="P50" s="15">
        <f t="shared" si="1"/>
        <v>143</v>
      </c>
      <c r="R50" s="8"/>
      <c r="T50"/>
    </row>
    <row r="51" spans="2:20" ht="23.1" customHeight="1" x14ac:dyDescent="0.25">
      <c r="B51" s="23" t="s">
        <v>78</v>
      </c>
      <c r="C51" s="49">
        <v>37</v>
      </c>
      <c r="D51" s="49">
        <v>10</v>
      </c>
      <c r="E51" s="49">
        <v>7</v>
      </c>
      <c r="F51" s="49">
        <v>30</v>
      </c>
      <c r="G51" s="49">
        <v>1</v>
      </c>
      <c r="H51" s="49">
        <v>0</v>
      </c>
      <c r="I51" s="49">
        <v>20</v>
      </c>
      <c r="J51" s="49">
        <v>4</v>
      </c>
      <c r="K51" s="49">
        <v>2</v>
      </c>
      <c r="L51" s="49">
        <v>1</v>
      </c>
      <c r="M51" s="49">
        <v>52</v>
      </c>
      <c r="N51" s="49">
        <v>0</v>
      </c>
      <c r="O51" s="15">
        <f t="shared" si="0"/>
        <v>112</v>
      </c>
      <c r="P51" s="15">
        <f t="shared" si="1"/>
        <v>164</v>
      </c>
      <c r="R51" s="8"/>
      <c r="T51"/>
    </row>
    <row r="52" spans="2:20" ht="23.1" customHeight="1" x14ac:dyDescent="0.25">
      <c r="B52" s="23" t="s">
        <v>79</v>
      </c>
      <c r="C52" s="49">
        <v>43</v>
      </c>
      <c r="D52" s="49">
        <v>17</v>
      </c>
      <c r="E52" s="49">
        <v>7</v>
      </c>
      <c r="F52" s="49">
        <v>48</v>
      </c>
      <c r="G52" s="49">
        <v>2</v>
      </c>
      <c r="H52" s="49">
        <v>0</v>
      </c>
      <c r="I52" s="49">
        <v>22</v>
      </c>
      <c r="J52" s="49">
        <v>10</v>
      </c>
      <c r="K52" s="49">
        <v>2</v>
      </c>
      <c r="L52" s="49">
        <v>1</v>
      </c>
      <c r="M52" s="49">
        <v>45</v>
      </c>
      <c r="N52" s="49">
        <v>0</v>
      </c>
      <c r="O52" s="15">
        <f t="shared" si="0"/>
        <v>152</v>
      </c>
      <c r="P52" s="15">
        <f t="shared" si="1"/>
        <v>197</v>
      </c>
      <c r="R52" s="8"/>
      <c r="T52"/>
    </row>
    <row r="53" spans="2:20" ht="23.1" customHeight="1" x14ac:dyDescent="0.25">
      <c r="B53" s="22" t="s">
        <v>80</v>
      </c>
      <c r="C53" s="49">
        <v>39</v>
      </c>
      <c r="D53" s="49">
        <v>12</v>
      </c>
      <c r="E53" s="49">
        <v>8</v>
      </c>
      <c r="F53" s="49">
        <v>46</v>
      </c>
      <c r="G53" s="49">
        <v>0</v>
      </c>
      <c r="H53" s="49">
        <v>0</v>
      </c>
      <c r="I53" s="49">
        <v>18</v>
      </c>
      <c r="J53" s="49">
        <v>5</v>
      </c>
      <c r="K53" s="49">
        <v>2</v>
      </c>
      <c r="L53" s="49">
        <v>1</v>
      </c>
      <c r="M53" s="49">
        <v>60</v>
      </c>
      <c r="N53" s="49">
        <v>0</v>
      </c>
      <c r="O53" s="15">
        <f t="shared" si="0"/>
        <v>131</v>
      </c>
      <c r="P53" s="15">
        <f t="shared" si="1"/>
        <v>191</v>
      </c>
      <c r="R53" s="8"/>
      <c r="T53"/>
    </row>
    <row r="54" spans="2:20" ht="23.1" customHeight="1" x14ac:dyDescent="0.25">
      <c r="B54" s="22" t="s">
        <v>81</v>
      </c>
      <c r="C54" s="49">
        <v>29</v>
      </c>
      <c r="D54" s="49">
        <v>8</v>
      </c>
      <c r="E54" s="49">
        <v>6</v>
      </c>
      <c r="F54" s="49">
        <v>50</v>
      </c>
      <c r="G54" s="49">
        <v>2</v>
      </c>
      <c r="H54" s="49">
        <v>0</v>
      </c>
      <c r="I54" s="49">
        <v>9</v>
      </c>
      <c r="J54" s="49">
        <v>7</v>
      </c>
      <c r="K54" s="49">
        <v>3</v>
      </c>
      <c r="L54" s="49">
        <v>2</v>
      </c>
      <c r="M54" s="49">
        <v>45</v>
      </c>
      <c r="N54" s="49">
        <v>0</v>
      </c>
      <c r="O54" s="15">
        <f t="shared" si="0"/>
        <v>116</v>
      </c>
      <c r="P54" s="15">
        <f t="shared" si="1"/>
        <v>161</v>
      </c>
      <c r="R54" s="8"/>
      <c r="T54"/>
    </row>
    <row r="55" spans="2:20" ht="23.1" customHeight="1" x14ac:dyDescent="0.25">
      <c r="B55" s="22" t="s">
        <v>82</v>
      </c>
      <c r="C55" s="49">
        <v>33</v>
      </c>
      <c r="D55" s="49">
        <v>6</v>
      </c>
      <c r="E55" s="49">
        <v>2</v>
      </c>
      <c r="F55" s="49">
        <v>39</v>
      </c>
      <c r="G55" s="49">
        <v>1</v>
      </c>
      <c r="H55" s="49">
        <v>2</v>
      </c>
      <c r="I55" s="49">
        <v>12</v>
      </c>
      <c r="J55" s="49">
        <v>9</v>
      </c>
      <c r="K55" s="49">
        <v>5</v>
      </c>
      <c r="L55" s="49">
        <v>6</v>
      </c>
      <c r="M55" s="49">
        <v>50</v>
      </c>
      <c r="N55" s="49">
        <v>0</v>
      </c>
      <c r="O55" s="15">
        <f t="shared" si="0"/>
        <v>115</v>
      </c>
      <c r="P55" s="15">
        <f t="shared" si="1"/>
        <v>165</v>
      </c>
      <c r="R55" s="8"/>
      <c r="T55"/>
    </row>
    <row r="56" spans="2:20" ht="23.1" customHeight="1" x14ac:dyDescent="0.25">
      <c r="B56" s="22" t="s">
        <v>83</v>
      </c>
      <c r="C56" s="49">
        <v>30</v>
      </c>
      <c r="D56" s="49">
        <v>4</v>
      </c>
      <c r="E56" s="49">
        <v>7</v>
      </c>
      <c r="F56" s="49">
        <v>40</v>
      </c>
      <c r="G56" s="49">
        <v>3</v>
      </c>
      <c r="H56" s="49">
        <v>0</v>
      </c>
      <c r="I56" s="49">
        <v>21</v>
      </c>
      <c r="J56" s="49">
        <v>6</v>
      </c>
      <c r="K56" s="49">
        <v>4</v>
      </c>
      <c r="L56" s="49">
        <v>1</v>
      </c>
      <c r="M56" s="49">
        <v>57</v>
      </c>
      <c r="N56" s="49">
        <v>0</v>
      </c>
      <c r="O56" s="15">
        <f t="shared" si="0"/>
        <v>116</v>
      </c>
      <c r="P56" s="15">
        <f t="shared" si="1"/>
        <v>173</v>
      </c>
      <c r="R56" s="8"/>
      <c r="T56"/>
    </row>
    <row r="57" spans="2:20" ht="23.1" customHeight="1" x14ac:dyDescent="0.25">
      <c r="B57" s="22" t="s">
        <v>84</v>
      </c>
      <c r="C57" s="49">
        <v>30</v>
      </c>
      <c r="D57" s="49">
        <v>4</v>
      </c>
      <c r="E57" s="49">
        <v>4</v>
      </c>
      <c r="F57" s="49">
        <v>30</v>
      </c>
      <c r="G57" s="49">
        <v>1</v>
      </c>
      <c r="H57" s="49">
        <v>0</v>
      </c>
      <c r="I57" s="49">
        <v>14</v>
      </c>
      <c r="J57" s="49">
        <v>5</v>
      </c>
      <c r="K57" s="49">
        <v>2</v>
      </c>
      <c r="L57" s="49">
        <v>3</v>
      </c>
      <c r="M57" s="49">
        <v>60</v>
      </c>
      <c r="N57" s="49">
        <v>0</v>
      </c>
      <c r="O57" s="15">
        <f t="shared" si="0"/>
        <v>93</v>
      </c>
      <c r="P57" s="15">
        <f t="shared" si="1"/>
        <v>153</v>
      </c>
      <c r="R57" s="8"/>
      <c r="T57"/>
    </row>
    <row r="58" spans="2:20" ht="23.1" customHeight="1" x14ac:dyDescent="0.25">
      <c r="B58" s="25" t="s">
        <v>18</v>
      </c>
      <c r="C58" s="16">
        <f t="shared" ref="C58:P58" si="21">SUM(C10:C57)</f>
        <v>1526</v>
      </c>
      <c r="D58" s="16">
        <f t="shared" si="21"/>
        <v>422</v>
      </c>
      <c r="E58" s="16">
        <f t="shared" si="21"/>
        <v>343</v>
      </c>
      <c r="F58" s="16">
        <f t="shared" si="21"/>
        <v>1678</v>
      </c>
      <c r="G58" s="16">
        <f t="shared" si="21"/>
        <v>36</v>
      </c>
      <c r="H58" s="16">
        <f t="shared" si="21"/>
        <v>44</v>
      </c>
      <c r="I58" s="16">
        <f t="shared" si="21"/>
        <v>788</v>
      </c>
      <c r="J58" s="16">
        <f t="shared" si="21"/>
        <v>259</v>
      </c>
      <c r="K58" s="16">
        <f t="shared" si="21"/>
        <v>104</v>
      </c>
      <c r="L58" s="16">
        <f t="shared" si="21"/>
        <v>115</v>
      </c>
      <c r="M58" s="16">
        <f t="shared" si="21"/>
        <v>2389</v>
      </c>
      <c r="N58" s="16">
        <f t="shared" si="21"/>
        <v>1</v>
      </c>
      <c r="O58" s="16">
        <f t="shared" si="21"/>
        <v>5316</v>
      </c>
      <c r="P58" s="16">
        <f t="shared" si="21"/>
        <v>7705</v>
      </c>
      <c r="R58" s="8"/>
      <c r="T58"/>
    </row>
    <row r="59" spans="2:20" ht="23.1" customHeight="1" x14ac:dyDescent="0.25">
      <c r="B59" s="25" t="s">
        <v>93</v>
      </c>
      <c r="C59" s="42">
        <f t="shared" ref="C59:N59" si="22">C58/$P$58</f>
        <v>0.19805321219987021</v>
      </c>
      <c r="D59" s="42">
        <f t="shared" si="22"/>
        <v>5.4769630110317977E-2</v>
      </c>
      <c r="E59" s="42">
        <f t="shared" si="22"/>
        <v>4.4516547696301104E-2</v>
      </c>
      <c r="F59" s="42">
        <f t="shared" si="22"/>
        <v>0.21778066190785206</v>
      </c>
      <c r="G59" s="42">
        <f t="shared" si="22"/>
        <v>4.6722907203114858E-3</v>
      </c>
      <c r="H59" s="42">
        <f t="shared" si="22"/>
        <v>5.7105775470473715E-3</v>
      </c>
      <c r="I59" s="42">
        <f t="shared" si="22"/>
        <v>0.10227125243348476</v>
      </c>
      <c r="J59" s="42">
        <f t="shared" si="22"/>
        <v>3.3614536015574299E-2</v>
      </c>
      <c r="K59" s="42">
        <f t="shared" si="22"/>
        <v>1.3497728747566514E-2</v>
      </c>
      <c r="L59" s="42">
        <f t="shared" si="22"/>
        <v>1.4925373134328358E-2</v>
      </c>
      <c r="M59" s="42">
        <f t="shared" si="22"/>
        <v>0.31005840363400389</v>
      </c>
      <c r="N59" s="42">
        <f t="shared" si="22"/>
        <v>1.2978585334198572E-4</v>
      </c>
      <c r="R59" s="8"/>
      <c r="T59"/>
    </row>
    <row r="60" spans="2:20" ht="23.1" customHeight="1" x14ac:dyDescent="0.25">
      <c r="B60" s="41" t="s">
        <v>94</v>
      </c>
      <c r="C60" s="43">
        <f>C58/$O$58</f>
        <v>0.28705793829947329</v>
      </c>
      <c r="D60" s="43">
        <f t="shared" ref="D60:N60" si="23">D58/$O$58</f>
        <v>7.9382994732881865E-2</v>
      </c>
      <c r="E60" s="43">
        <f t="shared" si="23"/>
        <v>6.4522197140707296E-2</v>
      </c>
      <c r="F60" s="43">
        <f t="shared" si="23"/>
        <v>0.31565086531226488</v>
      </c>
      <c r="G60" s="43">
        <f t="shared" si="23"/>
        <v>6.7720090293453723E-3</v>
      </c>
      <c r="H60" s="43">
        <f t="shared" si="23"/>
        <v>8.2768999247554553E-3</v>
      </c>
      <c r="I60" s="43">
        <f t="shared" si="23"/>
        <v>0.14823175319789314</v>
      </c>
      <c r="J60" s="43">
        <f t="shared" si="23"/>
        <v>4.8720842738901426E-2</v>
      </c>
      <c r="K60" s="43">
        <f t="shared" si="23"/>
        <v>1.9563581640331076E-2</v>
      </c>
      <c r="L60" s="43">
        <f t="shared" si="23"/>
        <v>2.1632806621519941E-2</v>
      </c>
      <c r="M60" s="43"/>
      <c r="N60" s="43">
        <f t="shared" si="23"/>
        <v>1.8811136192626034E-4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 tint="-0.249977111117893"/>
  </sheetPr>
  <dimension ref="A1:AF174"/>
  <sheetViews>
    <sheetView view="pageBreakPreview" zoomScale="60" workbookViewId="0">
      <selection activeCell="R6" sqref="R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82" t="s">
        <v>23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 spans="2:32" ht="20.100000000000001" customHeight="1" x14ac:dyDescent="0.25">
      <c r="B2" s="83" t="s">
        <v>95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 spans="2:32" ht="20.100000000000001" customHeight="1" x14ac:dyDescent="0.25">
      <c r="B3" s="21" t="s">
        <v>96</v>
      </c>
      <c r="C3" s="90" t="s">
        <v>185</v>
      </c>
      <c r="D3" s="90"/>
      <c r="E3" s="90"/>
      <c r="F3" s="90"/>
      <c r="G3" s="90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2:32" ht="20.100000000000001" customHeight="1" x14ac:dyDescent="0.25">
      <c r="C5" s="2" t="s">
        <v>3</v>
      </c>
      <c r="D5" s="35" t="s">
        <v>186</v>
      </c>
      <c r="F5" s="40" t="s">
        <v>1</v>
      </c>
      <c r="G5" s="88" t="str">
        <f>'[2]28.09 MATUGGA-BOMBO-24h'!G5:H5</f>
        <v>MATUGGA GAZ</v>
      </c>
      <c r="H5" s="89"/>
      <c r="I5" s="14"/>
      <c r="J5" s="2" t="s">
        <v>5</v>
      </c>
      <c r="K5" s="88" t="str">
        <f>'[2]28.09 MATUGGA-BOMBO-24h'!K5:L5</f>
        <v>OMEJJE</v>
      </c>
      <c r="L5" s="89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88" t="s">
        <v>176</v>
      </c>
      <c r="E6" s="89"/>
      <c r="F6" s="2" t="s">
        <v>2</v>
      </c>
      <c r="G6" s="88" t="s">
        <v>182</v>
      </c>
      <c r="H6" s="89"/>
      <c r="J6" s="2" t="s">
        <v>21</v>
      </c>
      <c r="K6" s="88" t="str">
        <f>'[2]28.09 MATUGGA-BOMBO-24h'!K6:L6</f>
        <v>NUSURAH</v>
      </c>
      <c r="L6" s="89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87" t="s">
        <v>88</v>
      </c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44" t="s">
        <v>37</v>
      </c>
      <c r="C10" s="49">
        <v>28</v>
      </c>
      <c r="D10" s="49">
        <v>8</v>
      </c>
      <c r="E10" s="49">
        <v>3</v>
      </c>
      <c r="F10" s="49">
        <v>27</v>
      </c>
      <c r="G10" s="49">
        <v>2</v>
      </c>
      <c r="H10" s="49">
        <v>2</v>
      </c>
      <c r="I10" s="49">
        <v>12</v>
      </c>
      <c r="J10" s="49">
        <v>3</v>
      </c>
      <c r="K10" s="49">
        <v>0</v>
      </c>
      <c r="L10" s="49">
        <v>4</v>
      </c>
      <c r="M10" s="49">
        <v>59</v>
      </c>
      <c r="N10" s="49">
        <v>0</v>
      </c>
      <c r="O10" s="17">
        <f t="shared" ref="O10:O73" si="0">SUM(C10:L10,N10)</f>
        <v>89</v>
      </c>
      <c r="P10" s="17">
        <f t="shared" ref="P10:P73" si="1">SUM(C10:N10)</f>
        <v>148</v>
      </c>
      <c r="R10" s="1" t="s">
        <v>6</v>
      </c>
      <c r="S10" s="17">
        <f t="shared" ref="S10:AF10" si="2">SUM(C10:C13)</f>
        <v>126</v>
      </c>
      <c r="T10" s="17">
        <f t="shared" si="2"/>
        <v>37</v>
      </c>
      <c r="U10" s="17">
        <f t="shared" si="2"/>
        <v>23</v>
      </c>
      <c r="V10" s="17">
        <f t="shared" si="2"/>
        <v>131</v>
      </c>
      <c r="W10" s="17">
        <f t="shared" si="2"/>
        <v>3</v>
      </c>
      <c r="X10" s="17">
        <f t="shared" si="2"/>
        <v>6</v>
      </c>
      <c r="Y10" s="17">
        <f t="shared" si="2"/>
        <v>45</v>
      </c>
      <c r="Z10" s="17">
        <f t="shared" si="2"/>
        <v>8</v>
      </c>
      <c r="AA10" s="17">
        <f t="shared" si="2"/>
        <v>2</v>
      </c>
      <c r="AB10" s="17">
        <f t="shared" si="2"/>
        <v>8</v>
      </c>
      <c r="AC10" s="17">
        <f t="shared" si="2"/>
        <v>238</v>
      </c>
      <c r="AD10" s="17">
        <f t="shared" si="2"/>
        <v>0</v>
      </c>
      <c r="AE10" s="30">
        <f t="shared" si="2"/>
        <v>389</v>
      </c>
      <c r="AF10" s="30">
        <f t="shared" si="2"/>
        <v>627</v>
      </c>
    </row>
    <row r="11" spans="2:32" s="6" customFormat="1" ht="23.1" customHeight="1" x14ac:dyDescent="0.25">
      <c r="B11" s="44" t="s">
        <v>38</v>
      </c>
      <c r="C11" s="49">
        <v>35</v>
      </c>
      <c r="D11" s="49">
        <v>9</v>
      </c>
      <c r="E11" s="49">
        <v>5</v>
      </c>
      <c r="F11" s="49">
        <v>37</v>
      </c>
      <c r="G11" s="49">
        <v>1</v>
      </c>
      <c r="H11" s="49">
        <v>3</v>
      </c>
      <c r="I11" s="49">
        <v>11</v>
      </c>
      <c r="J11" s="49">
        <v>0</v>
      </c>
      <c r="K11" s="49">
        <v>0</v>
      </c>
      <c r="L11" s="49">
        <v>3</v>
      </c>
      <c r="M11" s="49">
        <v>63</v>
      </c>
      <c r="N11" s="49">
        <v>0</v>
      </c>
      <c r="O11" s="17">
        <f t="shared" si="0"/>
        <v>104</v>
      </c>
      <c r="P11" s="17">
        <f t="shared" si="1"/>
        <v>167</v>
      </c>
      <c r="R11" s="1" t="s">
        <v>7</v>
      </c>
      <c r="S11" s="17">
        <f t="shared" ref="S11:AF11" si="3">SUM(C14:C17)</f>
        <v>101</v>
      </c>
      <c r="T11" s="17">
        <f t="shared" si="3"/>
        <v>12</v>
      </c>
      <c r="U11" s="17">
        <f t="shared" si="3"/>
        <v>17</v>
      </c>
      <c r="V11" s="17">
        <f t="shared" si="3"/>
        <v>183</v>
      </c>
      <c r="W11" s="17">
        <f t="shared" si="3"/>
        <v>6</v>
      </c>
      <c r="X11" s="17">
        <f t="shared" si="3"/>
        <v>0</v>
      </c>
      <c r="Y11" s="17">
        <f t="shared" si="3"/>
        <v>34</v>
      </c>
      <c r="Z11" s="17">
        <f t="shared" si="3"/>
        <v>6</v>
      </c>
      <c r="AA11" s="17">
        <f t="shared" si="3"/>
        <v>1</v>
      </c>
      <c r="AB11" s="17">
        <f t="shared" si="3"/>
        <v>8</v>
      </c>
      <c r="AC11" s="17">
        <f t="shared" si="3"/>
        <v>250</v>
      </c>
      <c r="AD11" s="17">
        <f t="shared" si="3"/>
        <v>0</v>
      </c>
      <c r="AE11" s="30">
        <f t="shared" si="3"/>
        <v>368</v>
      </c>
      <c r="AF11" s="30">
        <f t="shared" si="3"/>
        <v>618</v>
      </c>
    </row>
    <row r="12" spans="2:32" ht="23.1" customHeight="1" x14ac:dyDescent="0.25">
      <c r="B12" s="44" t="s">
        <v>39</v>
      </c>
      <c r="C12" s="49">
        <v>30</v>
      </c>
      <c r="D12" s="49">
        <v>11</v>
      </c>
      <c r="E12" s="49">
        <v>8</v>
      </c>
      <c r="F12" s="49">
        <v>35</v>
      </c>
      <c r="G12" s="49">
        <v>0</v>
      </c>
      <c r="H12" s="49">
        <v>1</v>
      </c>
      <c r="I12" s="49">
        <v>0</v>
      </c>
      <c r="J12" s="49">
        <v>0</v>
      </c>
      <c r="K12" s="49">
        <v>0</v>
      </c>
      <c r="L12" s="49">
        <v>0</v>
      </c>
      <c r="M12" s="49">
        <v>44</v>
      </c>
      <c r="N12" s="49">
        <v>0</v>
      </c>
      <c r="O12" s="17">
        <f t="shared" si="0"/>
        <v>85</v>
      </c>
      <c r="P12" s="17">
        <f t="shared" si="1"/>
        <v>129</v>
      </c>
      <c r="R12" s="1" t="s">
        <v>8</v>
      </c>
      <c r="S12" s="17">
        <f t="shared" ref="S12:AF12" si="4">SUM(C18:C21)</f>
        <v>150</v>
      </c>
      <c r="T12" s="17">
        <f t="shared" si="4"/>
        <v>28</v>
      </c>
      <c r="U12" s="17">
        <f t="shared" si="4"/>
        <v>23</v>
      </c>
      <c r="V12" s="17">
        <f t="shared" si="4"/>
        <v>165</v>
      </c>
      <c r="W12" s="17">
        <f t="shared" si="4"/>
        <v>7</v>
      </c>
      <c r="X12" s="17">
        <f t="shared" si="4"/>
        <v>3</v>
      </c>
      <c r="Y12" s="17">
        <f t="shared" si="4"/>
        <v>55</v>
      </c>
      <c r="Z12" s="17">
        <f t="shared" si="4"/>
        <v>10</v>
      </c>
      <c r="AA12" s="17">
        <f t="shared" si="4"/>
        <v>0</v>
      </c>
      <c r="AB12" s="17">
        <f t="shared" si="4"/>
        <v>4</v>
      </c>
      <c r="AC12" s="17">
        <f t="shared" si="4"/>
        <v>210</v>
      </c>
      <c r="AD12" s="17">
        <f t="shared" si="4"/>
        <v>0</v>
      </c>
      <c r="AE12" s="30">
        <f t="shared" si="4"/>
        <v>445</v>
      </c>
      <c r="AF12" s="30">
        <f t="shared" si="4"/>
        <v>655</v>
      </c>
    </row>
    <row r="13" spans="2:32" ht="23.1" customHeight="1" x14ac:dyDescent="0.25">
      <c r="B13" s="44" t="s">
        <v>40</v>
      </c>
      <c r="C13" s="49">
        <v>33</v>
      </c>
      <c r="D13" s="49">
        <v>9</v>
      </c>
      <c r="E13" s="49">
        <v>7</v>
      </c>
      <c r="F13" s="49">
        <v>32</v>
      </c>
      <c r="G13" s="49">
        <v>0</v>
      </c>
      <c r="H13" s="49">
        <v>0</v>
      </c>
      <c r="I13" s="49">
        <v>22</v>
      </c>
      <c r="J13" s="49">
        <v>5</v>
      </c>
      <c r="K13" s="49">
        <v>2</v>
      </c>
      <c r="L13" s="49">
        <v>1</v>
      </c>
      <c r="M13" s="49">
        <v>72</v>
      </c>
      <c r="N13" s="49">
        <v>0</v>
      </c>
      <c r="O13" s="17">
        <f t="shared" si="0"/>
        <v>111</v>
      </c>
      <c r="P13" s="17">
        <f t="shared" si="1"/>
        <v>183</v>
      </c>
      <c r="R13" s="1" t="s">
        <v>9</v>
      </c>
      <c r="S13" s="17">
        <f t="shared" ref="S13:AF13" si="5">SUM(C22:C25)</f>
        <v>101</v>
      </c>
      <c r="T13" s="17">
        <f t="shared" si="5"/>
        <v>18</v>
      </c>
      <c r="U13" s="17">
        <f t="shared" si="5"/>
        <v>18</v>
      </c>
      <c r="V13" s="17">
        <f t="shared" si="5"/>
        <v>119</v>
      </c>
      <c r="W13" s="17">
        <f t="shared" si="5"/>
        <v>14</v>
      </c>
      <c r="X13" s="17">
        <f t="shared" si="5"/>
        <v>0</v>
      </c>
      <c r="Y13" s="17">
        <f t="shared" si="5"/>
        <v>77</v>
      </c>
      <c r="Z13" s="17">
        <f t="shared" si="5"/>
        <v>8</v>
      </c>
      <c r="AA13" s="17">
        <f t="shared" si="5"/>
        <v>5</v>
      </c>
      <c r="AB13" s="17">
        <f t="shared" si="5"/>
        <v>6</v>
      </c>
      <c r="AC13" s="17">
        <f t="shared" si="5"/>
        <v>180</v>
      </c>
      <c r="AD13" s="17">
        <f t="shared" si="5"/>
        <v>0</v>
      </c>
      <c r="AE13" s="30">
        <f t="shared" si="5"/>
        <v>366</v>
      </c>
      <c r="AF13" s="30">
        <f t="shared" si="5"/>
        <v>546</v>
      </c>
    </row>
    <row r="14" spans="2:32" ht="23.1" customHeight="1" x14ac:dyDescent="0.25">
      <c r="B14" s="44" t="s">
        <v>41</v>
      </c>
      <c r="C14" s="49">
        <v>28</v>
      </c>
      <c r="D14" s="49">
        <v>2</v>
      </c>
      <c r="E14" s="49">
        <v>1</v>
      </c>
      <c r="F14" s="49">
        <v>50</v>
      </c>
      <c r="G14" s="49">
        <v>2</v>
      </c>
      <c r="H14" s="49">
        <v>0</v>
      </c>
      <c r="I14" s="49">
        <v>6</v>
      </c>
      <c r="J14" s="49">
        <v>3</v>
      </c>
      <c r="K14" s="49">
        <v>0</v>
      </c>
      <c r="L14" s="49">
        <v>3</v>
      </c>
      <c r="M14" s="49">
        <v>55</v>
      </c>
      <c r="N14" s="49">
        <v>0</v>
      </c>
      <c r="O14" s="17">
        <f t="shared" si="0"/>
        <v>95</v>
      </c>
      <c r="P14" s="17">
        <f t="shared" si="1"/>
        <v>150</v>
      </c>
      <c r="R14" s="1" t="s">
        <v>10</v>
      </c>
      <c r="S14" s="17">
        <f t="shared" ref="S14:AF14" si="6">SUM(C26:C29)</f>
        <v>117</v>
      </c>
      <c r="T14" s="17">
        <f t="shared" si="6"/>
        <v>39</v>
      </c>
      <c r="U14" s="17">
        <f t="shared" si="6"/>
        <v>44</v>
      </c>
      <c r="V14" s="17">
        <f t="shared" si="6"/>
        <v>138</v>
      </c>
      <c r="W14" s="17">
        <f t="shared" si="6"/>
        <v>2</v>
      </c>
      <c r="X14" s="17">
        <f t="shared" si="6"/>
        <v>1</v>
      </c>
      <c r="Y14" s="17">
        <f t="shared" si="6"/>
        <v>63</v>
      </c>
      <c r="Z14" s="17">
        <f t="shared" si="6"/>
        <v>4</v>
      </c>
      <c r="AA14" s="17">
        <f t="shared" si="6"/>
        <v>1</v>
      </c>
      <c r="AB14" s="17">
        <f t="shared" si="6"/>
        <v>6</v>
      </c>
      <c r="AC14" s="17">
        <f t="shared" si="6"/>
        <v>275</v>
      </c>
      <c r="AD14" s="17">
        <f t="shared" si="6"/>
        <v>0</v>
      </c>
      <c r="AE14" s="30">
        <f t="shared" si="6"/>
        <v>415</v>
      </c>
      <c r="AF14" s="30">
        <f t="shared" si="6"/>
        <v>690</v>
      </c>
    </row>
    <row r="15" spans="2:32" ht="23.1" customHeight="1" x14ac:dyDescent="0.25">
      <c r="B15" s="44" t="s">
        <v>42</v>
      </c>
      <c r="C15" s="49">
        <v>19</v>
      </c>
      <c r="D15" s="49">
        <v>2</v>
      </c>
      <c r="E15" s="49">
        <v>1</v>
      </c>
      <c r="F15" s="49">
        <v>50</v>
      </c>
      <c r="G15" s="49">
        <v>2</v>
      </c>
      <c r="H15" s="49">
        <v>0</v>
      </c>
      <c r="I15" s="49">
        <v>8</v>
      </c>
      <c r="J15" s="49">
        <v>1</v>
      </c>
      <c r="K15" s="49">
        <v>1</v>
      </c>
      <c r="L15" s="49">
        <v>2</v>
      </c>
      <c r="M15" s="49">
        <v>68</v>
      </c>
      <c r="N15" s="49">
        <v>0</v>
      </c>
      <c r="O15" s="17">
        <f t="shared" si="0"/>
        <v>86</v>
      </c>
      <c r="P15" s="17">
        <f t="shared" si="1"/>
        <v>154</v>
      </c>
      <c r="R15" s="1" t="s">
        <v>11</v>
      </c>
      <c r="S15" s="17">
        <f t="shared" ref="S15:AF15" si="7">SUM(C30:C33)</f>
        <v>132</v>
      </c>
      <c r="T15" s="17">
        <f t="shared" si="7"/>
        <v>24</v>
      </c>
      <c r="U15" s="17">
        <f t="shared" si="7"/>
        <v>30</v>
      </c>
      <c r="V15" s="17">
        <f t="shared" si="7"/>
        <v>120</v>
      </c>
      <c r="W15" s="17">
        <f t="shared" si="7"/>
        <v>2</v>
      </c>
      <c r="X15" s="17">
        <f t="shared" si="7"/>
        <v>5</v>
      </c>
      <c r="Y15" s="17">
        <f t="shared" si="7"/>
        <v>91</v>
      </c>
      <c r="Z15" s="17">
        <f t="shared" si="7"/>
        <v>9</v>
      </c>
      <c r="AA15" s="17">
        <f t="shared" si="7"/>
        <v>7</v>
      </c>
      <c r="AB15" s="17">
        <f t="shared" si="7"/>
        <v>6</v>
      </c>
      <c r="AC15" s="17">
        <f t="shared" si="7"/>
        <v>233</v>
      </c>
      <c r="AD15" s="17">
        <f t="shared" si="7"/>
        <v>0</v>
      </c>
      <c r="AE15" s="30">
        <f t="shared" si="7"/>
        <v>426</v>
      </c>
      <c r="AF15" s="30">
        <f t="shared" si="7"/>
        <v>659</v>
      </c>
    </row>
    <row r="16" spans="2:32" ht="23.1" customHeight="1" x14ac:dyDescent="0.25">
      <c r="B16" s="44" t="s">
        <v>43</v>
      </c>
      <c r="C16" s="49">
        <v>19</v>
      </c>
      <c r="D16" s="49">
        <v>6</v>
      </c>
      <c r="E16" s="49">
        <v>5</v>
      </c>
      <c r="F16" s="49">
        <v>47</v>
      </c>
      <c r="G16" s="49">
        <v>0</v>
      </c>
      <c r="H16" s="49">
        <v>0</v>
      </c>
      <c r="I16" s="49">
        <v>11</v>
      </c>
      <c r="J16" s="49">
        <v>2</v>
      </c>
      <c r="K16" s="49">
        <v>0</v>
      </c>
      <c r="L16" s="49">
        <v>1</v>
      </c>
      <c r="M16" s="49">
        <v>65</v>
      </c>
      <c r="N16" s="49">
        <v>0</v>
      </c>
      <c r="O16" s="17">
        <f t="shared" si="0"/>
        <v>91</v>
      </c>
      <c r="P16" s="17">
        <f t="shared" si="1"/>
        <v>156</v>
      </c>
      <c r="R16" s="1" t="s">
        <v>12</v>
      </c>
      <c r="S16" s="17">
        <f t="shared" ref="S16:AF16" si="8">SUM(C34:C37)</f>
        <v>124</v>
      </c>
      <c r="T16" s="17">
        <f t="shared" si="8"/>
        <v>43</v>
      </c>
      <c r="U16" s="17">
        <f t="shared" si="8"/>
        <v>26</v>
      </c>
      <c r="V16" s="17">
        <f t="shared" si="8"/>
        <v>98</v>
      </c>
      <c r="W16" s="17">
        <f t="shared" si="8"/>
        <v>2</v>
      </c>
      <c r="X16" s="17">
        <f t="shared" si="8"/>
        <v>7</v>
      </c>
      <c r="Y16" s="17">
        <f t="shared" si="8"/>
        <v>56</v>
      </c>
      <c r="Z16" s="17">
        <f t="shared" si="8"/>
        <v>12</v>
      </c>
      <c r="AA16" s="17">
        <f t="shared" si="8"/>
        <v>3</v>
      </c>
      <c r="AB16" s="17">
        <f t="shared" si="8"/>
        <v>2</v>
      </c>
      <c r="AC16" s="17">
        <f t="shared" si="8"/>
        <v>149</v>
      </c>
      <c r="AD16" s="17">
        <f t="shared" si="8"/>
        <v>0</v>
      </c>
      <c r="AE16" s="30">
        <f t="shared" si="8"/>
        <v>373</v>
      </c>
      <c r="AF16" s="30">
        <f t="shared" si="8"/>
        <v>522</v>
      </c>
    </row>
    <row r="17" spans="2:32" ht="23.1" customHeight="1" x14ac:dyDescent="0.25">
      <c r="B17" s="44" t="s">
        <v>44</v>
      </c>
      <c r="C17" s="49">
        <v>35</v>
      </c>
      <c r="D17" s="49">
        <v>2</v>
      </c>
      <c r="E17" s="49">
        <v>10</v>
      </c>
      <c r="F17" s="49">
        <v>36</v>
      </c>
      <c r="G17" s="49">
        <v>2</v>
      </c>
      <c r="H17" s="49">
        <v>0</v>
      </c>
      <c r="I17" s="49">
        <v>9</v>
      </c>
      <c r="J17" s="49">
        <v>0</v>
      </c>
      <c r="K17" s="49">
        <v>0</v>
      </c>
      <c r="L17" s="49">
        <v>2</v>
      </c>
      <c r="M17" s="49">
        <v>62</v>
      </c>
      <c r="N17" s="49">
        <v>0</v>
      </c>
      <c r="O17" s="17">
        <f t="shared" si="0"/>
        <v>96</v>
      </c>
      <c r="P17" s="17">
        <f t="shared" si="1"/>
        <v>158</v>
      </c>
      <c r="R17" s="1" t="s">
        <v>13</v>
      </c>
      <c r="S17" s="17">
        <f t="shared" ref="S17:AF17" si="9">SUM(C38:C41)</f>
        <v>140</v>
      </c>
      <c r="T17" s="17">
        <f t="shared" si="9"/>
        <v>28</v>
      </c>
      <c r="U17" s="17">
        <f t="shared" si="9"/>
        <v>25</v>
      </c>
      <c r="V17" s="17">
        <f t="shared" si="9"/>
        <v>86</v>
      </c>
      <c r="W17" s="17">
        <f t="shared" si="9"/>
        <v>6</v>
      </c>
      <c r="X17" s="17">
        <f t="shared" si="9"/>
        <v>4</v>
      </c>
      <c r="Y17" s="17">
        <f t="shared" si="9"/>
        <v>43</v>
      </c>
      <c r="Z17" s="17">
        <f t="shared" si="9"/>
        <v>17</v>
      </c>
      <c r="AA17" s="17">
        <f t="shared" si="9"/>
        <v>10</v>
      </c>
      <c r="AB17" s="17">
        <f t="shared" si="9"/>
        <v>4</v>
      </c>
      <c r="AC17" s="17">
        <f t="shared" si="9"/>
        <v>145</v>
      </c>
      <c r="AD17" s="17">
        <f t="shared" si="9"/>
        <v>1</v>
      </c>
      <c r="AE17" s="30">
        <f t="shared" si="9"/>
        <v>364</v>
      </c>
      <c r="AF17" s="30">
        <f t="shared" si="9"/>
        <v>509</v>
      </c>
    </row>
    <row r="18" spans="2:32" ht="23.1" customHeight="1" x14ac:dyDescent="0.25">
      <c r="B18" s="44" t="s">
        <v>45</v>
      </c>
      <c r="C18" s="49">
        <v>39</v>
      </c>
      <c r="D18" s="49">
        <v>3</v>
      </c>
      <c r="E18" s="49">
        <v>5</v>
      </c>
      <c r="F18" s="49">
        <v>39</v>
      </c>
      <c r="G18" s="49">
        <v>2</v>
      </c>
      <c r="H18" s="49">
        <v>2</v>
      </c>
      <c r="I18" s="49">
        <v>11</v>
      </c>
      <c r="J18" s="49">
        <v>7</v>
      </c>
      <c r="K18" s="49">
        <v>0</v>
      </c>
      <c r="L18" s="49">
        <v>0</v>
      </c>
      <c r="M18" s="49">
        <v>45</v>
      </c>
      <c r="N18" s="49">
        <v>0</v>
      </c>
      <c r="O18" s="17">
        <f t="shared" si="0"/>
        <v>108</v>
      </c>
      <c r="P18" s="17">
        <f t="shared" si="1"/>
        <v>153</v>
      </c>
      <c r="R18" s="1" t="s">
        <v>14</v>
      </c>
      <c r="S18" s="17">
        <f t="shared" ref="S18:AF18" si="10">SUM(C42:C45)</f>
        <v>157</v>
      </c>
      <c r="T18" s="17">
        <f t="shared" si="10"/>
        <v>36</v>
      </c>
      <c r="U18" s="17">
        <f t="shared" si="10"/>
        <v>29</v>
      </c>
      <c r="V18" s="17">
        <f t="shared" si="10"/>
        <v>140</v>
      </c>
      <c r="W18" s="17">
        <f t="shared" si="10"/>
        <v>0</v>
      </c>
      <c r="X18" s="17">
        <f t="shared" si="10"/>
        <v>4</v>
      </c>
      <c r="Y18" s="17">
        <f t="shared" si="10"/>
        <v>83</v>
      </c>
      <c r="Z18" s="17">
        <f t="shared" si="10"/>
        <v>6</v>
      </c>
      <c r="AA18" s="17">
        <f t="shared" si="10"/>
        <v>6</v>
      </c>
      <c r="AB18" s="17">
        <f t="shared" si="10"/>
        <v>9</v>
      </c>
      <c r="AC18" s="17">
        <f t="shared" si="10"/>
        <v>168</v>
      </c>
      <c r="AD18" s="17">
        <f t="shared" si="10"/>
        <v>0</v>
      </c>
      <c r="AE18" s="30">
        <f t="shared" si="10"/>
        <v>470</v>
      </c>
      <c r="AF18" s="30">
        <f t="shared" si="10"/>
        <v>638</v>
      </c>
    </row>
    <row r="19" spans="2:32" ht="23.1" customHeight="1" x14ac:dyDescent="0.25">
      <c r="B19" s="44" t="s">
        <v>46</v>
      </c>
      <c r="C19" s="49">
        <v>30</v>
      </c>
      <c r="D19" s="49">
        <v>8</v>
      </c>
      <c r="E19" s="49">
        <v>6</v>
      </c>
      <c r="F19" s="49">
        <v>43</v>
      </c>
      <c r="G19" s="49">
        <v>1</v>
      </c>
      <c r="H19" s="49">
        <v>0</v>
      </c>
      <c r="I19" s="49">
        <v>22</v>
      </c>
      <c r="J19" s="49">
        <v>1</v>
      </c>
      <c r="K19" s="49">
        <v>0</v>
      </c>
      <c r="L19" s="49">
        <v>1</v>
      </c>
      <c r="M19" s="49">
        <v>57</v>
      </c>
      <c r="N19" s="49">
        <v>0</v>
      </c>
      <c r="O19" s="17">
        <f t="shared" si="0"/>
        <v>112</v>
      </c>
      <c r="P19" s="17">
        <f t="shared" si="1"/>
        <v>169</v>
      </c>
      <c r="R19" s="1" t="s">
        <v>15</v>
      </c>
      <c r="S19" s="17">
        <f t="shared" ref="S19:AF19" si="11">SUM(C46:C49)</f>
        <v>198</v>
      </c>
      <c r="T19" s="17">
        <f t="shared" si="11"/>
        <v>56</v>
      </c>
      <c r="U19" s="17">
        <f t="shared" si="11"/>
        <v>43</v>
      </c>
      <c r="V19" s="17">
        <f t="shared" si="11"/>
        <v>139</v>
      </c>
      <c r="W19" s="17">
        <f t="shared" si="11"/>
        <v>0</v>
      </c>
      <c r="X19" s="17">
        <f t="shared" si="11"/>
        <v>7</v>
      </c>
      <c r="Y19" s="17">
        <f t="shared" si="11"/>
        <v>90</v>
      </c>
      <c r="Z19" s="17">
        <f t="shared" si="11"/>
        <v>9</v>
      </c>
      <c r="AA19" s="17">
        <f t="shared" si="11"/>
        <v>4</v>
      </c>
      <c r="AB19" s="17">
        <f t="shared" si="11"/>
        <v>12</v>
      </c>
      <c r="AC19" s="17">
        <f t="shared" si="11"/>
        <v>215</v>
      </c>
      <c r="AD19" s="17">
        <f t="shared" si="11"/>
        <v>0</v>
      </c>
      <c r="AE19" s="30">
        <f t="shared" si="11"/>
        <v>558</v>
      </c>
      <c r="AF19" s="30">
        <f t="shared" si="11"/>
        <v>773</v>
      </c>
    </row>
    <row r="20" spans="2:32" ht="23.1" customHeight="1" x14ac:dyDescent="0.25">
      <c r="B20" s="44" t="s">
        <v>47</v>
      </c>
      <c r="C20" s="49">
        <v>46</v>
      </c>
      <c r="D20" s="49">
        <v>13</v>
      </c>
      <c r="E20" s="49">
        <v>6</v>
      </c>
      <c r="F20" s="49">
        <v>47</v>
      </c>
      <c r="G20" s="49">
        <v>3</v>
      </c>
      <c r="H20" s="49">
        <v>0</v>
      </c>
      <c r="I20" s="49">
        <v>12</v>
      </c>
      <c r="J20" s="49">
        <v>1</v>
      </c>
      <c r="K20" s="49">
        <v>0</v>
      </c>
      <c r="L20" s="49">
        <v>1</v>
      </c>
      <c r="M20" s="49">
        <v>53</v>
      </c>
      <c r="N20" s="49">
        <v>0</v>
      </c>
      <c r="O20" s="17">
        <f t="shared" si="0"/>
        <v>129</v>
      </c>
      <c r="P20" s="17">
        <f t="shared" si="1"/>
        <v>182</v>
      </c>
      <c r="R20" s="1" t="s">
        <v>16</v>
      </c>
      <c r="S20" s="17">
        <f t="shared" ref="S20:AF20" si="12">SUM(C50:C53)</f>
        <v>319</v>
      </c>
      <c r="T20" s="17">
        <f t="shared" si="12"/>
        <v>63</v>
      </c>
      <c r="U20" s="17">
        <f t="shared" si="12"/>
        <v>43</v>
      </c>
      <c r="V20" s="17">
        <f t="shared" si="12"/>
        <v>204</v>
      </c>
      <c r="W20" s="17">
        <f t="shared" si="12"/>
        <v>17</v>
      </c>
      <c r="X20" s="17">
        <f t="shared" si="12"/>
        <v>0</v>
      </c>
      <c r="Y20" s="17">
        <f t="shared" si="12"/>
        <v>109</v>
      </c>
      <c r="Z20" s="17">
        <f t="shared" si="12"/>
        <v>10</v>
      </c>
      <c r="AA20" s="17">
        <f t="shared" si="12"/>
        <v>2</v>
      </c>
      <c r="AB20" s="17">
        <f t="shared" si="12"/>
        <v>19</v>
      </c>
      <c r="AC20" s="17">
        <f t="shared" si="12"/>
        <v>216</v>
      </c>
      <c r="AD20" s="17">
        <f t="shared" si="12"/>
        <v>3</v>
      </c>
      <c r="AE20" s="30">
        <f t="shared" si="12"/>
        <v>789</v>
      </c>
      <c r="AF20" s="30">
        <f t="shared" si="12"/>
        <v>1005</v>
      </c>
    </row>
    <row r="21" spans="2:32" ht="23.1" customHeight="1" x14ac:dyDescent="0.25">
      <c r="B21" s="44" t="s">
        <v>48</v>
      </c>
      <c r="C21" s="49">
        <v>35</v>
      </c>
      <c r="D21" s="49">
        <v>4</v>
      </c>
      <c r="E21" s="49">
        <v>6</v>
      </c>
      <c r="F21" s="49">
        <v>36</v>
      </c>
      <c r="G21" s="49">
        <v>1</v>
      </c>
      <c r="H21" s="49">
        <v>1</v>
      </c>
      <c r="I21" s="49">
        <v>10</v>
      </c>
      <c r="J21" s="49">
        <v>1</v>
      </c>
      <c r="K21" s="49">
        <v>0</v>
      </c>
      <c r="L21" s="49">
        <v>2</v>
      </c>
      <c r="M21" s="49">
        <v>55</v>
      </c>
      <c r="N21" s="49">
        <v>0</v>
      </c>
      <c r="O21" s="17">
        <f t="shared" si="0"/>
        <v>96</v>
      </c>
      <c r="P21" s="17">
        <f t="shared" si="1"/>
        <v>151</v>
      </c>
      <c r="R21" s="35" t="s">
        <v>20</v>
      </c>
      <c r="S21" s="33">
        <f t="shared" ref="S21:AF21" si="13">SUM(C54:C57)</f>
        <v>253</v>
      </c>
      <c r="T21" s="17">
        <f t="shared" si="13"/>
        <v>70</v>
      </c>
      <c r="U21" s="17">
        <f t="shared" si="13"/>
        <v>49</v>
      </c>
      <c r="V21" s="17">
        <f t="shared" si="13"/>
        <v>150</v>
      </c>
      <c r="W21" s="17">
        <f t="shared" si="13"/>
        <v>19</v>
      </c>
      <c r="X21" s="17">
        <f t="shared" si="13"/>
        <v>5</v>
      </c>
      <c r="Y21" s="17">
        <f t="shared" si="13"/>
        <v>77</v>
      </c>
      <c r="Z21" s="17">
        <f t="shared" si="13"/>
        <v>1</v>
      </c>
      <c r="AA21" s="17">
        <f t="shared" si="13"/>
        <v>2</v>
      </c>
      <c r="AB21" s="17">
        <f t="shared" si="13"/>
        <v>6</v>
      </c>
      <c r="AC21" s="17">
        <f t="shared" si="13"/>
        <v>223</v>
      </c>
      <c r="AD21" s="17">
        <f t="shared" si="13"/>
        <v>0</v>
      </c>
      <c r="AE21" s="30">
        <f t="shared" si="13"/>
        <v>632</v>
      </c>
      <c r="AF21" s="30">
        <f t="shared" si="13"/>
        <v>855</v>
      </c>
    </row>
    <row r="22" spans="2:32" ht="23.1" customHeight="1" x14ac:dyDescent="0.25">
      <c r="B22" s="44" t="s">
        <v>49</v>
      </c>
      <c r="C22" s="49">
        <v>23</v>
      </c>
      <c r="D22" s="49">
        <v>6</v>
      </c>
      <c r="E22" s="49">
        <v>6</v>
      </c>
      <c r="F22" s="49">
        <v>29</v>
      </c>
      <c r="G22" s="49">
        <v>13</v>
      </c>
      <c r="H22" s="49">
        <v>0</v>
      </c>
      <c r="I22" s="49">
        <v>13</v>
      </c>
      <c r="J22" s="49">
        <v>2</v>
      </c>
      <c r="K22" s="49">
        <v>0</v>
      </c>
      <c r="L22" s="49">
        <v>2</v>
      </c>
      <c r="M22" s="49">
        <v>51</v>
      </c>
      <c r="N22" s="49">
        <v>0</v>
      </c>
      <c r="O22" s="17">
        <f t="shared" si="0"/>
        <v>94</v>
      </c>
      <c r="P22" s="17">
        <f t="shared" si="1"/>
        <v>145</v>
      </c>
      <c r="R22" s="35" t="s">
        <v>146</v>
      </c>
      <c r="S22" s="33">
        <f>SUM(C58:C61)</f>
        <v>105</v>
      </c>
      <c r="T22" s="33">
        <f t="shared" ref="T22:AF22" si="14">SUM(D58:D61)</f>
        <v>18</v>
      </c>
      <c r="U22" s="33">
        <f t="shared" si="14"/>
        <v>13</v>
      </c>
      <c r="V22" s="33">
        <f t="shared" si="14"/>
        <v>70</v>
      </c>
      <c r="W22" s="33">
        <f t="shared" si="14"/>
        <v>2</v>
      </c>
      <c r="X22" s="33">
        <f t="shared" si="14"/>
        <v>3</v>
      </c>
      <c r="Y22" s="33">
        <f t="shared" si="14"/>
        <v>40</v>
      </c>
      <c r="Z22" s="33">
        <f t="shared" si="14"/>
        <v>25</v>
      </c>
      <c r="AA22" s="33">
        <f t="shared" si="14"/>
        <v>23</v>
      </c>
      <c r="AB22" s="33">
        <f t="shared" si="14"/>
        <v>8</v>
      </c>
      <c r="AC22" s="33">
        <f t="shared" si="14"/>
        <v>130</v>
      </c>
      <c r="AD22" s="33">
        <f t="shared" si="14"/>
        <v>0</v>
      </c>
      <c r="AE22" s="30">
        <f t="shared" si="14"/>
        <v>307</v>
      </c>
      <c r="AF22" s="30">
        <f t="shared" si="14"/>
        <v>437</v>
      </c>
    </row>
    <row r="23" spans="2:32" ht="23.1" customHeight="1" x14ac:dyDescent="0.25">
      <c r="B23" s="44" t="s">
        <v>50</v>
      </c>
      <c r="C23" s="49">
        <v>29</v>
      </c>
      <c r="D23" s="49">
        <v>3</v>
      </c>
      <c r="E23" s="49">
        <v>4</v>
      </c>
      <c r="F23" s="49">
        <v>32</v>
      </c>
      <c r="G23" s="49">
        <v>1</v>
      </c>
      <c r="H23" s="49">
        <v>0</v>
      </c>
      <c r="I23" s="49">
        <v>17</v>
      </c>
      <c r="J23" s="49">
        <v>1</v>
      </c>
      <c r="K23" s="49">
        <v>1</v>
      </c>
      <c r="L23" s="49">
        <v>1</v>
      </c>
      <c r="M23" s="49">
        <v>42</v>
      </c>
      <c r="N23" s="49">
        <v>0</v>
      </c>
      <c r="O23" s="17">
        <f t="shared" si="0"/>
        <v>89</v>
      </c>
      <c r="P23" s="17">
        <f t="shared" si="1"/>
        <v>131</v>
      </c>
      <c r="R23" s="35" t="s">
        <v>147</v>
      </c>
      <c r="S23" s="33">
        <f>SUM(C62:C65)</f>
        <v>56</v>
      </c>
      <c r="T23" s="33">
        <f t="shared" ref="T23:AF23" si="15">SUM(D62:D65)</f>
        <v>16</v>
      </c>
      <c r="U23" s="33">
        <f t="shared" si="15"/>
        <v>6</v>
      </c>
      <c r="V23" s="33">
        <f t="shared" si="15"/>
        <v>72</v>
      </c>
      <c r="W23" s="33">
        <f t="shared" si="15"/>
        <v>5</v>
      </c>
      <c r="X23" s="33">
        <f t="shared" si="15"/>
        <v>2</v>
      </c>
      <c r="Y23" s="33">
        <f t="shared" si="15"/>
        <v>22</v>
      </c>
      <c r="Z23" s="33">
        <f t="shared" si="15"/>
        <v>8</v>
      </c>
      <c r="AA23" s="33">
        <f t="shared" si="15"/>
        <v>14</v>
      </c>
      <c r="AB23" s="33">
        <f t="shared" si="15"/>
        <v>6</v>
      </c>
      <c r="AC23" s="33">
        <f t="shared" si="15"/>
        <v>103</v>
      </c>
      <c r="AD23" s="33">
        <f t="shared" si="15"/>
        <v>0</v>
      </c>
      <c r="AE23" s="30">
        <f t="shared" si="15"/>
        <v>207</v>
      </c>
      <c r="AF23" s="30">
        <f t="shared" si="15"/>
        <v>310</v>
      </c>
    </row>
    <row r="24" spans="2:32" ht="23.1" customHeight="1" x14ac:dyDescent="0.25">
      <c r="B24" s="44" t="s">
        <v>51</v>
      </c>
      <c r="C24" s="49">
        <v>31</v>
      </c>
      <c r="D24" s="49">
        <v>6</v>
      </c>
      <c r="E24" s="49">
        <v>4</v>
      </c>
      <c r="F24" s="49">
        <v>31</v>
      </c>
      <c r="G24" s="49">
        <v>0</v>
      </c>
      <c r="H24" s="49">
        <v>0</v>
      </c>
      <c r="I24" s="49">
        <v>23</v>
      </c>
      <c r="J24" s="49">
        <v>2</v>
      </c>
      <c r="K24" s="49">
        <v>4</v>
      </c>
      <c r="L24" s="49">
        <v>1</v>
      </c>
      <c r="M24" s="49">
        <v>47</v>
      </c>
      <c r="N24" s="49">
        <v>0</v>
      </c>
      <c r="O24" s="17">
        <f t="shared" si="0"/>
        <v>102</v>
      </c>
      <c r="P24" s="17">
        <f t="shared" si="1"/>
        <v>149</v>
      </c>
      <c r="R24" s="35" t="s">
        <v>148</v>
      </c>
      <c r="S24" s="33">
        <f>SUM(C66:C69)</f>
        <v>79</v>
      </c>
      <c r="T24" s="33">
        <f t="shared" ref="T24:AF24" si="16">SUM(D66:D69)</f>
        <v>17</v>
      </c>
      <c r="U24" s="33">
        <f t="shared" si="16"/>
        <v>18</v>
      </c>
      <c r="V24" s="33">
        <f t="shared" si="16"/>
        <v>52</v>
      </c>
      <c r="W24" s="33">
        <f t="shared" si="16"/>
        <v>4</v>
      </c>
      <c r="X24" s="33">
        <f t="shared" si="16"/>
        <v>4</v>
      </c>
      <c r="Y24" s="33">
        <f t="shared" si="16"/>
        <v>8</v>
      </c>
      <c r="Z24" s="33">
        <f t="shared" si="16"/>
        <v>7</v>
      </c>
      <c r="AA24" s="33">
        <f t="shared" si="16"/>
        <v>10</v>
      </c>
      <c r="AB24" s="33">
        <f t="shared" si="16"/>
        <v>0</v>
      </c>
      <c r="AC24" s="33">
        <f t="shared" si="16"/>
        <v>66</v>
      </c>
      <c r="AD24" s="33">
        <f t="shared" si="16"/>
        <v>30</v>
      </c>
      <c r="AE24" s="30">
        <f t="shared" si="16"/>
        <v>229</v>
      </c>
      <c r="AF24" s="30">
        <f t="shared" si="16"/>
        <v>295</v>
      </c>
    </row>
    <row r="25" spans="2:32" ht="23.1" customHeight="1" x14ac:dyDescent="0.25">
      <c r="B25" s="44" t="s">
        <v>52</v>
      </c>
      <c r="C25" s="49">
        <v>18</v>
      </c>
      <c r="D25" s="49">
        <v>3</v>
      </c>
      <c r="E25" s="49">
        <v>4</v>
      </c>
      <c r="F25" s="49">
        <v>27</v>
      </c>
      <c r="G25" s="49">
        <v>0</v>
      </c>
      <c r="H25" s="49">
        <v>0</v>
      </c>
      <c r="I25" s="49">
        <v>24</v>
      </c>
      <c r="J25" s="49">
        <v>3</v>
      </c>
      <c r="K25" s="49">
        <v>0</v>
      </c>
      <c r="L25" s="49">
        <v>2</v>
      </c>
      <c r="M25" s="49">
        <v>40</v>
      </c>
      <c r="N25" s="49">
        <v>0</v>
      </c>
      <c r="O25" s="17">
        <f t="shared" si="0"/>
        <v>81</v>
      </c>
      <c r="P25" s="17">
        <f t="shared" si="1"/>
        <v>121</v>
      </c>
      <c r="R25" s="35" t="s">
        <v>149</v>
      </c>
      <c r="S25" s="33">
        <f>SUM(C70:C73)</f>
        <v>66</v>
      </c>
      <c r="T25" s="33">
        <f t="shared" ref="T25:AF25" si="17">SUM(D70:D73)</f>
        <v>14</v>
      </c>
      <c r="U25" s="33">
        <f t="shared" si="17"/>
        <v>8</v>
      </c>
      <c r="V25" s="33">
        <f t="shared" si="17"/>
        <v>83</v>
      </c>
      <c r="W25" s="33">
        <f t="shared" si="17"/>
        <v>1</v>
      </c>
      <c r="X25" s="33">
        <f t="shared" si="17"/>
        <v>4</v>
      </c>
      <c r="Y25" s="33">
        <f t="shared" si="17"/>
        <v>28</v>
      </c>
      <c r="Z25" s="33">
        <f t="shared" si="17"/>
        <v>11</v>
      </c>
      <c r="AA25" s="33">
        <f t="shared" si="17"/>
        <v>8</v>
      </c>
      <c r="AB25" s="33">
        <f t="shared" si="17"/>
        <v>5</v>
      </c>
      <c r="AC25" s="33">
        <f t="shared" si="17"/>
        <v>53</v>
      </c>
      <c r="AD25" s="33">
        <f t="shared" si="17"/>
        <v>0</v>
      </c>
      <c r="AE25" s="30">
        <f t="shared" si="17"/>
        <v>228</v>
      </c>
      <c r="AF25" s="30">
        <f t="shared" si="17"/>
        <v>281</v>
      </c>
    </row>
    <row r="26" spans="2:32" ht="23.1" customHeight="1" x14ac:dyDescent="0.25">
      <c r="B26" s="44" t="s">
        <v>53</v>
      </c>
      <c r="C26" s="49">
        <v>35</v>
      </c>
      <c r="D26" s="49">
        <v>7</v>
      </c>
      <c r="E26" s="49">
        <v>1</v>
      </c>
      <c r="F26" s="49">
        <v>36</v>
      </c>
      <c r="G26" s="49">
        <v>0</v>
      </c>
      <c r="H26" s="49">
        <v>1</v>
      </c>
      <c r="I26" s="49">
        <v>15</v>
      </c>
      <c r="J26" s="49">
        <v>1</v>
      </c>
      <c r="K26" s="49">
        <v>0</v>
      </c>
      <c r="L26" s="49">
        <v>2</v>
      </c>
      <c r="M26" s="49">
        <v>60</v>
      </c>
      <c r="N26" s="49">
        <v>0</v>
      </c>
      <c r="O26" s="17">
        <f t="shared" si="0"/>
        <v>98</v>
      </c>
      <c r="P26" s="17">
        <f t="shared" si="1"/>
        <v>158</v>
      </c>
      <c r="R26" s="35" t="s">
        <v>150</v>
      </c>
      <c r="S26" s="33">
        <f>SUM(C74:C77)</f>
        <v>29</v>
      </c>
      <c r="T26" s="33">
        <f t="shared" ref="T26:AF26" si="18">SUM(D74:D77)</f>
        <v>4</v>
      </c>
      <c r="U26" s="33">
        <f t="shared" si="18"/>
        <v>7</v>
      </c>
      <c r="V26" s="33">
        <f t="shared" si="18"/>
        <v>30</v>
      </c>
      <c r="W26" s="33">
        <f t="shared" si="18"/>
        <v>1</v>
      </c>
      <c r="X26" s="33">
        <f t="shared" si="18"/>
        <v>0</v>
      </c>
      <c r="Y26" s="33">
        <f t="shared" si="18"/>
        <v>21</v>
      </c>
      <c r="Z26" s="33">
        <f t="shared" si="18"/>
        <v>21</v>
      </c>
      <c r="AA26" s="33">
        <f t="shared" si="18"/>
        <v>7</v>
      </c>
      <c r="AB26" s="33">
        <f t="shared" si="18"/>
        <v>6</v>
      </c>
      <c r="AC26" s="33">
        <f t="shared" si="18"/>
        <v>37</v>
      </c>
      <c r="AD26" s="33">
        <f t="shared" si="18"/>
        <v>0</v>
      </c>
      <c r="AE26" s="30">
        <f t="shared" si="18"/>
        <v>126</v>
      </c>
      <c r="AF26" s="30">
        <f t="shared" si="18"/>
        <v>163</v>
      </c>
    </row>
    <row r="27" spans="2:32" ht="23.1" customHeight="1" x14ac:dyDescent="0.25">
      <c r="B27" s="44" t="s">
        <v>54</v>
      </c>
      <c r="C27" s="49">
        <v>28</v>
      </c>
      <c r="D27" s="49">
        <v>11</v>
      </c>
      <c r="E27" s="49">
        <v>7</v>
      </c>
      <c r="F27" s="49">
        <v>33</v>
      </c>
      <c r="G27" s="49">
        <v>0</v>
      </c>
      <c r="H27" s="49">
        <v>0</v>
      </c>
      <c r="I27" s="49">
        <v>11</v>
      </c>
      <c r="J27" s="49">
        <v>0</v>
      </c>
      <c r="K27" s="49">
        <v>0</v>
      </c>
      <c r="L27" s="49">
        <v>1</v>
      </c>
      <c r="M27" s="49">
        <v>70</v>
      </c>
      <c r="N27" s="49">
        <v>0</v>
      </c>
      <c r="O27" s="17">
        <f t="shared" si="0"/>
        <v>91</v>
      </c>
      <c r="P27" s="17">
        <f t="shared" si="1"/>
        <v>161</v>
      </c>
      <c r="R27" s="35" t="s">
        <v>151</v>
      </c>
      <c r="S27" s="33">
        <f>SUM(C78:C81)</f>
        <v>13</v>
      </c>
      <c r="T27" s="33">
        <f t="shared" ref="T27:AF27" si="19">SUM(D78:D81)</f>
        <v>1</v>
      </c>
      <c r="U27" s="33">
        <f t="shared" si="19"/>
        <v>8</v>
      </c>
      <c r="V27" s="33">
        <f t="shared" si="19"/>
        <v>11</v>
      </c>
      <c r="W27" s="33">
        <f t="shared" si="19"/>
        <v>1</v>
      </c>
      <c r="X27" s="33">
        <f t="shared" si="19"/>
        <v>1</v>
      </c>
      <c r="Y27" s="33">
        <f t="shared" si="19"/>
        <v>20</v>
      </c>
      <c r="Z27" s="33">
        <f t="shared" si="19"/>
        <v>20</v>
      </c>
      <c r="AA27" s="33">
        <f t="shared" si="19"/>
        <v>3</v>
      </c>
      <c r="AB27" s="33">
        <f t="shared" si="19"/>
        <v>9</v>
      </c>
      <c r="AC27" s="33">
        <f t="shared" si="19"/>
        <v>19</v>
      </c>
      <c r="AD27" s="33">
        <f t="shared" si="19"/>
        <v>0</v>
      </c>
      <c r="AE27" s="30">
        <f t="shared" si="19"/>
        <v>87</v>
      </c>
      <c r="AF27" s="30">
        <f t="shared" si="19"/>
        <v>106</v>
      </c>
    </row>
    <row r="28" spans="2:32" ht="23.1" customHeight="1" x14ac:dyDescent="0.25">
      <c r="B28" s="44" t="s">
        <v>55</v>
      </c>
      <c r="C28" s="49">
        <v>28</v>
      </c>
      <c r="D28" s="49">
        <v>14</v>
      </c>
      <c r="E28" s="49">
        <v>3</v>
      </c>
      <c r="F28" s="49">
        <v>31</v>
      </c>
      <c r="G28" s="49">
        <v>1</v>
      </c>
      <c r="H28" s="49">
        <v>0</v>
      </c>
      <c r="I28" s="49">
        <v>12</v>
      </c>
      <c r="J28" s="49">
        <v>3</v>
      </c>
      <c r="K28" s="49">
        <v>1</v>
      </c>
      <c r="L28" s="49">
        <v>1</v>
      </c>
      <c r="M28" s="49">
        <v>93</v>
      </c>
      <c r="N28" s="49">
        <v>0</v>
      </c>
      <c r="O28" s="17">
        <f t="shared" si="0"/>
        <v>94</v>
      </c>
      <c r="P28" s="17">
        <f t="shared" si="1"/>
        <v>187</v>
      </c>
      <c r="R28" s="35" t="s">
        <v>152</v>
      </c>
      <c r="S28" s="33">
        <f>SUM(C82:C85)</f>
        <v>13</v>
      </c>
      <c r="T28" s="33">
        <f t="shared" ref="T28:AF28" si="20">SUM(D82:D85)</f>
        <v>2</v>
      </c>
      <c r="U28" s="33">
        <f t="shared" si="20"/>
        <v>1</v>
      </c>
      <c r="V28" s="33">
        <f t="shared" si="20"/>
        <v>5</v>
      </c>
      <c r="W28" s="33">
        <f t="shared" si="20"/>
        <v>1</v>
      </c>
      <c r="X28" s="33">
        <f t="shared" si="20"/>
        <v>3</v>
      </c>
      <c r="Y28" s="33">
        <f t="shared" si="20"/>
        <v>6</v>
      </c>
      <c r="Z28" s="33">
        <f t="shared" si="20"/>
        <v>7</v>
      </c>
      <c r="AA28" s="33">
        <f t="shared" si="20"/>
        <v>3</v>
      </c>
      <c r="AB28" s="33">
        <f t="shared" si="20"/>
        <v>4</v>
      </c>
      <c r="AC28" s="33">
        <f t="shared" si="20"/>
        <v>19</v>
      </c>
      <c r="AD28" s="33">
        <f t="shared" si="20"/>
        <v>0</v>
      </c>
      <c r="AE28" s="30">
        <f t="shared" si="20"/>
        <v>45</v>
      </c>
      <c r="AF28" s="30">
        <f t="shared" si="20"/>
        <v>64</v>
      </c>
    </row>
    <row r="29" spans="2:32" ht="23.1" customHeight="1" x14ac:dyDescent="0.25">
      <c r="B29" s="44" t="s">
        <v>56</v>
      </c>
      <c r="C29" s="49">
        <v>26</v>
      </c>
      <c r="D29" s="49">
        <v>7</v>
      </c>
      <c r="E29" s="49">
        <v>33</v>
      </c>
      <c r="F29" s="49">
        <v>38</v>
      </c>
      <c r="G29" s="49">
        <v>1</v>
      </c>
      <c r="H29" s="49">
        <v>0</v>
      </c>
      <c r="I29" s="49">
        <v>25</v>
      </c>
      <c r="J29" s="49">
        <v>0</v>
      </c>
      <c r="K29" s="49">
        <v>0</v>
      </c>
      <c r="L29" s="49">
        <v>2</v>
      </c>
      <c r="M29" s="49">
        <v>52</v>
      </c>
      <c r="N29" s="49">
        <v>0</v>
      </c>
      <c r="O29" s="17">
        <f t="shared" si="0"/>
        <v>132</v>
      </c>
      <c r="P29" s="17">
        <f t="shared" si="1"/>
        <v>184</v>
      </c>
      <c r="R29" s="35" t="s">
        <v>153</v>
      </c>
      <c r="S29" s="33">
        <f>SUM(C86:C89)</f>
        <v>11</v>
      </c>
      <c r="T29" s="33">
        <f t="shared" ref="T29:AF29" si="21">SUM(D86:D89)</f>
        <v>3</v>
      </c>
      <c r="U29" s="33">
        <f t="shared" si="21"/>
        <v>0</v>
      </c>
      <c r="V29" s="33">
        <f t="shared" si="21"/>
        <v>2</v>
      </c>
      <c r="W29" s="33">
        <f t="shared" si="21"/>
        <v>2</v>
      </c>
      <c r="X29" s="33">
        <f t="shared" si="21"/>
        <v>5</v>
      </c>
      <c r="Y29" s="33">
        <f t="shared" si="21"/>
        <v>19</v>
      </c>
      <c r="Z29" s="33">
        <f t="shared" si="21"/>
        <v>15</v>
      </c>
      <c r="AA29" s="33">
        <f t="shared" si="21"/>
        <v>1</v>
      </c>
      <c r="AB29" s="33">
        <f t="shared" si="21"/>
        <v>4</v>
      </c>
      <c r="AC29" s="33">
        <f t="shared" si="21"/>
        <v>22</v>
      </c>
      <c r="AD29" s="33">
        <f t="shared" si="21"/>
        <v>0</v>
      </c>
      <c r="AE29" s="30">
        <f t="shared" si="21"/>
        <v>62</v>
      </c>
      <c r="AF29" s="30">
        <f t="shared" si="21"/>
        <v>84</v>
      </c>
    </row>
    <row r="30" spans="2:32" ht="23.1" customHeight="1" x14ac:dyDescent="0.25">
      <c r="B30" s="44" t="s">
        <v>57</v>
      </c>
      <c r="C30" s="49">
        <v>36</v>
      </c>
      <c r="D30" s="49">
        <v>5</v>
      </c>
      <c r="E30" s="49">
        <v>11</v>
      </c>
      <c r="F30" s="49">
        <v>29</v>
      </c>
      <c r="G30" s="49">
        <v>0</v>
      </c>
      <c r="H30" s="49">
        <v>2</v>
      </c>
      <c r="I30" s="49">
        <v>29</v>
      </c>
      <c r="J30" s="49">
        <v>3</v>
      </c>
      <c r="K30" s="49">
        <v>0</v>
      </c>
      <c r="L30" s="49">
        <v>1</v>
      </c>
      <c r="M30" s="49">
        <v>75</v>
      </c>
      <c r="N30" s="49">
        <v>0</v>
      </c>
      <c r="O30" s="17">
        <f t="shared" si="0"/>
        <v>116</v>
      </c>
      <c r="P30" s="17">
        <f t="shared" si="1"/>
        <v>191</v>
      </c>
      <c r="R30" s="35" t="s">
        <v>154</v>
      </c>
      <c r="S30" s="33">
        <f>SUM(C90:C93)</f>
        <v>2</v>
      </c>
      <c r="T30" s="33">
        <f t="shared" ref="T30:AF30" si="22">SUM(D90:D93)</f>
        <v>0</v>
      </c>
      <c r="U30" s="33">
        <f t="shared" si="22"/>
        <v>0</v>
      </c>
      <c r="V30" s="33">
        <f t="shared" si="22"/>
        <v>4</v>
      </c>
      <c r="W30" s="33">
        <f t="shared" si="22"/>
        <v>0</v>
      </c>
      <c r="X30" s="33">
        <f t="shared" si="22"/>
        <v>9</v>
      </c>
      <c r="Y30" s="33">
        <f t="shared" si="22"/>
        <v>16</v>
      </c>
      <c r="Z30" s="33">
        <f t="shared" si="22"/>
        <v>12</v>
      </c>
      <c r="AA30" s="33">
        <f t="shared" si="22"/>
        <v>1</v>
      </c>
      <c r="AB30" s="33">
        <f t="shared" si="22"/>
        <v>2</v>
      </c>
      <c r="AC30" s="33">
        <f t="shared" si="22"/>
        <v>23</v>
      </c>
      <c r="AD30" s="33">
        <f t="shared" si="22"/>
        <v>0</v>
      </c>
      <c r="AE30" s="30">
        <f t="shared" si="22"/>
        <v>46</v>
      </c>
      <c r="AF30" s="30">
        <f t="shared" si="22"/>
        <v>69</v>
      </c>
    </row>
    <row r="31" spans="2:32" ht="23.1" customHeight="1" x14ac:dyDescent="0.25">
      <c r="B31" s="45" t="s">
        <v>58</v>
      </c>
      <c r="C31" s="49">
        <v>34</v>
      </c>
      <c r="D31" s="49">
        <v>3</v>
      </c>
      <c r="E31" s="49">
        <v>10</v>
      </c>
      <c r="F31" s="49">
        <v>38</v>
      </c>
      <c r="G31" s="49">
        <v>1</v>
      </c>
      <c r="H31" s="49">
        <v>2</v>
      </c>
      <c r="I31" s="49">
        <v>37</v>
      </c>
      <c r="J31" s="49">
        <v>2</v>
      </c>
      <c r="K31" s="49">
        <v>4</v>
      </c>
      <c r="L31" s="49">
        <v>0</v>
      </c>
      <c r="M31" s="49">
        <v>63</v>
      </c>
      <c r="N31" s="49">
        <v>0</v>
      </c>
      <c r="O31" s="17">
        <f t="shared" si="0"/>
        <v>131</v>
      </c>
      <c r="P31" s="17">
        <f t="shared" si="1"/>
        <v>194</v>
      </c>
      <c r="R31" s="35" t="s">
        <v>155</v>
      </c>
      <c r="S31" s="33">
        <f>SUM(C94:C97)</f>
        <v>5</v>
      </c>
      <c r="T31" s="33">
        <f t="shared" ref="T31:AF31" si="23">SUM(D94:D97)</f>
        <v>0</v>
      </c>
      <c r="U31" s="33">
        <f t="shared" si="23"/>
        <v>3</v>
      </c>
      <c r="V31" s="33">
        <f t="shared" si="23"/>
        <v>8</v>
      </c>
      <c r="W31" s="33">
        <f t="shared" si="23"/>
        <v>1</v>
      </c>
      <c r="X31" s="33">
        <f t="shared" si="23"/>
        <v>12</v>
      </c>
      <c r="Y31" s="33">
        <f t="shared" si="23"/>
        <v>21</v>
      </c>
      <c r="Z31" s="33">
        <f t="shared" si="23"/>
        <v>10</v>
      </c>
      <c r="AA31" s="33">
        <f t="shared" si="23"/>
        <v>0</v>
      </c>
      <c r="AB31" s="33">
        <f t="shared" si="23"/>
        <v>2</v>
      </c>
      <c r="AC31" s="33">
        <f t="shared" si="23"/>
        <v>12</v>
      </c>
      <c r="AD31" s="33">
        <f t="shared" si="23"/>
        <v>0</v>
      </c>
      <c r="AE31" s="30">
        <f t="shared" si="23"/>
        <v>62</v>
      </c>
      <c r="AF31" s="30">
        <f t="shared" si="23"/>
        <v>74</v>
      </c>
    </row>
    <row r="32" spans="2:32" ht="23.1" customHeight="1" x14ac:dyDescent="0.25">
      <c r="B32" s="45" t="s">
        <v>59</v>
      </c>
      <c r="C32" s="49">
        <v>29</v>
      </c>
      <c r="D32" s="49">
        <v>7</v>
      </c>
      <c r="E32" s="49">
        <v>6</v>
      </c>
      <c r="F32" s="49">
        <v>22</v>
      </c>
      <c r="G32" s="49">
        <v>1</v>
      </c>
      <c r="H32" s="49">
        <v>1</v>
      </c>
      <c r="I32" s="49">
        <v>20</v>
      </c>
      <c r="J32" s="49">
        <v>1</v>
      </c>
      <c r="K32" s="49">
        <v>2</v>
      </c>
      <c r="L32" s="49">
        <v>3</v>
      </c>
      <c r="M32" s="49">
        <v>55</v>
      </c>
      <c r="N32" s="49">
        <v>0</v>
      </c>
      <c r="O32" s="17">
        <f t="shared" si="0"/>
        <v>92</v>
      </c>
      <c r="P32" s="17">
        <f t="shared" si="1"/>
        <v>147</v>
      </c>
      <c r="R32" s="76" t="s">
        <v>156</v>
      </c>
      <c r="S32" s="33">
        <f>SUM(C98:C101)</f>
        <v>18</v>
      </c>
      <c r="T32" s="33">
        <f t="shared" ref="T32:AF32" si="24">SUM(D98:D101)</f>
        <v>3</v>
      </c>
      <c r="U32" s="33">
        <f t="shared" si="24"/>
        <v>3</v>
      </c>
      <c r="V32" s="33">
        <f t="shared" si="24"/>
        <v>37</v>
      </c>
      <c r="W32" s="33">
        <f t="shared" si="24"/>
        <v>1</v>
      </c>
      <c r="X32" s="33">
        <f t="shared" si="24"/>
        <v>6</v>
      </c>
      <c r="Y32" s="33">
        <f t="shared" si="24"/>
        <v>19</v>
      </c>
      <c r="Z32" s="33">
        <f t="shared" si="24"/>
        <v>16</v>
      </c>
      <c r="AA32" s="33">
        <f t="shared" si="24"/>
        <v>3</v>
      </c>
      <c r="AB32" s="33">
        <f t="shared" si="24"/>
        <v>8</v>
      </c>
      <c r="AC32" s="33">
        <f t="shared" si="24"/>
        <v>23</v>
      </c>
      <c r="AD32" s="33">
        <f t="shared" si="24"/>
        <v>0</v>
      </c>
      <c r="AE32" s="30">
        <f t="shared" si="24"/>
        <v>114</v>
      </c>
      <c r="AF32" s="30">
        <f t="shared" si="24"/>
        <v>137</v>
      </c>
    </row>
    <row r="33" spans="2:32" ht="23.1" customHeight="1" x14ac:dyDescent="0.25">
      <c r="B33" s="44" t="s">
        <v>60</v>
      </c>
      <c r="C33" s="49">
        <v>33</v>
      </c>
      <c r="D33" s="49">
        <v>9</v>
      </c>
      <c r="E33" s="49">
        <v>3</v>
      </c>
      <c r="F33" s="49">
        <v>31</v>
      </c>
      <c r="G33" s="49">
        <v>0</v>
      </c>
      <c r="H33" s="49">
        <v>0</v>
      </c>
      <c r="I33" s="49">
        <v>5</v>
      </c>
      <c r="J33" s="49">
        <v>3</v>
      </c>
      <c r="K33" s="49">
        <v>1</v>
      </c>
      <c r="L33" s="49">
        <v>2</v>
      </c>
      <c r="M33" s="49">
        <v>40</v>
      </c>
      <c r="N33" s="49">
        <v>0</v>
      </c>
      <c r="O33" s="17">
        <f t="shared" si="0"/>
        <v>87</v>
      </c>
      <c r="P33" s="17">
        <f t="shared" si="1"/>
        <v>127</v>
      </c>
      <c r="R33" s="76" t="s">
        <v>157</v>
      </c>
      <c r="S33" s="33">
        <f>SUM(C102:C105)</f>
        <v>65</v>
      </c>
      <c r="T33" s="33">
        <f t="shared" ref="T33:AF33" si="25">SUM(D102:D105)</f>
        <v>26</v>
      </c>
      <c r="U33" s="33">
        <f t="shared" si="25"/>
        <v>19</v>
      </c>
      <c r="V33" s="33">
        <f t="shared" si="25"/>
        <v>84</v>
      </c>
      <c r="W33" s="33">
        <f t="shared" si="25"/>
        <v>4</v>
      </c>
      <c r="X33" s="33">
        <f t="shared" si="25"/>
        <v>2</v>
      </c>
      <c r="Y33" s="33">
        <f t="shared" si="25"/>
        <v>14</v>
      </c>
      <c r="Z33" s="33">
        <f t="shared" si="25"/>
        <v>12</v>
      </c>
      <c r="AA33" s="33">
        <f t="shared" si="25"/>
        <v>6</v>
      </c>
      <c r="AB33" s="33">
        <f t="shared" si="25"/>
        <v>5</v>
      </c>
      <c r="AC33" s="33">
        <f t="shared" si="25"/>
        <v>52</v>
      </c>
      <c r="AD33" s="33">
        <f t="shared" si="25"/>
        <v>0</v>
      </c>
      <c r="AE33" s="30">
        <f t="shared" si="25"/>
        <v>237</v>
      </c>
      <c r="AF33" s="30">
        <f t="shared" si="25"/>
        <v>289</v>
      </c>
    </row>
    <row r="34" spans="2:32" ht="23.1" customHeight="1" x14ac:dyDescent="0.25">
      <c r="B34" s="45" t="s">
        <v>61</v>
      </c>
      <c r="C34" s="49">
        <v>25</v>
      </c>
      <c r="D34" s="49">
        <v>9</v>
      </c>
      <c r="E34" s="49">
        <v>4</v>
      </c>
      <c r="F34" s="49">
        <v>24</v>
      </c>
      <c r="G34" s="49">
        <v>1</v>
      </c>
      <c r="H34" s="49">
        <v>3</v>
      </c>
      <c r="I34" s="49">
        <v>11</v>
      </c>
      <c r="J34" s="49">
        <v>5</v>
      </c>
      <c r="K34" s="49">
        <v>2</v>
      </c>
      <c r="L34" s="49">
        <v>1</v>
      </c>
      <c r="M34" s="49">
        <v>35</v>
      </c>
      <c r="N34" s="49">
        <v>0</v>
      </c>
      <c r="O34" s="17">
        <f t="shared" si="0"/>
        <v>85</v>
      </c>
      <c r="P34" s="17">
        <f t="shared" si="1"/>
        <v>120</v>
      </c>
      <c r="R34" s="72" t="s">
        <v>90</v>
      </c>
      <c r="S34" s="73">
        <f t="shared" ref="S34:AF34" si="26">MAX(S10:S12)</f>
        <v>150</v>
      </c>
      <c r="T34" s="73">
        <f t="shared" si="26"/>
        <v>37</v>
      </c>
      <c r="U34" s="73">
        <f t="shared" si="26"/>
        <v>23</v>
      </c>
      <c r="V34" s="73">
        <f t="shared" si="26"/>
        <v>183</v>
      </c>
      <c r="W34" s="73">
        <f t="shared" si="26"/>
        <v>7</v>
      </c>
      <c r="X34" s="73">
        <f t="shared" si="26"/>
        <v>6</v>
      </c>
      <c r="Y34" s="73">
        <f t="shared" si="26"/>
        <v>55</v>
      </c>
      <c r="Z34" s="73">
        <f t="shared" si="26"/>
        <v>10</v>
      </c>
      <c r="AA34" s="73">
        <f t="shared" si="26"/>
        <v>2</v>
      </c>
      <c r="AB34" s="73">
        <f t="shared" si="26"/>
        <v>8</v>
      </c>
      <c r="AC34" s="73">
        <f t="shared" si="26"/>
        <v>250</v>
      </c>
      <c r="AD34" s="73">
        <f t="shared" si="26"/>
        <v>0</v>
      </c>
      <c r="AE34" s="39">
        <f t="shared" si="26"/>
        <v>445</v>
      </c>
      <c r="AF34" s="39">
        <f t="shared" si="26"/>
        <v>655</v>
      </c>
    </row>
    <row r="35" spans="2:32" ht="23.1" customHeight="1" x14ac:dyDescent="0.25">
      <c r="B35" s="45" t="s">
        <v>62</v>
      </c>
      <c r="C35" s="49">
        <v>35</v>
      </c>
      <c r="D35" s="49">
        <v>8</v>
      </c>
      <c r="E35" s="49">
        <v>8</v>
      </c>
      <c r="F35" s="49">
        <v>20</v>
      </c>
      <c r="G35" s="49">
        <v>0</v>
      </c>
      <c r="H35" s="49">
        <v>1</v>
      </c>
      <c r="I35" s="49">
        <v>11</v>
      </c>
      <c r="J35" s="49">
        <v>4</v>
      </c>
      <c r="K35" s="49">
        <v>1</v>
      </c>
      <c r="L35" s="49">
        <v>0</v>
      </c>
      <c r="M35" s="49">
        <v>35</v>
      </c>
      <c r="N35" s="49">
        <v>0</v>
      </c>
      <c r="O35" s="17">
        <f t="shared" si="0"/>
        <v>88</v>
      </c>
      <c r="P35" s="17">
        <f t="shared" si="1"/>
        <v>123</v>
      </c>
      <c r="R35" s="72" t="s">
        <v>91</v>
      </c>
      <c r="S35" s="73">
        <f t="shared" ref="S35:AF35" si="27">MAX(S13:S18)</f>
        <v>157</v>
      </c>
      <c r="T35" s="73">
        <f t="shared" si="27"/>
        <v>43</v>
      </c>
      <c r="U35" s="73">
        <f t="shared" si="27"/>
        <v>44</v>
      </c>
      <c r="V35" s="73">
        <f t="shared" si="27"/>
        <v>140</v>
      </c>
      <c r="W35" s="73">
        <f t="shared" si="27"/>
        <v>14</v>
      </c>
      <c r="X35" s="73">
        <f t="shared" si="27"/>
        <v>7</v>
      </c>
      <c r="Y35" s="73">
        <f t="shared" si="27"/>
        <v>91</v>
      </c>
      <c r="Z35" s="73">
        <f t="shared" si="27"/>
        <v>17</v>
      </c>
      <c r="AA35" s="73">
        <f t="shared" si="27"/>
        <v>10</v>
      </c>
      <c r="AB35" s="73">
        <f t="shared" si="27"/>
        <v>9</v>
      </c>
      <c r="AC35" s="73">
        <f t="shared" si="27"/>
        <v>275</v>
      </c>
      <c r="AD35" s="73">
        <f t="shared" si="27"/>
        <v>1</v>
      </c>
      <c r="AE35" s="39">
        <f t="shared" si="27"/>
        <v>470</v>
      </c>
      <c r="AF35" s="39">
        <f t="shared" si="27"/>
        <v>690</v>
      </c>
    </row>
    <row r="36" spans="2:32" ht="23.1" customHeight="1" x14ac:dyDescent="0.25">
      <c r="B36" s="45" t="s">
        <v>63</v>
      </c>
      <c r="C36" s="49">
        <v>36</v>
      </c>
      <c r="D36" s="49">
        <v>15</v>
      </c>
      <c r="E36" s="49">
        <v>9</v>
      </c>
      <c r="F36" s="49">
        <v>32</v>
      </c>
      <c r="G36" s="49">
        <v>0</v>
      </c>
      <c r="H36" s="49">
        <v>1</v>
      </c>
      <c r="I36" s="49">
        <v>27</v>
      </c>
      <c r="J36" s="49">
        <v>0</v>
      </c>
      <c r="K36" s="49">
        <v>0</v>
      </c>
      <c r="L36" s="49">
        <v>1</v>
      </c>
      <c r="M36" s="49">
        <v>41</v>
      </c>
      <c r="N36" s="49">
        <v>0</v>
      </c>
      <c r="O36" s="17">
        <f t="shared" si="0"/>
        <v>121</v>
      </c>
      <c r="P36" s="17">
        <f t="shared" si="1"/>
        <v>162</v>
      </c>
      <c r="R36" s="72" t="s">
        <v>92</v>
      </c>
      <c r="S36" s="73">
        <f t="shared" ref="S36:AF36" si="28">MAX(S19:S21)</f>
        <v>319</v>
      </c>
      <c r="T36" s="73">
        <f t="shared" si="28"/>
        <v>70</v>
      </c>
      <c r="U36" s="73">
        <f t="shared" si="28"/>
        <v>49</v>
      </c>
      <c r="V36" s="73">
        <f t="shared" si="28"/>
        <v>204</v>
      </c>
      <c r="W36" s="73">
        <f t="shared" si="28"/>
        <v>19</v>
      </c>
      <c r="X36" s="73">
        <f t="shared" si="28"/>
        <v>7</v>
      </c>
      <c r="Y36" s="73">
        <f t="shared" si="28"/>
        <v>109</v>
      </c>
      <c r="Z36" s="73">
        <f t="shared" si="28"/>
        <v>10</v>
      </c>
      <c r="AA36" s="73">
        <f t="shared" si="28"/>
        <v>4</v>
      </c>
      <c r="AB36" s="73">
        <f t="shared" si="28"/>
        <v>19</v>
      </c>
      <c r="AC36" s="73">
        <f t="shared" si="28"/>
        <v>223</v>
      </c>
      <c r="AD36" s="73">
        <f t="shared" si="28"/>
        <v>3</v>
      </c>
      <c r="AE36" s="39">
        <f t="shared" si="28"/>
        <v>789</v>
      </c>
      <c r="AF36" s="39">
        <f t="shared" si="28"/>
        <v>1005</v>
      </c>
    </row>
    <row r="37" spans="2:32" ht="23.1" customHeight="1" x14ac:dyDescent="0.25">
      <c r="B37" s="44" t="s">
        <v>64</v>
      </c>
      <c r="C37" s="49">
        <v>28</v>
      </c>
      <c r="D37" s="49">
        <v>11</v>
      </c>
      <c r="E37" s="49">
        <v>5</v>
      </c>
      <c r="F37" s="49">
        <v>22</v>
      </c>
      <c r="G37" s="49">
        <v>1</v>
      </c>
      <c r="H37" s="49">
        <v>2</v>
      </c>
      <c r="I37" s="49">
        <v>7</v>
      </c>
      <c r="J37" s="49">
        <v>3</v>
      </c>
      <c r="K37" s="49">
        <v>0</v>
      </c>
      <c r="L37" s="49">
        <v>0</v>
      </c>
      <c r="M37" s="49">
        <v>38</v>
      </c>
      <c r="N37" s="49">
        <v>0</v>
      </c>
      <c r="O37" s="17">
        <f t="shared" si="0"/>
        <v>79</v>
      </c>
      <c r="P37" s="17">
        <f t="shared" si="1"/>
        <v>117</v>
      </c>
      <c r="R37" s="36" t="s">
        <v>85</v>
      </c>
      <c r="S37" s="34">
        <f t="shared" ref="S37:AF37" si="29">SUM(S10:S12)</f>
        <v>377</v>
      </c>
      <c r="T37" s="16">
        <f t="shared" si="29"/>
        <v>77</v>
      </c>
      <c r="U37" s="16">
        <f t="shared" si="29"/>
        <v>63</v>
      </c>
      <c r="V37" s="16">
        <f t="shared" si="29"/>
        <v>479</v>
      </c>
      <c r="W37" s="16">
        <f t="shared" si="29"/>
        <v>16</v>
      </c>
      <c r="X37" s="16">
        <f t="shared" si="29"/>
        <v>9</v>
      </c>
      <c r="Y37" s="16">
        <f t="shared" si="29"/>
        <v>134</v>
      </c>
      <c r="Z37" s="16">
        <f t="shared" si="29"/>
        <v>24</v>
      </c>
      <c r="AA37" s="16">
        <f t="shared" si="29"/>
        <v>3</v>
      </c>
      <c r="AB37" s="16">
        <f t="shared" si="29"/>
        <v>20</v>
      </c>
      <c r="AC37" s="16">
        <f t="shared" si="29"/>
        <v>698</v>
      </c>
      <c r="AD37" s="16">
        <f t="shared" si="29"/>
        <v>0</v>
      </c>
      <c r="AE37" s="31">
        <f t="shared" si="29"/>
        <v>1202</v>
      </c>
      <c r="AF37" s="31">
        <f t="shared" si="29"/>
        <v>1900</v>
      </c>
    </row>
    <row r="38" spans="2:32" ht="23.1" customHeight="1" x14ac:dyDescent="0.25">
      <c r="B38" s="45" t="s">
        <v>65</v>
      </c>
      <c r="C38" s="49">
        <v>24</v>
      </c>
      <c r="D38" s="49">
        <v>2</v>
      </c>
      <c r="E38" s="49">
        <v>4</v>
      </c>
      <c r="F38" s="49">
        <v>14</v>
      </c>
      <c r="G38" s="49">
        <v>5</v>
      </c>
      <c r="H38" s="49">
        <v>0</v>
      </c>
      <c r="I38" s="49">
        <v>6</v>
      </c>
      <c r="J38" s="49">
        <v>4</v>
      </c>
      <c r="K38" s="49">
        <v>1</v>
      </c>
      <c r="L38" s="49">
        <v>2</v>
      </c>
      <c r="M38" s="49">
        <v>40</v>
      </c>
      <c r="N38" s="49">
        <v>0</v>
      </c>
      <c r="O38" s="17">
        <f t="shared" si="0"/>
        <v>62</v>
      </c>
      <c r="P38" s="17">
        <f t="shared" si="1"/>
        <v>102</v>
      </c>
      <c r="R38" s="27" t="s">
        <v>86</v>
      </c>
      <c r="S38" s="16">
        <f t="shared" ref="S38:AF38" si="30">SUM(S13:S18)</f>
        <v>771</v>
      </c>
      <c r="T38" s="16">
        <f t="shared" si="30"/>
        <v>188</v>
      </c>
      <c r="U38" s="16">
        <f t="shared" si="30"/>
        <v>172</v>
      </c>
      <c r="V38" s="16">
        <f t="shared" si="30"/>
        <v>701</v>
      </c>
      <c r="W38" s="16">
        <f t="shared" si="30"/>
        <v>26</v>
      </c>
      <c r="X38" s="16">
        <f t="shared" si="30"/>
        <v>21</v>
      </c>
      <c r="Y38" s="16">
        <f t="shared" si="30"/>
        <v>413</v>
      </c>
      <c r="Z38" s="16">
        <f t="shared" si="30"/>
        <v>56</v>
      </c>
      <c r="AA38" s="16">
        <f t="shared" si="30"/>
        <v>32</v>
      </c>
      <c r="AB38" s="16">
        <f t="shared" si="30"/>
        <v>33</v>
      </c>
      <c r="AC38" s="16">
        <f t="shared" si="30"/>
        <v>1150</v>
      </c>
      <c r="AD38" s="16">
        <f t="shared" si="30"/>
        <v>1</v>
      </c>
      <c r="AE38" s="31">
        <f t="shared" si="30"/>
        <v>2414</v>
      </c>
      <c r="AF38" s="31">
        <f t="shared" si="30"/>
        <v>3564</v>
      </c>
    </row>
    <row r="39" spans="2:32" ht="23.1" customHeight="1" x14ac:dyDescent="0.25">
      <c r="B39" s="45" t="s">
        <v>66</v>
      </c>
      <c r="C39" s="49">
        <v>30</v>
      </c>
      <c r="D39" s="49">
        <v>13</v>
      </c>
      <c r="E39" s="49">
        <v>3</v>
      </c>
      <c r="F39" s="49">
        <v>20</v>
      </c>
      <c r="G39" s="49">
        <v>0</v>
      </c>
      <c r="H39" s="49">
        <v>1</v>
      </c>
      <c r="I39" s="49">
        <v>8</v>
      </c>
      <c r="J39" s="49">
        <v>3</v>
      </c>
      <c r="K39" s="49">
        <v>4</v>
      </c>
      <c r="L39" s="49">
        <v>2</v>
      </c>
      <c r="M39" s="49">
        <v>30</v>
      </c>
      <c r="N39" s="49">
        <v>1</v>
      </c>
      <c r="O39" s="17">
        <f t="shared" si="0"/>
        <v>85</v>
      </c>
      <c r="P39" s="17">
        <f t="shared" si="1"/>
        <v>115</v>
      </c>
      <c r="R39" s="28" t="s">
        <v>87</v>
      </c>
      <c r="S39" s="16">
        <f t="shared" ref="S39:AF39" si="31">SUM(S19:S21)</f>
        <v>770</v>
      </c>
      <c r="T39" s="16">
        <f t="shared" si="31"/>
        <v>189</v>
      </c>
      <c r="U39" s="16">
        <f t="shared" si="31"/>
        <v>135</v>
      </c>
      <c r="V39" s="16">
        <f t="shared" si="31"/>
        <v>493</v>
      </c>
      <c r="W39" s="16">
        <f t="shared" si="31"/>
        <v>36</v>
      </c>
      <c r="X39" s="16">
        <f t="shared" si="31"/>
        <v>12</v>
      </c>
      <c r="Y39" s="16">
        <f t="shared" si="31"/>
        <v>276</v>
      </c>
      <c r="Z39" s="16">
        <f t="shared" si="31"/>
        <v>20</v>
      </c>
      <c r="AA39" s="16">
        <f t="shared" si="31"/>
        <v>8</v>
      </c>
      <c r="AB39" s="16">
        <f t="shared" si="31"/>
        <v>37</v>
      </c>
      <c r="AC39" s="16">
        <f t="shared" si="31"/>
        <v>654</v>
      </c>
      <c r="AD39" s="16">
        <f t="shared" si="31"/>
        <v>3</v>
      </c>
      <c r="AE39" s="31">
        <f t="shared" si="31"/>
        <v>1979</v>
      </c>
      <c r="AF39" s="31">
        <f t="shared" si="31"/>
        <v>2633</v>
      </c>
    </row>
    <row r="40" spans="2:32" ht="23.1" customHeight="1" x14ac:dyDescent="0.25">
      <c r="B40" s="45" t="s">
        <v>67</v>
      </c>
      <c r="C40" s="49">
        <v>40</v>
      </c>
      <c r="D40" s="49">
        <v>9</v>
      </c>
      <c r="E40" s="49">
        <v>10</v>
      </c>
      <c r="F40" s="49">
        <v>25</v>
      </c>
      <c r="G40" s="49">
        <v>1</v>
      </c>
      <c r="H40" s="49">
        <v>2</v>
      </c>
      <c r="I40" s="49">
        <v>16</v>
      </c>
      <c r="J40" s="49">
        <v>5</v>
      </c>
      <c r="K40" s="49">
        <v>2</v>
      </c>
      <c r="L40" s="49">
        <v>0</v>
      </c>
      <c r="M40" s="49">
        <v>30</v>
      </c>
      <c r="N40" s="49">
        <v>0</v>
      </c>
      <c r="O40" s="17">
        <f t="shared" si="0"/>
        <v>110</v>
      </c>
      <c r="P40" s="17">
        <f t="shared" si="1"/>
        <v>140</v>
      </c>
      <c r="R40" s="5" t="s">
        <v>17</v>
      </c>
      <c r="S40" s="16">
        <f t="shared" ref="S40:AF40" si="32">SUM(S10:S21)</f>
        <v>1918</v>
      </c>
      <c r="T40" s="16">
        <f t="shared" si="32"/>
        <v>454</v>
      </c>
      <c r="U40" s="16">
        <f t="shared" si="32"/>
        <v>370</v>
      </c>
      <c r="V40" s="16">
        <f t="shared" si="32"/>
        <v>1673</v>
      </c>
      <c r="W40" s="16">
        <f t="shared" si="32"/>
        <v>78</v>
      </c>
      <c r="X40" s="16">
        <f t="shared" si="32"/>
        <v>42</v>
      </c>
      <c r="Y40" s="16">
        <f t="shared" si="32"/>
        <v>823</v>
      </c>
      <c r="Z40" s="16">
        <f t="shared" si="32"/>
        <v>100</v>
      </c>
      <c r="AA40" s="16">
        <f t="shared" si="32"/>
        <v>43</v>
      </c>
      <c r="AB40" s="16">
        <f t="shared" si="32"/>
        <v>90</v>
      </c>
      <c r="AC40" s="16">
        <f t="shared" si="32"/>
        <v>2502</v>
      </c>
      <c r="AD40" s="16">
        <f t="shared" si="32"/>
        <v>4</v>
      </c>
      <c r="AE40" s="31">
        <f t="shared" si="32"/>
        <v>5595</v>
      </c>
      <c r="AF40" s="31">
        <f t="shared" si="32"/>
        <v>8097</v>
      </c>
    </row>
    <row r="41" spans="2:32" ht="23.1" customHeight="1" x14ac:dyDescent="0.25">
      <c r="B41" s="44" t="s">
        <v>68</v>
      </c>
      <c r="C41" s="49">
        <v>46</v>
      </c>
      <c r="D41" s="49">
        <v>4</v>
      </c>
      <c r="E41" s="49">
        <v>8</v>
      </c>
      <c r="F41" s="49">
        <v>27</v>
      </c>
      <c r="G41" s="49">
        <v>0</v>
      </c>
      <c r="H41" s="49">
        <v>1</v>
      </c>
      <c r="I41" s="49">
        <v>13</v>
      </c>
      <c r="J41" s="49">
        <v>5</v>
      </c>
      <c r="K41" s="49">
        <v>3</v>
      </c>
      <c r="L41" s="49">
        <v>0</v>
      </c>
      <c r="M41" s="49">
        <v>45</v>
      </c>
      <c r="N41" s="49">
        <v>0</v>
      </c>
      <c r="O41" s="17">
        <f t="shared" si="0"/>
        <v>107</v>
      </c>
      <c r="P41" s="17">
        <f t="shared" si="1"/>
        <v>152</v>
      </c>
      <c r="R41" s="5" t="s">
        <v>159</v>
      </c>
      <c r="S41" s="16">
        <f>SUM(S10:S33)</f>
        <v>2380</v>
      </c>
      <c r="T41" s="16">
        <f t="shared" ref="T41:AF41" si="33">SUM(T10:T33)</f>
        <v>558</v>
      </c>
      <c r="U41" s="16">
        <f t="shared" si="33"/>
        <v>456</v>
      </c>
      <c r="V41" s="16">
        <f t="shared" si="33"/>
        <v>2131</v>
      </c>
      <c r="W41" s="16">
        <f t="shared" si="33"/>
        <v>101</v>
      </c>
      <c r="X41" s="16">
        <f t="shared" si="33"/>
        <v>93</v>
      </c>
      <c r="Y41" s="16">
        <f t="shared" si="33"/>
        <v>1057</v>
      </c>
      <c r="Z41" s="16">
        <f t="shared" si="33"/>
        <v>264</v>
      </c>
      <c r="AA41" s="16">
        <f t="shared" si="33"/>
        <v>122</v>
      </c>
      <c r="AB41" s="16">
        <f t="shared" si="33"/>
        <v>149</v>
      </c>
      <c r="AC41" s="16">
        <f t="shared" si="33"/>
        <v>3061</v>
      </c>
      <c r="AD41" s="16">
        <f t="shared" si="33"/>
        <v>34</v>
      </c>
      <c r="AE41" s="31">
        <f t="shared" si="33"/>
        <v>7345</v>
      </c>
      <c r="AF41" s="31">
        <f t="shared" si="33"/>
        <v>10406</v>
      </c>
    </row>
    <row r="42" spans="2:32" ht="23.1" customHeight="1" x14ac:dyDescent="0.25">
      <c r="B42" s="45" t="s">
        <v>69</v>
      </c>
      <c r="C42" s="49">
        <v>37</v>
      </c>
      <c r="D42" s="49">
        <v>4</v>
      </c>
      <c r="E42" s="49">
        <v>9</v>
      </c>
      <c r="F42" s="49">
        <v>27</v>
      </c>
      <c r="G42" s="49">
        <v>0</v>
      </c>
      <c r="H42" s="49">
        <v>1</v>
      </c>
      <c r="I42" s="49">
        <v>15</v>
      </c>
      <c r="J42" s="49">
        <v>1</v>
      </c>
      <c r="K42" s="49">
        <v>0</v>
      </c>
      <c r="L42" s="49">
        <v>3</v>
      </c>
      <c r="M42" s="49">
        <v>31</v>
      </c>
      <c r="N42" s="49">
        <v>0</v>
      </c>
      <c r="O42" s="17">
        <f t="shared" si="0"/>
        <v>97</v>
      </c>
      <c r="P42" s="17">
        <f t="shared" si="1"/>
        <v>128</v>
      </c>
      <c r="R42" s="5" t="s">
        <v>160</v>
      </c>
      <c r="S42" s="47">
        <f>S41/S40</f>
        <v>1.2408759124087592</v>
      </c>
      <c r="T42" s="47">
        <f t="shared" ref="T42:AF42" si="34">T41/T40</f>
        <v>1.2290748898678414</v>
      </c>
      <c r="U42" s="47">
        <f t="shared" si="34"/>
        <v>1.2324324324324325</v>
      </c>
      <c r="V42" s="47">
        <f t="shared" si="34"/>
        <v>1.2737597130902569</v>
      </c>
      <c r="W42" s="47">
        <f t="shared" si="34"/>
        <v>1.2948717948717949</v>
      </c>
      <c r="X42" s="47">
        <f t="shared" si="34"/>
        <v>2.2142857142857144</v>
      </c>
      <c r="Y42" s="47">
        <f t="shared" si="34"/>
        <v>1.2843256379100851</v>
      </c>
      <c r="Z42" s="47">
        <f t="shared" si="34"/>
        <v>2.64</v>
      </c>
      <c r="AA42" s="47">
        <f t="shared" si="34"/>
        <v>2.8372093023255816</v>
      </c>
      <c r="AB42" s="47">
        <f t="shared" si="34"/>
        <v>1.6555555555555554</v>
      </c>
      <c r="AC42" s="47">
        <f t="shared" si="34"/>
        <v>1.2234212629896084</v>
      </c>
      <c r="AD42" s="47">
        <f t="shared" si="34"/>
        <v>8.5</v>
      </c>
      <c r="AE42" s="47">
        <f t="shared" si="34"/>
        <v>1.3127792672028598</v>
      </c>
      <c r="AF42" s="47">
        <f t="shared" si="34"/>
        <v>1.2851673459305917</v>
      </c>
    </row>
    <row r="43" spans="2:32" ht="23.1" customHeight="1" x14ac:dyDescent="0.25">
      <c r="B43" s="44" t="s">
        <v>70</v>
      </c>
      <c r="C43" s="49">
        <v>38</v>
      </c>
      <c r="D43" s="49">
        <v>13</v>
      </c>
      <c r="E43" s="49">
        <v>2</v>
      </c>
      <c r="F43" s="49">
        <v>33</v>
      </c>
      <c r="G43" s="49">
        <v>0</v>
      </c>
      <c r="H43" s="49">
        <v>0</v>
      </c>
      <c r="I43" s="49">
        <v>30</v>
      </c>
      <c r="J43" s="49">
        <v>1</v>
      </c>
      <c r="K43" s="49">
        <v>2</v>
      </c>
      <c r="L43" s="49">
        <v>2</v>
      </c>
      <c r="M43" s="49">
        <v>35</v>
      </c>
      <c r="N43" s="49">
        <v>0</v>
      </c>
      <c r="O43" s="17">
        <f t="shared" si="0"/>
        <v>121</v>
      </c>
      <c r="P43" s="17">
        <f t="shared" si="1"/>
        <v>156</v>
      </c>
      <c r="R43"/>
      <c r="S43" s="19"/>
      <c r="T43" s="19"/>
    </row>
    <row r="44" spans="2:32" ht="23.1" customHeight="1" x14ac:dyDescent="0.25">
      <c r="B44" s="46" t="s">
        <v>71</v>
      </c>
      <c r="C44" s="49">
        <v>44</v>
      </c>
      <c r="D44" s="49">
        <v>12</v>
      </c>
      <c r="E44" s="49">
        <v>15</v>
      </c>
      <c r="F44" s="49">
        <v>40</v>
      </c>
      <c r="G44" s="49">
        <v>0</v>
      </c>
      <c r="H44" s="49">
        <v>0</v>
      </c>
      <c r="I44" s="49">
        <v>19</v>
      </c>
      <c r="J44" s="49">
        <v>2</v>
      </c>
      <c r="K44" s="49">
        <v>2</v>
      </c>
      <c r="L44" s="49">
        <v>2</v>
      </c>
      <c r="M44" s="49">
        <v>51</v>
      </c>
      <c r="N44" s="49">
        <v>0</v>
      </c>
      <c r="O44" s="17">
        <f t="shared" si="0"/>
        <v>136</v>
      </c>
      <c r="P44" s="17">
        <f t="shared" si="1"/>
        <v>187</v>
      </c>
      <c r="R44"/>
      <c r="S44" s="19"/>
      <c r="T44" s="19"/>
    </row>
    <row r="45" spans="2:32" ht="23.1" customHeight="1" x14ac:dyDescent="0.25">
      <c r="B45" s="44" t="s">
        <v>72</v>
      </c>
      <c r="C45" s="49">
        <v>38</v>
      </c>
      <c r="D45" s="49">
        <v>7</v>
      </c>
      <c r="E45" s="49">
        <v>3</v>
      </c>
      <c r="F45" s="49">
        <v>40</v>
      </c>
      <c r="G45" s="49">
        <v>0</v>
      </c>
      <c r="H45" s="49">
        <v>3</v>
      </c>
      <c r="I45" s="49">
        <v>19</v>
      </c>
      <c r="J45" s="49">
        <v>2</v>
      </c>
      <c r="K45" s="49">
        <v>2</v>
      </c>
      <c r="L45" s="49">
        <v>2</v>
      </c>
      <c r="M45" s="49">
        <v>51</v>
      </c>
      <c r="N45" s="49">
        <v>0</v>
      </c>
      <c r="O45" s="17">
        <f t="shared" si="0"/>
        <v>116</v>
      </c>
      <c r="P45" s="17">
        <f t="shared" si="1"/>
        <v>167</v>
      </c>
      <c r="R45"/>
      <c r="S45" s="19"/>
      <c r="T45" s="19"/>
    </row>
    <row r="46" spans="2:32" ht="23.1" customHeight="1" x14ac:dyDescent="0.25">
      <c r="B46" s="45" t="s">
        <v>73</v>
      </c>
      <c r="C46" s="49">
        <v>46</v>
      </c>
      <c r="D46" s="49">
        <v>7</v>
      </c>
      <c r="E46" s="49">
        <v>12</v>
      </c>
      <c r="F46" s="49">
        <v>40</v>
      </c>
      <c r="G46" s="49">
        <v>0</v>
      </c>
      <c r="H46" s="49">
        <v>3</v>
      </c>
      <c r="I46" s="49">
        <v>23</v>
      </c>
      <c r="J46" s="49">
        <v>1</v>
      </c>
      <c r="K46" s="49">
        <v>2</v>
      </c>
      <c r="L46" s="49">
        <v>2</v>
      </c>
      <c r="M46" s="49">
        <v>50</v>
      </c>
      <c r="N46" s="49">
        <v>0</v>
      </c>
      <c r="O46" s="17">
        <f t="shared" si="0"/>
        <v>136</v>
      </c>
      <c r="P46" s="17">
        <f t="shared" si="1"/>
        <v>186</v>
      </c>
      <c r="R46" s="19"/>
      <c r="S46" s="19"/>
      <c r="T46"/>
    </row>
    <row r="47" spans="2:32" ht="23.1" customHeight="1" x14ac:dyDescent="0.25">
      <c r="B47" s="45" t="s">
        <v>74</v>
      </c>
      <c r="C47" s="49">
        <v>39</v>
      </c>
      <c r="D47" s="49">
        <v>12</v>
      </c>
      <c r="E47" s="49">
        <v>6</v>
      </c>
      <c r="F47" s="49">
        <v>34</v>
      </c>
      <c r="G47" s="49">
        <v>0</v>
      </c>
      <c r="H47" s="49">
        <v>0</v>
      </c>
      <c r="I47" s="49">
        <v>7</v>
      </c>
      <c r="J47" s="49">
        <v>1</v>
      </c>
      <c r="K47" s="49">
        <v>0</v>
      </c>
      <c r="L47" s="49">
        <v>3</v>
      </c>
      <c r="M47" s="49">
        <v>77</v>
      </c>
      <c r="N47" s="49">
        <v>0</v>
      </c>
      <c r="O47" s="17">
        <f t="shared" si="0"/>
        <v>102</v>
      </c>
      <c r="P47" s="17">
        <f t="shared" si="1"/>
        <v>179</v>
      </c>
      <c r="R47" s="19"/>
      <c r="S47" s="19"/>
      <c r="T47"/>
    </row>
    <row r="48" spans="2:32" ht="23.1" customHeight="1" x14ac:dyDescent="0.25">
      <c r="B48" s="45" t="s">
        <v>75</v>
      </c>
      <c r="C48" s="49">
        <v>62</v>
      </c>
      <c r="D48" s="49">
        <v>17</v>
      </c>
      <c r="E48" s="49">
        <v>14</v>
      </c>
      <c r="F48" s="49">
        <v>34</v>
      </c>
      <c r="G48" s="49">
        <v>0</v>
      </c>
      <c r="H48" s="49">
        <v>2</v>
      </c>
      <c r="I48" s="49">
        <v>28</v>
      </c>
      <c r="J48" s="49">
        <v>3</v>
      </c>
      <c r="K48" s="49">
        <v>0</v>
      </c>
      <c r="L48" s="49">
        <v>4</v>
      </c>
      <c r="M48" s="49">
        <v>33</v>
      </c>
      <c r="N48" s="49">
        <v>0</v>
      </c>
      <c r="O48" s="17">
        <f t="shared" si="0"/>
        <v>164</v>
      </c>
      <c r="P48" s="17">
        <f t="shared" si="1"/>
        <v>197</v>
      </c>
      <c r="R48" s="19"/>
      <c r="S48" s="19"/>
      <c r="T48"/>
    </row>
    <row r="49" spans="2:20" ht="23.1" customHeight="1" x14ac:dyDescent="0.25">
      <c r="B49" s="44" t="s">
        <v>76</v>
      </c>
      <c r="C49" s="49">
        <v>51</v>
      </c>
      <c r="D49" s="49">
        <v>20</v>
      </c>
      <c r="E49" s="49">
        <v>11</v>
      </c>
      <c r="F49" s="49">
        <v>31</v>
      </c>
      <c r="G49" s="49">
        <v>0</v>
      </c>
      <c r="H49" s="49">
        <v>2</v>
      </c>
      <c r="I49" s="49">
        <v>32</v>
      </c>
      <c r="J49" s="49">
        <v>4</v>
      </c>
      <c r="K49" s="49">
        <v>2</v>
      </c>
      <c r="L49" s="49">
        <v>3</v>
      </c>
      <c r="M49" s="49">
        <v>55</v>
      </c>
      <c r="N49" s="49">
        <v>0</v>
      </c>
      <c r="O49" s="17">
        <f t="shared" si="0"/>
        <v>156</v>
      </c>
      <c r="P49" s="17">
        <f t="shared" si="1"/>
        <v>211</v>
      </c>
      <c r="R49" s="19"/>
      <c r="S49" s="19"/>
      <c r="T49"/>
    </row>
    <row r="50" spans="2:20" ht="23.1" customHeight="1" x14ac:dyDescent="0.25">
      <c r="B50" s="45" t="s">
        <v>77</v>
      </c>
      <c r="C50" s="49">
        <v>87</v>
      </c>
      <c r="D50" s="49">
        <v>17</v>
      </c>
      <c r="E50" s="49">
        <v>17</v>
      </c>
      <c r="F50" s="49">
        <v>50</v>
      </c>
      <c r="G50" s="49">
        <v>2</v>
      </c>
      <c r="H50" s="49">
        <v>0</v>
      </c>
      <c r="I50" s="49">
        <v>21</v>
      </c>
      <c r="J50" s="49">
        <v>2</v>
      </c>
      <c r="K50" s="49">
        <v>1</v>
      </c>
      <c r="L50" s="49">
        <v>5</v>
      </c>
      <c r="M50" s="49">
        <v>59</v>
      </c>
      <c r="N50" s="49">
        <v>1</v>
      </c>
      <c r="O50" s="17">
        <f t="shared" si="0"/>
        <v>203</v>
      </c>
      <c r="P50" s="17">
        <f t="shared" si="1"/>
        <v>262</v>
      </c>
      <c r="R50" s="19"/>
      <c r="S50" s="19"/>
      <c r="T50"/>
    </row>
    <row r="51" spans="2:20" ht="23.1" customHeight="1" x14ac:dyDescent="0.25">
      <c r="B51" s="45" t="s">
        <v>78</v>
      </c>
      <c r="C51" s="49">
        <v>79</v>
      </c>
      <c r="D51" s="49">
        <v>11</v>
      </c>
      <c r="E51" s="49">
        <v>9</v>
      </c>
      <c r="F51" s="49">
        <v>44</v>
      </c>
      <c r="G51" s="49">
        <v>4</v>
      </c>
      <c r="H51" s="49">
        <v>0</v>
      </c>
      <c r="I51" s="49">
        <v>25</v>
      </c>
      <c r="J51" s="49">
        <v>0</v>
      </c>
      <c r="K51" s="49">
        <v>0</v>
      </c>
      <c r="L51" s="49">
        <v>5</v>
      </c>
      <c r="M51" s="49">
        <v>54</v>
      </c>
      <c r="N51" s="49">
        <v>1</v>
      </c>
      <c r="O51" s="17">
        <f t="shared" si="0"/>
        <v>178</v>
      </c>
      <c r="P51" s="17">
        <f t="shared" si="1"/>
        <v>232</v>
      </c>
      <c r="R51" s="19"/>
      <c r="S51" s="19"/>
      <c r="T51"/>
    </row>
    <row r="52" spans="2:20" ht="23.1" customHeight="1" x14ac:dyDescent="0.25">
      <c r="B52" s="45" t="s">
        <v>79</v>
      </c>
      <c r="C52" s="49">
        <v>76</v>
      </c>
      <c r="D52" s="49">
        <v>22</v>
      </c>
      <c r="E52" s="49">
        <v>5</v>
      </c>
      <c r="F52" s="49">
        <v>48</v>
      </c>
      <c r="G52" s="49">
        <v>4</v>
      </c>
      <c r="H52" s="49">
        <v>0</v>
      </c>
      <c r="I52" s="49">
        <v>31</v>
      </c>
      <c r="J52" s="49">
        <v>5</v>
      </c>
      <c r="K52" s="49">
        <v>1</v>
      </c>
      <c r="L52" s="49">
        <v>9</v>
      </c>
      <c r="M52" s="49">
        <v>50</v>
      </c>
      <c r="N52" s="49">
        <v>1</v>
      </c>
      <c r="O52" s="17">
        <f t="shared" si="0"/>
        <v>202</v>
      </c>
      <c r="P52" s="17">
        <f t="shared" si="1"/>
        <v>252</v>
      </c>
      <c r="R52" s="19"/>
      <c r="S52" s="19"/>
      <c r="T52"/>
    </row>
    <row r="53" spans="2:20" ht="23.1" customHeight="1" x14ac:dyDescent="0.25">
      <c r="B53" s="44" t="s">
        <v>80</v>
      </c>
      <c r="C53" s="49">
        <v>77</v>
      </c>
      <c r="D53" s="49">
        <v>13</v>
      </c>
      <c r="E53" s="49">
        <v>12</v>
      </c>
      <c r="F53" s="49">
        <v>62</v>
      </c>
      <c r="G53" s="49">
        <v>7</v>
      </c>
      <c r="H53" s="49">
        <v>0</v>
      </c>
      <c r="I53" s="49">
        <v>32</v>
      </c>
      <c r="J53" s="49">
        <v>3</v>
      </c>
      <c r="K53" s="49">
        <v>0</v>
      </c>
      <c r="L53" s="49">
        <v>0</v>
      </c>
      <c r="M53" s="49">
        <v>53</v>
      </c>
      <c r="N53" s="49">
        <v>0</v>
      </c>
      <c r="O53" s="17">
        <f t="shared" si="0"/>
        <v>206</v>
      </c>
      <c r="P53" s="17">
        <f t="shared" si="1"/>
        <v>259</v>
      </c>
      <c r="R53" s="19"/>
      <c r="S53" s="19"/>
      <c r="T53"/>
    </row>
    <row r="54" spans="2:20" ht="23.1" customHeight="1" x14ac:dyDescent="0.25">
      <c r="B54" s="44" t="s">
        <v>81</v>
      </c>
      <c r="C54" s="49">
        <v>70</v>
      </c>
      <c r="D54" s="49">
        <v>16</v>
      </c>
      <c r="E54" s="49">
        <v>11</v>
      </c>
      <c r="F54" s="49">
        <v>49</v>
      </c>
      <c r="G54" s="49">
        <v>14</v>
      </c>
      <c r="H54" s="49">
        <v>2</v>
      </c>
      <c r="I54" s="49">
        <v>23</v>
      </c>
      <c r="J54" s="49">
        <v>1</v>
      </c>
      <c r="K54" s="49">
        <v>1</v>
      </c>
      <c r="L54" s="49">
        <v>2</v>
      </c>
      <c r="M54" s="49">
        <v>68</v>
      </c>
      <c r="N54" s="49">
        <v>0</v>
      </c>
      <c r="O54" s="17">
        <f t="shared" si="0"/>
        <v>189</v>
      </c>
      <c r="P54" s="17">
        <f t="shared" si="1"/>
        <v>257</v>
      </c>
      <c r="R54" s="19"/>
      <c r="S54" s="19"/>
      <c r="T54"/>
    </row>
    <row r="55" spans="2:20" ht="23.1" customHeight="1" x14ac:dyDescent="0.25">
      <c r="B55" s="44" t="s">
        <v>82</v>
      </c>
      <c r="C55" s="49">
        <v>90</v>
      </c>
      <c r="D55" s="49">
        <v>26</v>
      </c>
      <c r="E55" s="49">
        <v>18</v>
      </c>
      <c r="F55" s="49">
        <v>41</v>
      </c>
      <c r="G55" s="49">
        <v>2</v>
      </c>
      <c r="H55" s="49">
        <v>0</v>
      </c>
      <c r="I55" s="49">
        <v>14</v>
      </c>
      <c r="J55" s="49">
        <v>0</v>
      </c>
      <c r="K55" s="49">
        <v>0</v>
      </c>
      <c r="L55" s="49">
        <v>1</v>
      </c>
      <c r="M55" s="49">
        <v>58</v>
      </c>
      <c r="N55" s="49">
        <v>0</v>
      </c>
      <c r="O55" s="17">
        <f t="shared" si="0"/>
        <v>192</v>
      </c>
      <c r="P55" s="17">
        <f t="shared" si="1"/>
        <v>250</v>
      </c>
      <c r="R55" s="19"/>
      <c r="S55" s="19"/>
      <c r="T55"/>
    </row>
    <row r="56" spans="2:20" ht="23.1" customHeight="1" x14ac:dyDescent="0.25">
      <c r="B56" s="44" t="s">
        <v>83</v>
      </c>
      <c r="C56" s="49">
        <v>63</v>
      </c>
      <c r="D56" s="49">
        <v>19</v>
      </c>
      <c r="E56" s="49">
        <v>10</v>
      </c>
      <c r="F56" s="49">
        <v>36</v>
      </c>
      <c r="G56" s="49">
        <v>3</v>
      </c>
      <c r="H56" s="49">
        <v>2</v>
      </c>
      <c r="I56" s="49">
        <v>22</v>
      </c>
      <c r="J56" s="49">
        <v>0</v>
      </c>
      <c r="K56" s="49">
        <v>0</v>
      </c>
      <c r="L56" s="49">
        <v>3</v>
      </c>
      <c r="M56" s="49">
        <v>50</v>
      </c>
      <c r="N56" s="49">
        <v>0</v>
      </c>
      <c r="O56" s="17">
        <f t="shared" si="0"/>
        <v>158</v>
      </c>
      <c r="P56" s="17">
        <f t="shared" si="1"/>
        <v>208</v>
      </c>
      <c r="R56" s="19"/>
      <c r="S56" s="19"/>
      <c r="T56"/>
    </row>
    <row r="57" spans="2:20" ht="23.1" customHeight="1" x14ac:dyDescent="0.25">
      <c r="B57" s="44" t="s">
        <v>84</v>
      </c>
      <c r="C57" s="49">
        <v>30</v>
      </c>
      <c r="D57" s="49">
        <v>9</v>
      </c>
      <c r="E57" s="49">
        <v>10</v>
      </c>
      <c r="F57" s="49">
        <v>24</v>
      </c>
      <c r="G57" s="49">
        <v>0</v>
      </c>
      <c r="H57" s="49">
        <v>1</v>
      </c>
      <c r="I57" s="49">
        <v>18</v>
      </c>
      <c r="J57" s="49">
        <v>0</v>
      </c>
      <c r="K57" s="49">
        <v>1</v>
      </c>
      <c r="L57" s="49">
        <v>0</v>
      </c>
      <c r="M57" s="49">
        <v>47</v>
      </c>
      <c r="N57" s="49">
        <v>0</v>
      </c>
      <c r="O57" s="17">
        <f t="shared" si="0"/>
        <v>93</v>
      </c>
      <c r="P57" s="17">
        <f t="shared" si="1"/>
        <v>140</v>
      </c>
      <c r="R57" s="19"/>
      <c r="S57" s="19"/>
      <c r="T57"/>
    </row>
    <row r="58" spans="2:20" ht="23.1" customHeight="1" x14ac:dyDescent="0.25">
      <c r="B58" s="44" t="s">
        <v>99</v>
      </c>
      <c r="C58" s="49">
        <v>30</v>
      </c>
      <c r="D58" s="49">
        <v>3</v>
      </c>
      <c r="E58" s="49">
        <v>2</v>
      </c>
      <c r="F58" s="49">
        <v>10</v>
      </c>
      <c r="G58" s="49">
        <v>0</v>
      </c>
      <c r="H58" s="49">
        <v>0</v>
      </c>
      <c r="I58" s="49">
        <v>15</v>
      </c>
      <c r="J58" s="49">
        <v>5</v>
      </c>
      <c r="K58" s="49">
        <v>2</v>
      </c>
      <c r="L58" s="49">
        <v>2</v>
      </c>
      <c r="M58" s="49">
        <v>30</v>
      </c>
      <c r="N58" s="49">
        <v>0</v>
      </c>
      <c r="O58" s="17">
        <f t="shared" si="0"/>
        <v>69</v>
      </c>
      <c r="P58" s="17">
        <f t="shared" si="1"/>
        <v>99</v>
      </c>
      <c r="R58" s="19"/>
      <c r="S58" s="19"/>
      <c r="T58"/>
    </row>
    <row r="59" spans="2:20" ht="23.1" customHeight="1" x14ac:dyDescent="0.25">
      <c r="B59" s="44" t="s">
        <v>100</v>
      </c>
      <c r="C59" s="49">
        <v>35</v>
      </c>
      <c r="D59" s="49">
        <v>6</v>
      </c>
      <c r="E59" s="49">
        <v>0</v>
      </c>
      <c r="F59" s="49">
        <v>10</v>
      </c>
      <c r="G59" s="49">
        <v>0</v>
      </c>
      <c r="H59" s="49">
        <v>0</v>
      </c>
      <c r="I59" s="49">
        <v>5</v>
      </c>
      <c r="J59" s="49">
        <v>6</v>
      </c>
      <c r="K59" s="49">
        <v>11</v>
      </c>
      <c r="L59" s="49">
        <v>3</v>
      </c>
      <c r="M59" s="49">
        <v>45</v>
      </c>
      <c r="N59" s="49">
        <v>0</v>
      </c>
      <c r="O59" s="17">
        <f t="shared" si="0"/>
        <v>76</v>
      </c>
      <c r="P59" s="17">
        <f t="shared" si="1"/>
        <v>121</v>
      </c>
      <c r="R59" s="19"/>
      <c r="S59" s="19"/>
      <c r="T59"/>
    </row>
    <row r="60" spans="2:20" ht="23.1" customHeight="1" x14ac:dyDescent="0.25">
      <c r="B60" s="44" t="s">
        <v>101</v>
      </c>
      <c r="C60" s="49">
        <v>20</v>
      </c>
      <c r="D60" s="49">
        <v>6</v>
      </c>
      <c r="E60" s="49">
        <v>6</v>
      </c>
      <c r="F60" s="49">
        <v>30</v>
      </c>
      <c r="G60" s="49">
        <v>1</v>
      </c>
      <c r="H60" s="49">
        <v>2</v>
      </c>
      <c r="I60" s="49">
        <v>5</v>
      </c>
      <c r="J60" s="49">
        <v>9</v>
      </c>
      <c r="K60" s="49">
        <v>7</v>
      </c>
      <c r="L60" s="49">
        <v>2</v>
      </c>
      <c r="M60" s="49">
        <v>40</v>
      </c>
      <c r="N60" s="49">
        <v>0</v>
      </c>
      <c r="O60" s="17">
        <f t="shared" si="0"/>
        <v>88</v>
      </c>
      <c r="P60" s="17">
        <f t="shared" si="1"/>
        <v>128</v>
      </c>
      <c r="R60" s="19"/>
      <c r="S60" s="19"/>
      <c r="T60"/>
    </row>
    <row r="61" spans="2:20" ht="23.1" customHeight="1" x14ac:dyDescent="0.25">
      <c r="B61" s="44" t="s">
        <v>102</v>
      </c>
      <c r="C61" s="49">
        <v>20</v>
      </c>
      <c r="D61" s="49">
        <v>3</v>
      </c>
      <c r="E61" s="49">
        <v>5</v>
      </c>
      <c r="F61" s="49">
        <v>20</v>
      </c>
      <c r="G61" s="49">
        <v>1</v>
      </c>
      <c r="H61" s="49">
        <v>1</v>
      </c>
      <c r="I61" s="49">
        <v>15</v>
      </c>
      <c r="J61" s="49">
        <v>5</v>
      </c>
      <c r="K61" s="49">
        <v>3</v>
      </c>
      <c r="L61" s="49">
        <v>1</v>
      </c>
      <c r="M61" s="49">
        <v>15</v>
      </c>
      <c r="N61" s="49">
        <v>0</v>
      </c>
      <c r="O61" s="17">
        <f t="shared" si="0"/>
        <v>74</v>
      </c>
      <c r="P61" s="17">
        <f t="shared" si="1"/>
        <v>89</v>
      </c>
      <c r="R61" s="19"/>
      <c r="S61" s="19"/>
      <c r="T61"/>
    </row>
    <row r="62" spans="2:20" ht="23.1" customHeight="1" x14ac:dyDescent="0.25">
      <c r="B62" s="44" t="s">
        <v>107</v>
      </c>
      <c r="C62" s="49">
        <v>16</v>
      </c>
      <c r="D62" s="49">
        <v>2</v>
      </c>
      <c r="E62" s="49">
        <v>1</v>
      </c>
      <c r="F62" s="49">
        <v>16</v>
      </c>
      <c r="G62" s="49">
        <v>1</v>
      </c>
      <c r="H62" s="49">
        <v>1</v>
      </c>
      <c r="I62" s="49">
        <v>5</v>
      </c>
      <c r="J62" s="49">
        <v>2</v>
      </c>
      <c r="K62" s="49">
        <v>7</v>
      </c>
      <c r="L62" s="49">
        <v>3</v>
      </c>
      <c r="M62" s="49">
        <v>41</v>
      </c>
      <c r="N62" s="49">
        <v>0</v>
      </c>
      <c r="O62" s="17">
        <f t="shared" si="0"/>
        <v>54</v>
      </c>
      <c r="P62" s="17">
        <f t="shared" si="1"/>
        <v>95</v>
      </c>
      <c r="R62" s="19"/>
      <c r="S62" s="19"/>
      <c r="T62"/>
    </row>
    <row r="63" spans="2:20" ht="23.1" customHeight="1" x14ac:dyDescent="0.25">
      <c r="B63" s="44" t="s">
        <v>108</v>
      </c>
      <c r="C63" s="49">
        <v>16</v>
      </c>
      <c r="D63" s="49">
        <v>2</v>
      </c>
      <c r="E63" s="49">
        <v>1</v>
      </c>
      <c r="F63" s="49">
        <v>16</v>
      </c>
      <c r="G63" s="49">
        <v>1</v>
      </c>
      <c r="H63" s="49">
        <v>1</v>
      </c>
      <c r="I63" s="49">
        <v>3</v>
      </c>
      <c r="J63" s="49">
        <v>2</v>
      </c>
      <c r="K63" s="49">
        <v>1</v>
      </c>
      <c r="L63" s="49">
        <v>0</v>
      </c>
      <c r="M63" s="49">
        <v>25</v>
      </c>
      <c r="N63" s="49">
        <v>0</v>
      </c>
      <c r="O63" s="17">
        <f t="shared" si="0"/>
        <v>43</v>
      </c>
      <c r="P63" s="17">
        <f t="shared" si="1"/>
        <v>68</v>
      </c>
      <c r="R63" s="19"/>
      <c r="S63" s="19"/>
      <c r="T63"/>
    </row>
    <row r="64" spans="2:20" ht="23.1" customHeight="1" x14ac:dyDescent="0.25">
      <c r="B64" s="44" t="s">
        <v>109</v>
      </c>
      <c r="C64" s="49">
        <v>15</v>
      </c>
      <c r="D64" s="49">
        <v>12</v>
      </c>
      <c r="E64" s="49">
        <v>4</v>
      </c>
      <c r="F64" s="49">
        <v>29</v>
      </c>
      <c r="G64" s="49">
        <v>3</v>
      </c>
      <c r="H64" s="49">
        <v>0</v>
      </c>
      <c r="I64" s="49">
        <v>6</v>
      </c>
      <c r="J64" s="49">
        <v>1</v>
      </c>
      <c r="K64" s="49">
        <v>5</v>
      </c>
      <c r="L64" s="49">
        <v>1</v>
      </c>
      <c r="M64" s="49">
        <v>22</v>
      </c>
      <c r="N64" s="49">
        <v>0</v>
      </c>
      <c r="O64" s="17">
        <f t="shared" si="0"/>
        <v>76</v>
      </c>
      <c r="P64" s="17">
        <f t="shared" si="1"/>
        <v>98</v>
      </c>
      <c r="R64" s="19"/>
      <c r="S64" s="19"/>
      <c r="T64"/>
    </row>
    <row r="65" spans="2:20" ht="23.1" customHeight="1" x14ac:dyDescent="0.25">
      <c r="B65" s="44" t="s">
        <v>158</v>
      </c>
      <c r="C65" s="49">
        <v>9</v>
      </c>
      <c r="D65" s="49">
        <v>0</v>
      </c>
      <c r="E65" s="49">
        <v>0</v>
      </c>
      <c r="F65" s="49">
        <v>11</v>
      </c>
      <c r="G65" s="49">
        <v>0</v>
      </c>
      <c r="H65" s="49">
        <v>0</v>
      </c>
      <c r="I65" s="49">
        <v>8</v>
      </c>
      <c r="J65" s="49">
        <v>3</v>
      </c>
      <c r="K65" s="49">
        <v>1</v>
      </c>
      <c r="L65" s="49">
        <v>2</v>
      </c>
      <c r="M65" s="49">
        <v>15</v>
      </c>
      <c r="N65" s="49">
        <v>0</v>
      </c>
      <c r="O65" s="17">
        <f t="shared" si="0"/>
        <v>34</v>
      </c>
      <c r="P65" s="17">
        <f t="shared" si="1"/>
        <v>49</v>
      </c>
      <c r="R65" s="19"/>
      <c r="S65" s="19"/>
      <c r="T65"/>
    </row>
    <row r="66" spans="2:20" ht="23.1" customHeight="1" x14ac:dyDescent="0.25">
      <c r="B66" s="44" t="s">
        <v>103</v>
      </c>
      <c r="C66" s="49">
        <v>22</v>
      </c>
      <c r="D66" s="49">
        <v>10</v>
      </c>
      <c r="E66" s="49">
        <v>4</v>
      </c>
      <c r="F66" s="49">
        <v>11</v>
      </c>
      <c r="G66" s="49">
        <v>0</v>
      </c>
      <c r="H66" s="49">
        <v>3</v>
      </c>
      <c r="I66" s="49">
        <v>4</v>
      </c>
      <c r="J66" s="49">
        <v>0</v>
      </c>
      <c r="K66" s="49">
        <v>7</v>
      </c>
      <c r="L66" s="49">
        <v>0</v>
      </c>
      <c r="M66" s="49">
        <v>0</v>
      </c>
      <c r="N66" s="49">
        <v>30</v>
      </c>
      <c r="O66" s="17">
        <f t="shared" si="0"/>
        <v>91</v>
      </c>
      <c r="P66" s="17">
        <f t="shared" si="1"/>
        <v>91</v>
      </c>
      <c r="R66" s="19"/>
      <c r="S66" s="19"/>
      <c r="T66"/>
    </row>
    <row r="67" spans="2:20" ht="23.1" customHeight="1" x14ac:dyDescent="0.25">
      <c r="B67" s="44" t="s">
        <v>104</v>
      </c>
      <c r="C67" s="49">
        <v>18</v>
      </c>
      <c r="D67" s="49">
        <v>4</v>
      </c>
      <c r="E67" s="49">
        <v>7</v>
      </c>
      <c r="F67" s="49">
        <v>14</v>
      </c>
      <c r="G67" s="49">
        <v>2</v>
      </c>
      <c r="H67" s="49">
        <v>0</v>
      </c>
      <c r="I67" s="49">
        <v>0</v>
      </c>
      <c r="J67" s="49">
        <v>1</v>
      </c>
      <c r="K67" s="49">
        <v>1</v>
      </c>
      <c r="L67" s="49">
        <v>0</v>
      </c>
      <c r="M67" s="49">
        <v>35</v>
      </c>
      <c r="N67" s="49">
        <v>0</v>
      </c>
      <c r="O67" s="17">
        <f t="shared" si="0"/>
        <v>47</v>
      </c>
      <c r="P67" s="17">
        <f t="shared" si="1"/>
        <v>82</v>
      </c>
      <c r="R67" s="19"/>
      <c r="S67" s="19"/>
      <c r="T67"/>
    </row>
    <row r="68" spans="2:20" ht="23.1" customHeight="1" x14ac:dyDescent="0.25">
      <c r="B68" s="44" t="s">
        <v>105</v>
      </c>
      <c r="C68" s="49">
        <v>23</v>
      </c>
      <c r="D68" s="49">
        <v>2</v>
      </c>
      <c r="E68" s="49">
        <v>4</v>
      </c>
      <c r="F68" s="49">
        <v>10</v>
      </c>
      <c r="G68" s="49">
        <v>0</v>
      </c>
      <c r="H68" s="49">
        <v>0</v>
      </c>
      <c r="I68" s="49">
        <v>2</v>
      </c>
      <c r="J68" s="49">
        <v>1</v>
      </c>
      <c r="K68" s="49">
        <v>0</v>
      </c>
      <c r="L68" s="49">
        <v>0</v>
      </c>
      <c r="M68" s="49">
        <v>15</v>
      </c>
      <c r="N68" s="49">
        <v>0</v>
      </c>
      <c r="O68" s="17">
        <f t="shared" si="0"/>
        <v>42</v>
      </c>
      <c r="P68" s="17">
        <f t="shared" si="1"/>
        <v>57</v>
      </c>
      <c r="R68" s="19"/>
      <c r="S68" s="19"/>
      <c r="T68"/>
    </row>
    <row r="69" spans="2:20" ht="23.1" customHeight="1" x14ac:dyDescent="0.25">
      <c r="B69" s="44" t="s">
        <v>106</v>
      </c>
      <c r="C69" s="49">
        <v>16</v>
      </c>
      <c r="D69" s="49">
        <v>1</v>
      </c>
      <c r="E69" s="49">
        <v>3</v>
      </c>
      <c r="F69" s="49">
        <v>17</v>
      </c>
      <c r="G69" s="49">
        <v>2</v>
      </c>
      <c r="H69" s="49">
        <v>1</v>
      </c>
      <c r="I69" s="49">
        <v>2</v>
      </c>
      <c r="J69" s="49">
        <v>5</v>
      </c>
      <c r="K69" s="49">
        <v>2</v>
      </c>
      <c r="L69" s="49">
        <v>0</v>
      </c>
      <c r="M69" s="49">
        <v>16</v>
      </c>
      <c r="N69" s="49">
        <v>0</v>
      </c>
      <c r="O69" s="17">
        <f t="shared" si="0"/>
        <v>49</v>
      </c>
      <c r="P69" s="17">
        <f t="shared" si="1"/>
        <v>65</v>
      </c>
      <c r="R69" s="19"/>
      <c r="S69" s="19"/>
      <c r="T69"/>
    </row>
    <row r="70" spans="2:20" ht="23.1" customHeight="1" x14ac:dyDescent="0.25">
      <c r="B70" s="44" t="s">
        <v>110</v>
      </c>
      <c r="C70" s="49">
        <v>15</v>
      </c>
      <c r="D70" s="49">
        <v>6</v>
      </c>
      <c r="E70" s="49">
        <v>2</v>
      </c>
      <c r="F70" s="49">
        <v>16</v>
      </c>
      <c r="G70" s="49">
        <v>0</v>
      </c>
      <c r="H70" s="49">
        <v>1</v>
      </c>
      <c r="I70" s="49">
        <v>6</v>
      </c>
      <c r="J70" s="49">
        <v>3</v>
      </c>
      <c r="K70" s="49">
        <v>5</v>
      </c>
      <c r="L70" s="49">
        <v>1</v>
      </c>
      <c r="M70" s="49">
        <v>17</v>
      </c>
      <c r="N70" s="49">
        <v>0</v>
      </c>
      <c r="O70" s="17">
        <f t="shared" si="0"/>
        <v>55</v>
      </c>
      <c r="P70" s="17">
        <f t="shared" si="1"/>
        <v>72</v>
      </c>
      <c r="R70" s="19"/>
      <c r="S70" s="19"/>
      <c r="T70"/>
    </row>
    <row r="71" spans="2:20" ht="23.1" customHeight="1" x14ac:dyDescent="0.25">
      <c r="B71" s="44" t="s">
        <v>111</v>
      </c>
      <c r="C71" s="49">
        <v>22</v>
      </c>
      <c r="D71" s="49">
        <v>4</v>
      </c>
      <c r="E71" s="49">
        <v>3</v>
      </c>
      <c r="F71" s="49">
        <v>23</v>
      </c>
      <c r="G71" s="49">
        <v>0</v>
      </c>
      <c r="H71" s="49">
        <v>2</v>
      </c>
      <c r="I71" s="49">
        <v>8</v>
      </c>
      <c r="J71" s="49">
        <v>2</v>
      </c>
      <c r="K71" s="49">
        <v>1</v>
      </c>
      <c r="L71" s="49">
        <v>1</v>
      </c>
      <c r="M71" s="49">
        <v>18</v>
      </c>
      <c r="N71" s="49">
        <v>0</v>
      </c>
      <c r="O71" s="17">
        <f t="shared" si="0"/>
        <v>66</v>
      </c>
      <c r="P71" s="17">
        <f t="shared" si="1"/>
        <v>84</v>
      </c>
      <c r="R71" s="19"/>
      <c r="S71" s="19"/>
      <c r="T71"/>
    </row>
    <row r="72" spans="2:20" ht="23.1" customHeight="1" x14ac:dyDescent="0.25">
      <c r="B72" s="44" t="s">
        <v>112</v>
      </c>
      <c r="C72" s="49">
        <v>17</v>
      </c>
      <c r="D72" s="49">
        <v>3</v>
      </c>
      <c r="E72" s="49">
        <v>1</v>
      </c>
      <c r="F72" s="49">
        <v>21</v>
      </c>
      <c r="G72" s="49">
        <v>0</v>
      </c>
      <c r="H72" s="49">
        <v>0</v>
      </c>
      <c r="I72" s="49">
        <v>7</v>
      </c>
      <c r="J72" s="49">
        <v>2</v>
      </c>
      <c r="K72" s="49">
        <v>2</v>
      </c>
      <c r="L72" s="49">
        <v>2</v>
      </c>
      <c r="M72" s="49">
        <v>3</v>
      </c>
      <c r="N72" s="49">
        <v>0</v>
      </c>
      <c r="O72" s="17">
        <f t="shared" si="0"/>
        <v>55</v>
      </c>
      <c r="P72" s="17">
        <f t="shared" si="1"/>
        <v>58</v>
      </c>
      <c r="R72" s="19"/>
      <c r="S72" s="19"/>
      <c r="T72"/>
    </row>
    <row r="73" spans="2:20" ht="23.1" customHeight="1" x14ac:dyDescent="0.25">
      <c r="B73" s="44" t="s">
        <v>113</v>
      </c>
      <c r="C73" s="49">
        <v>12</v>
      </c>
      <c r="D73" s="49">
        <v>1</v>
      </c>
      <c r="E73" s="49">
        <v>2</v>
      </c>
      <c r="F73" s="49">
        <v>23</v>
      </c>
      <c r="G73" s="49">
        <v>1</v>
      </c>
      <c r="H73" s="49">
        <v>1</v>
      </c>
      <c r="I73" s="49">
        <v>7</v>
      </c>
      <c r="J73" s="49">
        <v>4</v>
      </c>
      <c r="K73" s="49">
        <v>0</v>
      </c>
      <c r="L73" s="49">
        <v>1</v>
      </c>
      <c r="M73" s="49">
        <v>15</v>
      </c>
      <c r="N73" s="49">
        <v>0</v>
      </c>
      <c r="O73" s="17">
        <f t="shared" si="0"/>
        <v>52</v>
      </c>
      <c r="P73" s="17">
        <f t="shared" si="1"/>
        <v>67</v>
      </c>
      <c r="R73" s="19"/>
      <c r="S73" s="19"/>
      <c r="T73"/>
    </row>
    <row r="74" spans="2:20" ht="23.1" customHeight="1" x14ac:dyDescent="0.25">
      <c r="B74" s="44" t="s">
        <v>114</v>
      </c>
      <c r="C74" s="49">
        <v>11</v>
      </c>
      <c r="D74" s="49">
        <v>0</v>
      </c>
      <c r="E74" s="49">
        <v>2</v>
      </c>
      <c r="F74" s="49">
        <v>11</v>
      </c>
      <c r="G74" s="49">
        <v>0</v>
      </c>
      <c r="H74" s="49">
        <v>0</v>
      </c>
      <c r="I74" s="49">
        <v>7</v>
      </c>
      <c r="J74" s="49">
        <v>6</v>
      </c>
      <c r="K74" s="49">
        <v>4</v>
      </c>
      <c r="L74" s="49">
        <v>0</v>
      </c>
      <c r="M74" s="49">
        <v>14</v>
      </c>
      <c r="N74" s="49">
        <v>0</v>
      </c>
      <c r="O74" s="17">
        <f t="shared" ref="O74:O105" si="35">SUM(C74:L74,N74)</f>
        <v>41</v>
      </c>
      <c r="P74" s="17">
        <f t="shared" ref="P74:P105" si="36">SUM(C74:N74)</f>
        <v>55</v>
      </c>
      <c r="R74" s="19"/>
      <c r="S74" s="19"/>
      <c r="T74"/>
    </row>
    <row r="75" spans="2:20" ht="23.1" customHeight="1" x14ac:dyDescent="0.25">
      <c r="B75" s="44" t="s">
        <v>115</v>
      </c>
      <c r="C75" s="49">
        <v>7</v>
      </c>
      <c r="D75" s="49">
        <v>1</v>
      </c>
      <c r="E75" s="49">
        <v>2</v>
      </c>
      <c r="F75" s="49">
        <v>8</v>
      </c>
      <c r="G75" s="49">
        <v>0</v>
      </c>
      <c r="H75" s="49">
        <v>0</v>
      </c>
      <c r="I75" s="49">
        <v>4</v>
      </c>
      <c r="J75" s="49">
        <v>3</v>
      </c>
      <c r="K75" s="49">
        <v>0</v>
      </c>
      <c r="L75" s="49">
        <v>0</v>
      </c>
      <c r="M75" s="49">
        <v>13</v>
      </c>
      <c r="N75" s="49">
        <v>0</v>
      </c>
      <c r="O75" s="17">
        <f t="shared" si="35"/>
        <v>25</v>
      </c>
      <c r="P75" s="17">
        <f t="shared" si="36"/>
        <v>38</v>
      </c>
      <c r="R75" s="19"/>
      <c r="S75" s="19"/>
      <c r="T75"/>
    </row>
    <row r="76" spans="2:20" ht="23.1" customHeight="1" x14ac:dyDescent="0.25">
      <c r="B76" s="44" t="s">
        <v>116</v>
      </c>
      <c r="C76" s="49">
        <v>8</v>
      </c>
      <c r="D76" s="49">
        <v>3</v>
      </c>
      <c r="E76" s="49">
        <v>2</v>
      </c>
      <c r="F76" s="49">
        <v>6</v>
      </c>
      <c r="G76" s="49">
        <v>1</v>
      </c>
      <c r="H76" s="49">
        <v>0</v>
      </c>
      <c r="I76" s="49">
        <v>7</v>
      </c>
      <c r="J76" s="49">
        <v>6</v>
      </c>
      <c r="K76" s="49">
        <v>2</v>
      </c>
      <c r="L76" s="49">
        <v>5</v>
      </c>
      <c r="M76" s="49">
        <v>3</v>
      </c>
      <c r="N76" s="49">
        <v>0</v>
      </c>
      <c r="O76" s="17">
        <f t="shared" si="35"/>
        <v>40</v>
      </c>
      <c r="P76" s="17">
        <f t="shared" si="36"/>
        <v>43</v>
      </c>
      <c r="R76" s="19"/>
      <c r="S76" s="19"/>
      <c r="T76"/>
    </row>
    <row r="77" spans="2:20" ht="23.1" customHeight="1" x14ac:dyDescent="0.25">
      <c r="B77" s="44" t="s">
        <v>117</v>
      </c>
      <c r="C77" s="49">
        <v>3</v>
      </c>
      <c r="D77" s="49">
        <v>0</v>
      </c>
      <c r="E77" s="49">
        <v>1</v>
      </c>
      <c r="F77" s="49">
        <v>5</v>
      </c>
      <c r="G77" s="49">
        <v>0</v>
      </c>
      <c r="H77" s="49">
        <v>0</v>
      </c>
      <c r="I77" s="49">
        <v>3</v>
      </c>
      <c r="J77" s="49">
        <v>6</v>
      </c>
      <c r="K77" s="49">
        <v>1</v>
      </c>
      <c r="L77" s="49">
        <v>1</v>
      </c>
      <c r="M77" s="49">
        <v>7</v>
      </c>
      <c r="N77" s="49">
        <v>0</v>
      </c>
      <c r="O77" s="17">
        <f t="shared" si="35"/>
        <v>20</v>
      </c>
      <c r="P77" s="17">
        <f t="shared" si="36"/>
        <v>27</v>
      </c>
      <c r="R77" s="19"/>
      <c r="S77" s="19"/>
      <c r="T77"/>
    </row>
    <row r="78" spans="2:20" ht="23.1" customHeight="1" x14ac:dyDescent="0.25">
      <c r="B78" s="45" t="s">
        <v>118</v>
      </c>
      <c r="C78" s="49">
        <v>3</v>
      </c>
      <c r="D78" s="49">
        <v>0</v>
      </c>
      <c r="E78" s="49">
        <v>2</v>
      </c>
      <c r="F78" s="49">
        <v>4</v>
      </c>
      <c r="G78" s="49">
        <v>1</v>
      </c>
      <c r="H78" s="49">
        <v>0</v>
      </c>
      <c r="I78" s="49">
        <v>4</v>
      </c>
      <c r="J78" s="49">
        <v>3</v>
      </c>
      <c r="K78" s="49">
        <v>1</v>
      </c>
      <c r="L78" s="49">
        <v>2</v>
      </c>
      <c r="M78" s="49">
        <v>5</v>
      </c>
      <c r="N78" s="49">
        <v>0</v>
      </c>
      <c r="O78" s="17">
        <f t="shared" si="35"/>
        <v>20</v>
      </c>
      <c r="P78" s="17">
        <f t="shared" si="36"/>
        <v>25</v>
      </c>
      <c r="R78" s="19"/>
      <c r="S78" s="19"/>
      <c r="T78"/>
    </row>
    <row r="79" spans="2:20" ht="23.1" customHeight="1" x14ac:dyDescent="0.25">
      <c r="B79" s="44" t="s">
        <v>119</v>
      </c>
      <c r="C79" s="49">
        <v>5</v>
      </c>
      <c r="D79" s="49">
        <v>0</v>
      </c>
      <c r="E79" s="49">
        <v>3</v>
      </c>
      <c r="F79" s="49">
        <v>3</v>
      </c>
      <c r="G79" s="49">
        <v>0</v>
      </c>
      <c r="H79" s="49">
        <v>1</v>
      </c>
      <c r="I79" s="49">
        <v>4</v>
      </c>
      <c r="J79" s="49">
        <v>6</v>
      </c>
      <c r="K79" s="49">
        <v>2</v>
      </c>
      <c r="L79" s="49">
        <v>1</v>
      </c>
      <c r="M79" s="49">
        <v>3</v>
      </c>
      <c r="N79" s="49">
        <v>0</v>
      </c>
      <c r="O79" s="17">
        <f t="shared" si="35"/>
        <v>25</v>
      </c>
      <c r="P79" s="17">
        <f t="shared" si="36"/>
        <v>28</v>
      </c>
      <c r="R79" s="19"/>
      <c r="S79" s="19"/>
      <c r="T79"/>
    </row>
    <row r="80" spans="2:20" ht="23.1" customHeight="1" x14ac:dyDescent="0.25">
      <c r="B80" s="46" t="s">
        <v>120</v>
      </c>
      <c r="C80" s="49">
        <v>3</v>
      </c>
      <c r="D80" s="49">
        <v>0</v>
      </c>
      <c r="E80" s="49">
        <v>3</v>
      </c>
      <c r="F80" s="49">
        <v>1</v>
      </c>
      <c r="G80" s="49">
        <v>0</v>
      </c>
      <c r="H80" s="49">
        <v>0</v>
      </c>
      <c r="I80" s="49">
        <v>5</v>
      </c>
      <c r="J80" s="49">
        <v>5</v>
      </c>
      <c r="K80" s="49">
        <v>0</v>
      </c>
      <c r="L80" s="49">
        <v>3</v>
      </c>
      <c r="M80" s="49">
        <v>1</v>
      </c>
      <c r="N80" s="49">
        <v>0</v>
      </c>
      <c r="O80" s="17">
        <f t="shared" si="35"/>
        <v>20</v>
      </c>
      <c r="P80" s="17">
        <f t="shared" si="36"/>
        <v>21</v>
      </c>
      <c r="R80" s="19"/>
      <c r="S80" s="19"/>
      <c r="T80"/>
    </row>
    <row r="81" spans="2:20" ht="23.1" customHeight="1" x14ac:dyDescent="0.25">
      <c r="B81" s="44" t="s">
        <v>121</v>
      </c>
      <c r="C81" s="49">
        <v>2</v>
      </c>
      <c r="D81" s="49">
        <v>1</v>
      </c>
      <c r="E81" s="49">
        <v>0</v>
      </c>
      <c r="F81" s="49">
        <v>3</v>
      </c>
      <c r="G81" s="49">
        <v>0</v>
      </c>
      <c r="H81" s="49">
        <v>0</v>
      </c>
      <c r="I81" s="49">
        <v>7</v>
      </c>
      <c r="J81" s="49">
        <v>6</v>
      </c>
      <c r="K81" s="49">
        <v>0</v>
      </c>
      <c r="L81" s="49">
        <v>3</v>
      </c>
      <c r="M81" s="49">
        <v>10</v>
      </c>
      <c r="N81" s="49">
        <v>0</v>
      </c>
      <c r="O81" s="17">
        <f t="shared" si="35"/>
        <v>22</v>
      </c>
      <c r="P81" s="17">
        <f t="shared" si="36"/>
        <v>32</v>
      </c>
      <c r="R81" s="19"/>
      <c r="S81" s="19"/>
      <c r="T81"/>
    </row>
    <row r="82" spans="2:20" ht="23.1" customHeight="1" x14ac:dyDescent="0.25">
      <c r="B82" s="45" t="s">
        <v>122</v>
      </c>
      <c r="C82" s="49">
        <v>4</v>
      </c>
      <c r="D82" s="49">
        <v>0</v>
      </c>
      <c r="E82" s="49">
        <v>1</v>
      </c>
      <c r="F82" s="49">
        <v>0</v>
      </c>
      <c r="G82" s="49">
        <v>1</v>
      </c>
      <c r="H82" s="49">
        <v>0</v>
      </c>
      <c r="I82" s="49">
        <v>2</v>
      </c>
      <c r="J82" s="49">
        <v>2</v>
      </c>
      <c r="K82" s="49">
        <v>1</v>
      </c>
      <c r="L82" s="49">
        <v>3</v>
      </c>
      <c r="M82" s="49">
        <v>5</v>
      </c>
      <c r="N82" s="49">
        <v>0</v>
      </c>
      <c r="O82" s="17">
        <f t="shared" si="35"/>
        <v>14</v>
      </c>
      <c r="P82" s="17">
        <f t="shared" si="36"/>
        <v>19</v>
      </c>
      <c r="R82" s="19"/>
      <c r="S82" s="19"/>
      <c r="T82"/>
    </row>
    <row r="83" spans="2:20" ht="23.1" customHeight="1" x14ac:dyDescent="0.25">
      <c r="B83" s="44" t="s">
        <v>123</v>
      </c>
      <c r="C83" s="49">
        <v>2</v>
      </c>
      <c r="D83" s="49">
        <v>2</v>
      </c>
      <c r="E83" s="49">
        <v>0</v>
      </c>
      <c r="F83" s="49">
        <v>1</v>
      </c>
      <c r="G83" s="49">
        <v>0</v>
      </c>
      <c r="H83" s="49">
        <v>1</v>
      </c>
      <c r="I83" s="49">
        <v>2</v>
      </c>
      <c r="J83" s="49">
        <v>3</v>
      </c>
      <c r="K83" s="49">
        <v>2</v>
      </c>
      <c r="L83" s="49">
        <v>0</v>
      </c>
      <c r="M83" s="49">
        <v>3</v>
      </c>
      <c r="N83" s="49">
        <v>0</v>
      </c>
      <c r="O83" s="17">
        <f t="shared" si="35"/>
        <v>13</v>
      </c>
      <c r="P83" s="17">
        <f t="shared" si="36"/>
        <v>16</v>
      </c>
      <c r="R83" s="19"/>
      <c r="S83" s="19"/>
      <c r="T83"/>
    </row>
    <row r="84" spans="2:20" ht="23.1" customHeight="1" x14ac:dyDescent="0.25">
      <c r="B84" s="46" t="s">
        <v>124</v>
      </c>
      <c r="C84" s="49">
        <v>3</v>
      </c>
      <c r="D84" s="49">
        <v>0</v>
      </c>
      <c r="E84" s="49">
        <v>0</v>
      </c>
      <c r="F84" s="49">
        <v>3</v>
      </c>
      <c r="G84" s="49">
        <v>0</v>
      </c>
      <c r="H84" s="49">
        <v>2</v>
      </c>
      <c r="I84" s="49">
        <v>1</v>
      </c>
      <c r="J84" s="49">
        <v>0</v>
      </c>
      <c r="K84" s="49">
        <v>0</v>
      </c>
      <c r="L84" s="49">
        <v>1</v>
      </c>
      <c r="M84" s="49">
        <v>5</v>
      </c>
      <c r="N84" s="49">
        <v>0</v>
      </c>
      <c r="O84" s="17">
        <f t="shared" si="35"/>
        <v>10</v>
      </c>
      <c r="P84" s="17">
        <f t="shared" si="36"/>
        <v>15</v>
      </c>
      <c r="R84" s="19"/>
      <c r="S84" s="19"/>
      <c r="T84"/>
    </row>
    <row r="85" spans="2:20" ht="23.1" customHeight="1" x14ac:dyDescent="0.25">
      <c r="B85" s="44" t="s">
        <v>125</v>
      </c>
      <c r="C85" s="49">
        <v>4</v>
      </c>
      <c r="D85" s="49">
        <v>0</v>
      </c>
      <c r="E85" s="49">
        <v>0</v>
      </c>
      <c r="F85" s="49">
        <v>1</v>
      </c>
      <c r="G85" s="49">
        <v>0</v>
      </c>
      <c r="H85" s="49">
        <v>0</v>
      </c>
      <c r="I85" s="49">
        <v>1</v>
      </c>
      <c r="J85" s="49">
        <v>2</v>
      </c>
      <c r="K85" s="49">
        <v>0</v>
      </c>
      <c r="L85" s="49">
        <v>0</v>
      </c>
      <c r="M85" s="49">
        <v>6</v>
      </c>
      <c r="N85" s="49">
        <v>0</v>
      </c>
      <c r="O85" s="17">
        <f t="shared" si="35"/>
        <v>8</v>
      </c>
      <c r="P85" s="17">
        <f t="shared" si="36"/>
        <v>14</v>
      </c>
      <c r="R85" s="19"/>
      <c r="S85" s="19"/>
      <c r="T85"/>
    </row>
    <row r="86" spans="2:20" ht="23.1" customHeight="1" x14ac:dyDescent="0.25">
      <c r="B86" s="45" t="s">
        <v>126</v>
      </c>
      <c r="C86" s="49">
        <v>1</v>
      </c>
      <c r="D86" s="49">
        <v>0</v>
      </c>
      <c r="E86" s="49">
        <v>0</v>
      </c>
      <c r="F86" s="49">
        <v>0</v>
      </c>
      <c r="G86" s="49">
        <v>0</v>
      </c>
      <c r="H86" s="49">
        <v>0</v>
      </c>
      <c r="I86" s="49">
        <v>1</v>
      </c>
      <c r="J86" s="49">
        <v>4</v>
      </c>
      <c r="K86" s="49">
        <v>1</v>
      </c>
      <c r="L86" s="49">
        <v>0</v>
      </c>
      <c r="M86" s="49">
        <v>5</v>
      </c>
      <c r="N86" s="49">
        <v>0</v>
      </c>
      <c r="O86" s="17">
        <f t="shared" si="35"/>
        <v>7</v>
      </c>
      <c r="P86" s="17">
        <f t="shared" si="36"/>
        <v>12</v>
      </c>
      <c r="R86" s="19"/>
      <c r="S86" s="19"/>
      <c r="T86"/>
    </row>
    <row r="87" spans="2:20" ht="23.1" customHeight="1" x14ac:dyDescent="0.25">
      <c r="B87" s="44" t="s">
        <v>127</v>
      </c>
      <c r="C87" s="49">
        <v>2</v>
      </c>
      <c r="D87" s="49">
        <v>0</v>
      </c>
      <c r="E87" s="49">
        <v>0</v>
      </c>
      <c r="F87" s="49">
        <v>1</v>
      </c>
      <c r="G87" s="49">
        <v>2</v>
      </c>
      <c r="H87" s="49">
        <v>0</v>
      </c>
      <c r="I87" s="49">
        <v>6</v>
      </c>
      <c r="J87" s="49">
        <v>1</v>
      </c>
      <c r="K87" s="49">
        <v>0</v>
      </c>
      <c r="L87" s="49">
        <v>2</v>
      </c>
      <c r="M87" s="49">
        <v>8</v>
      </c>
      <c r="N87" s="49">
        <v>0</v>
      </c>
      <c r="O87" s="17">
        <f t="shared" si="35"/>
        <v>14</v>
      </c>
      <c r="P87" s="17">
        <f t="shared" si="36"/>
        <v>22</v>
      </c>
      <c r="R87" s="19"/>
      <c r="S87" s="19"/>
      <c r="T87"/>
    </row>
    <row r="88" spans="2:20" ht="23.1" customHeight="1" x14ac:dyDescent="0.25">
      <c r="B88" s="46" t="s">
        <v>128</v>
      </c>
      <c r="C88" s="49">
        <v>5</v>
      </c>
      <c r="D88" s="49">
        <v>3</v>
      </c>
      <c r="E88" s="49">
        <v>0</v>
      </c>
      <c r="F88" s="49">
        <v>0</v>
      </c>
      <c r="G88" s="49">
        <v>0</v>
      </c>
      <c r="H88" s="49">
        <v>2</v>
      </c>
      <c r="I88" s="49">
        <v>6</v>
      </c>
      <c r="J88" s="49">
        <v>5</v>
      </c>
      <c r="K88" s="49">
        <v>0</v>
      </c>
      <c r="L88" s="49">
        <v>0</v>
      </c>
      <c r="M88" s="49">
        <v>3</v>
      </c>
      <c r="N88" s="49">
        <v>0</v>
      </c>
      <c r="O88" s="17">
        <f t="shared" si="35"/>
        <v>21</v>
      </c>
      <c r="P88" s="17">
        <f t="shared" si="36"/>
        <v>24</v>
      </c>
      <c r="R88" s="19"/>
      <c r="S88" s="19"/>
      <c r="T88"/>
    </row>
    <row r="89" spans="2:20" ht="23.1" customHeight="1" x14ac:dyDescent="0.25">
      <c r="B89" s="44" t="s">
        <v>129</v>
      </c>
      <c r="C89" s="49">
        <v>3</v>
      </c>
      <c r="D89" s="49">
        <v>0</v>
      </c>
      <c r="E89" s="49">
        <v>0</v>
      </c>
      <c r="F89" s="49">
        <v>1</v>
      </c>
      <c r="G89" s="49">
        <v>0</v>
      </c>
      <c r="H89" s="49">
        <v>3</v>
      </c>
      <c r="I89" s="49">
        <v>6</v>
      </c>
      <c r="J89" s="49">
        <v>5</v>
      </c>
      <c r="K89" s="49">
        <v>0</v>
      </c>
      <c r="L89" s="49">
        <v>2</v>
      </c>
      <c r="M89" s="49">
        <v>6</v>
      </c>
      <c r="N89" s="49">
        <v>0</v>
      </c>
      <c r="O89" s="17">
        <f t="shared" si="35"/>
        <v>20</v>
      </c>
      <c r="P89" s="17">
        <f t="shared" si="36"/>
        <v>26</v>
      </c>
      <c r="R89" s="19"/>
      <c r="S89" s="19"/>
      <c r="T89"/>
    </row>
    <row r="90" spans="2:20" ht="23.1" customHeight="1" x14ac:dyDescent="0.25">
      <c r="B90" s="45" t="s">
        <v>130</v>
      </c>
      <c r="C90" s="49">
        <v>1</v>
      </c>
      <c r="D90" s="49">
        <v>0</v>
      </c>
      <c r="E90" s="49">
        <v>0</v>
      </c>
      <c r="F90" s="49">
        <v>1</v>
      </c>
      <c r="G90" s="49">
        <v>0</v>
      </c>
      <c r="H90" s="49">
        <v>1</v>
      </c>
      <c r="I90" s="49">
        <v>6</v>
      </c>
      <c r="J90" s="49">
        <v>4</v>
      </c>
      <c r="K90" s="49">
        <v>0</v>
      </c>
      <c r="L90" s="49">
        <v>1</v>
      </c>
      <c r="M90" s="49">
        <v>4</v>
      </c>
      <c r="N90" s="49">
        <v>0</v>
      </c>
      <c r="O90" s="17">
        <f t="shared" si="35"/>
        <v>14</v>
      </c>
      <c r="P90" s="17">
        <f t="shared" si="36"/>
        <v>18</v>
      </c>
      <c r="R90" s="19"/>
      <c r="S90" s="19"/>
      <c r="T90"/>
    </row>
    <row r="91" spans="2:20" ht="23.1" customHeight="1" x14ac:dyDescent="0.25">
      <c r="B91" s="44" t="s">
        <v>131</v>
      </c>
      <c r="C91" s="49">
        <v>1</v>
      </c>
      <c r="D91" s="49">
        <v>0</v>
      </c>
      <c r="E91" s="49">
        <v>0</v>
      </c>
      <c r="F91" s="49">
        <v>1</v>
      </c>
      <c r="G91" s="49">
        <v>0</v>
      </c>
      <c r="H91" s="49">
        <v>2</v>
      </c>
      <c r="I91" s="49">
        <v>3</v>
      </c>
      <c r="J91" s="49">
        <v>5</v>
      </c>
      <c r="K91" s="49">
        <v>0</v>
      </c>
      <c r="L91" s="49">
        <v>1</v>
      </c>
      <c r="M91" s="49">
        <v>6</v>
      </c>
      <c r="N91" s="49">
        <v>0</v>
      </c>
      <c r="O91" s="17">
        <f t="shared" si="35"/>
        <v>13</v>
      </c>
      <c r="P91" s="17">
        <f t="shared" si="36"/>
        <v>19</v>
      </c>
      <c r="R91" s="19"/>
      <c r="S91" s="19"/>
      <c r="T91"/>
    </row>
    <row r="92" spans="2:20" ht="23.1" customHeight="1" x14ac:dyDescent="0.25">
      <c r="B92" s="46" t="s">
        <v>132</v>
      </c>
      <c r="C92" s="49">
        <v>0</v>
      </c>
      <c r="D92" s="49">
        <v>0</v>
      </c>
      <c r="E92" s="49">
        <v>0</v>
      </c>
      <c r="F92" s="49">
        <v>0</v>
      </c>
      <c r="G92" s="49">
        <v>0</v>
      </c>
      <c r="H92" s="49">
        <v>2</v>
      </c>
      <c r="I92" s="49">
        <v>5</v>
      </c>
      <c r="J92" s="49">
        <v>2</v>
      </c>
      <c r="K92" s="49">
        <v>1</v>
      </c>
      <c r="L92" s="49">
        <v>0</v>
      </c>
      <c r="M92" s="49">
        <v>5</v>
      </c>
      <c r="N92" s="49">
        <v>0</v>
      </c>
      <c r="O92" s="17">
        <f t="shared" si="35"/>
        <v>10</v>
      </c>
      <c r="P92" s="17">
        <f t="shared" si="36"/>
        <v>15</v>
      </c>
      <c r="R92" s="19"/>
      <c r="S92" s="19"/>
      <c r="T92"/>
    </row>
    <row r="93" spans="2:20" ht="23.1" customHeight="1" x14ac:dyDescent="0.25">
      <c r="B93" s="44" t="s">
        <v>133</v>
      </c>
      <c r="C93" s="49">
        <v>0</v>
      </c>
      <c r="D93" s="49">
        <v>0</v>
      </c>
      <c r="E93" s="49">
        <v>0</v>
      </c>
      <c r="F93" s="49">
        <v>2</v>
      </c>
      <c r="G93" s="49">
        <v>0</v>
      </c>
      <c r="H93" s="49">
        <v>4</v>
      </c>
      <c r="I93" s="49">
        <v>2</v>
      </c>
      <c r="J93" s="49">
        <v>1</v>
      </c>
      <c r="K93" s="49">
        <v>0</v>
      </c>
      <c r="L93" s="49">
        <v>0</v>
      </c>
      <c r="M93" s="49">
        <v>8</v>
      </c>
      <c r="N93" s="49">
        <v>0</v>
      </c>
      <c r="O93" s="17">
        <f t="shared" si="35"/>
        <v>9</v>
      </c>
      <c r="P93" s="17">
        <f t="shared" si="36"/>
        <v>17</v>
      </c>
      <c r="R93" s="19"/>
      <c r="S93" s="19"/>
      <c r="T93"/>
    </row>
    <row r="94" spans="2:20" ht="23.1" customHeight="1" x14ac:dyDescent="0.25">
      <c r="B94" s="45" t="s">
        <v>134</v>
      </c>
      <c r="C94" s="49">
        <v>1</v>
      </c>
      <c r="D94" s="49">
        <v>0</v>
      </c>
      <c r="E94" s="49">
        <v>0</v>
      </c>
      <c r="F94" s="49">
        <v>0</v>
      </c>
      <c r="G94" s="49">
        <v>0</v>
      </c>
      <c r="H94" s="49">
        <v>2</v>
      </c>
      <c r="I94" s="49">
        <v>3</v>
      </c>
      <c r="J94" s="49">
        <v>1</v>
      </c>
      <c r="K94" s="49">
        <v>0</v>
      </c>
      <c r="L94" s="49">
        <v>0</v>
      </c>
      <c r="M94" s="49">
        <v>2</v>
      </c>
      <c r="N94" s="49">
        <v>0</v>
      </c>
      <c r="O94" s="17">
        <f t="shared" si="35"/>
        <v>7</v>
      </c>
      <c r="P94" s="17">
        <f t="shared" si="36"/>
        <v>9</v>
      </c>
      <c r="R94" s="19"/>
      <c r="S94" s="19"/>
      <c r="T94"/>
    </row>
    <row r="95" spans="2:20" ht="23.1" customHeight="1" x14ac:dyDescent="0.25">
      <c r="B95" s="44" t="s">
        <v>135</v>
      </c>
      <c r="C95" s="49">
        <v>1</v>
      </c>
      <c r="D95" s="49">
        <v>0</v>
      </c>
      <c r="E95" s="49">
        <v>1</v>
      </c>
      <c r="F95" s="49">
        <v>3</v>
      </c>
      <c r="G95" s="49">
        <v>0</v>
      </c>
      <c r="H95" s="49">
        <v>4</v>
      </c>
      <c r="I95" s="49">
        <v>5</v>
      </c>
      <c r="J95" s="49">
        <v>3</v>
      </c>
      <c r="K95" s="49">
        <v>0</v>
      </c>
      <c r="L95" s="49">
        <v>1</v>
      </c>
      <c r="M95" s="49">
        <v>5</v>
      </c>
      <c r="N95" s="49">
        <v>0</v>
      </c>
      <c r="O95" s="17">
        <f t="shared" si="35"/>
        <v>18</v>
      </c>
      <c r="P95" s="17">
        <f t="shared" si="36"/>
        <v>23</v>
      </c>
      <c r="R95" s="19"/>
      <c r="S95" s="19"/>
      <c r="T95"/>
    </row>
    <row r="96" spans="2:20" ht="23.1" customHeight="1" x14ac:dyDescent="0.25">
      <c r="B96" s="46" t="s">
        <v>136</v>
      </c>
      <c r="C96" s="49">
        <v>2</v>
      </c>
      <c r="D96" s="49">
        <v>0</v>
      </c>
      <c r="E96" s="49">
        <v>1</v>
      </c>
      <c r="F96" s="49">
        <v>5</v>
      </c>
      <c r="G96" s="49">
        <v>1</v>
      </c>
      <c r="H96" s="49">
        <v>4</v>
      </c>
      <c r="I96" s="49">
        <v>6</v>
      </c>
      <c r="J96" s="49">
        <v>2</v>
      </c>
      <c r="K96" s="49">
        <v>0</v>
      </c>
      <c r="L96" s="49">
        <v>0</v>
      </c>
      <c r="M96" s="49">
        <v>4</v>
      </c>
      <c r="N96" s="49">
        <v>0</v>
      </c>
      <c r="O96" s="17">
        <f t="shared" si="35"/>
        <v>21</v>
      </c>
      <c r="P96" s="17">
        <f t="shared" si="36"/>
        <v>25</v>
      </c>
      <c r="R96" s="19"/>
      <c r="S96" s="19"/>
      <c r="T96"/>
    </row>
    <row r="97" spans="2:20" ht="23.1" customHeight="1" x14ac:dyDescent="0.25">
      <c r="B97" s="44" t="s">
        <v>137</v>
      </c>
      <c r="C97" s="49">
        <v>1</v>
      </c>
      <c r="D97" s="49">
        <v>0</v>
      </c>
      <c r="E97" s="49">
        <v>1</v>
      </c>
      <c r="F97" s="49">
        <v>0</v>
      </c>
      <c r="G97" s="49">
        <v>0</v>
      </c>
      <c r="H97" s="49">
        <v>2</v>
      </c>
      <c r="I97" s="49">
        <v>7</v>
      </c>
      <c r="J97" s="49">
        <v>4</v>
      </c>
      <c r="K97" s="49">
        <v>0</v>
      </c>
      <c r="L97" s="49">
        <v>1</v>
      </c>
      <c r="M97" s="49">
        <v>1</v>
      </c>
      <c r="N97" s="49">
        <v>0</v>
      </c>
      <c r="O97" s="17">
        <f t="shared" si="35"/>
        <v>16</v>
      </c>
      <c r="P97" s="17">
        <f t="shared" si="36"/>
        <v>17</v>
      </c>
      <c r="R97" s="19"/>
      <c r="S97" s="19"/>
      <c r="T97"/>
    </row>
    <row r="98" spans="2:20" ht="23.1" customHeight="1" x14ac:dyDescent="0.25">
      <c r="B98" s="45" t="s">
        <v>138</v>
      </c>
      <c r="C98" s="49">
        <v>5</v>
      </c>
      <c r="D98" s="49">
        <v>0</v>
      </c>
      <c r="E98" s="49">
        <v>0</v>
      </c>
      <c r="F98" s="49">
        <v>7</v>
      </c>
      <c r="G98" s="49">
        <v>0</v>
      </c>
      <c r="H98" s="49">
        <v>0</v>
      </c>
      <c r="I98" s="49">
        <v>4</v>
      </c>
      <c r="J98" s="49">
        <v>2</v>
      </c>
      <c r="K98" s="49">
        <v>0</v>
      </c>
      <c r="L98" s="49">
        <v>2</v>
      </c>
      <c r="M98" s="49">
        <v>2</v>
      </c>
      <c r="N98" s="49">
        <v>0</v>
      </c>
      <c r="O98" s="17">
        <f t="shared" si="35"/>
        <v>20</v>
      </c>
      <c r="P98" s="17">
        <f t="shared" si="36"/>
        <v>22</v>
      </c>
      <c r="R98" s="19"/>
      <c r="S98" s="19"/>
      <c r="T98"/>
    </row>
    <row r="99" spans="2:20" ht="23.1" customHeight="1" x14ac:dyDescent="0.25">
      <c r="B99" s="44" t="s">
        <v>139</v>
      </c>
      <c r="C99" s="49">
        <v>3</v>
      </c>
      <c r="D99" s="49">
        <v>0</v>
      </c>
      <c r="E99" s="49">
        <v>0</v>
      </c>
      <c r="F99" s="49">
        <v>9</v>
      </c>
      <c r="G99" s="49">
        <v>0</v>
      </c>
      <c r="H99" s="49">
        <v>0</v>
      </c>
      <c r="I99" s="49">
        <v>4</v>
      </c>
      <c r="J99" s="49">
        <v>3</v>
      </c>
      <c r="K99" s="49">
        <v>1</v>
      </c>
      <c r="L99" s="49">
        <v>2</v>
      </c>
      <c r="M99" s="49">
        <v>6</v>
      </c>
      <c r="N99" s="49">
        <v>0</v>
      </c>
      <c r="O99" s="17">
        <f t="shared" si="35"/>
        <v>22</v>
      </c>
      <c r="P99" s="17">
        <f t="shared" si="36"/>
        <v>28</v>
      </c>
      <c r="R99" s="19"/>
      <c r="S99" s="19"/>
      <c r="T99"/>
    </row>
    <row r="100" spans="2:20" ht="23.1" customHeight="1" x14ac:dyDescent="0.25">
      <c r="B100" s="46" t="s">
        <v>140</v>
      </c>
      <c r="C100" s="49">
        <v>7</v>
      </c>
      <c r="D100" s="49">
        <v>0</v>
      </c>
      <c r="E100" s="49">
        <v>1</v>
      </c>
      <c r="F100" s="49">
        <v>12</v>
      </c>
      <c r="G100" s="49">
        <v>0</v>
      </c>
      <c r="H100" s="49">
        <v>4</v>
      </c>
      <c r="I100" s="49">
        <v>7</v>
      </c>
      <c r="J100" s="49">
        <v>6</v>
      </c>
      <c r="K100" s="49">
        <v>2</v>
      </c>
      <c r="L100" s="49">
        <v>3</v>
      </c>
      <c r="M100" s="49">
        <v>7</v>
      </c>
      <c r="N100" s="49">
        <v>0</v>
      </c>
      <c r="O100" s="17">
        <f t="shared" si="35"/>
        <v>42</v>
      </c>
      <c r="P100" s="17">
        <f t="shared" si="36"/>
        <v>49</v>
      </c>
      <c r="R100" s="19"/>
      <c r="S100" s="19"/>
      <c r="T100"/>
    </row>
    <row r="101" spans="2:20" ht="23.1" customHeight="1" x14ac:dyDescent="0.25">
      <c r="B101" s="44" t="s">
        <v>141</v>
      </c>
      <c r="C101" s="49">
        <v>3</v>
      </c>
      <c r="D101" s="49">
        <v>3</v>
      </c>
      <c r="E101" s="49">
        <v>2</v>
      </c>
      <c r="F101" s="49">
        <v>9</v>
      </c>
      <c r="G101" s="49">
        <v>1</v>
      </c>
      <c r="H101" s="49">
        <v>2</v>
      </c>
      <c r="I101" s="49">
        <v>4</v>
      </c>
      <c r="J101" s="49">
        <v>5</v>
      </c>
      <c r="K101" s="49">
        <v>0</v>
      </c>
      <c r="L101" s="49">
        <v>1</v>
      </c>
      <c r="M101" s="49">
        <v>8</v>
      </c>
      <c r="N101" s="49">
        <v>0</v>
      </c>
      <c r="O101" s="17">
        <f t="shared" si="35"/>
        <v>30</v>
      </c>
      <c r="P101" s="17">
        <f t="shared" si="36"/>
        <v>38</v>
      </c>
      <c r="R101" s="19"/>
      <c r="S101" s="19"/>
      <c r="T101"/>
    </row>
    <row r="102" spans="2:20" ht="23.1" customHeight="1" x14ac:dyDescent="0.25">
      <c r="B102" s="45" t="s">
        <v>142</v>
      </c>
      <c r="C102" s="49">
        <v>12</v>
      </c>
      <c r="D102" s="49">
        <v>3</v>
      </c>
      <c r="E102" s="49">
        <v>2</v>
      </c>
      <c r="F102" s="49">
        <v>16</v>
      </c>
      <c r="G102" s="49">
        <v>1</v>
      </c>
      <c r="H102" s="49">
        <v>2</v>
      </c>
      <c r="I102" s="49">
        <v>6</v>
      </c>
      <c r="J102" s="49">
        <v>2</v>
      </c>
      <c r="K102" s="49">
        <v>1</v>
      </c>
      <c r="L102" s="49">
        <v>1</v>
      </c>
      <c r="M102" s="49">
        <v>12</v>
      </c>
      <c r="N102" s="49">
        <v>0</v>
      </c>
      <c r="O102" s="17">
        <f t="shared" si="35"/>
        <v>46</v>
      </c>
      <c r="P102" s="17">
        <f t="shared" si="36"/>
        <v>58</v>
      </c>
      <c r="R102" s="19"/>
      <c r="S102" s="19"/>
      <c r="T102"/>
    </row>
    <row r="103" spans="2:20" ht="23.1" customHeight="1" x14ac:dyDescent="0.25">
      <c r="B103" s="44" t="s">
        <v>143</v>
      </c>
      <c r="C103" s="49">
        <v>13</v>
      </c>
      <c r="D103" s="49">
        <v>5</v>
      </c>
      <c r="E103" s="49">
        <v>3</v>
      </c>
      <c r="F103" s="49">
        <v>21</v>
      </c>
      <c r="G103" s="49">
        <v>1</v>
      </c>
      <c r="H103" s="49">
        <v>0</v>
      </c>
      <c r="I103" s="49">
        <v>3</v>
      </c>
      <c r="J103" s="49">
        <v>2</v>
      </c>
      <c r="K103" s="49">
        <v>2</v>
      </c>
      <c r="L103" s="49">
        <v>1</v>
      </c>
      <c r="M103" s="49">
        <v>8</v>
      </c>
      <c r="N103" s="49">
        <v>0</v>
      </c>
      <c r="O103" s="17">
        <f t="shared" si="35"/>
        <v>51</v>
      </c>
      <c r="P103" s="17">
        <f t="shared" si="36"/>
        <v>59</v>
      </c>
      <c r="R103" s="19"/>
      <c r="S103" s="19"/>
      <c r="T103"/>
    </row>
    <row r="104" spans="2:20" ht="23.1" customHeight="1" x14ac:dyDescent="0.25">
      <c r="B104" s="46" t="s">
        <v>144</v>
      </c>
      <c r="C104" s="49">
        <v>18</v>
      </c>
      <c r="D104" s="49">
        <v>7</v>
      </c>
      <c r="E104" s="49">
        <v>5</v>
      </c>
      <c r="F104" s="49">
        <v>20</v>
      </c>
      <c r="G104" s="49">
        <v>2</v>
      </c>
      <c r="H104" s="49">
        <v>0</v>
      </c>
      <c r="I104" s="49">
        <v>2</v>
      </c>
      <c r="J104" s="49">
        <v>3</v>
      </c>
      <c r="K104" s="49">
        <v>2</v>
      </c>
      <c r="L104" s="49">
        <v>1</v>
      </c>
      <c r="M104" s="49">
        <v>20</v>
      </c>
      <c r="N104" s="49">
        <v>0</v>
      </c>
      <c r="O104" s="17">
        <f t="shared" si="35"/>
        <v>60</v>
      </c>
      <c r="P104" s="17">
        <f t="shared" si="36"/>
        <v>80</v>
      </c>
      <c r="R104" s="19"/>
      <c r="S104" s="19"/>
      <c r="T104"/>
    </row>
    <row r="105" spans="2:20" ht="23.1" customHeight="1" x14ac:dyDescent="0.25">
      <c r="B105" s="44" t="s">
        <v>145</v>
      </c>
      <c r="C105" s="49">
        <v>22</v>
      </c>
      <c r="D105" s="49">
        <v>11</v>
      </c>
      <c r="E105" s="49">
        <v>9</v>
      </c>
      <c r="F105" s="49">
        <v>27</v>
      </c>
      <c r="G105" s="49">
        <v>0</v>
      </c>
      <c r="H105" s="49">
        <v>0</v>
      </c>
      <c r="I105" s="49">
        <v>3</v>
      </c>
      <c r="J105" s="49">
        <v>5</v>
      </c>
      <c r="K105" s="49">
        <v>1</v>
      </c>
      <c r="L105" s="49">
        <v>2</v>
      </c>
      <c r="M105" s="49">
        <v>12</v>
      </c>
      <c r="N105" s="49">
        <v>0</v>
      </c>
      <c r="O105" s="17">
        <f t="shared" si="35"/>
        <v>80</v>
      </c>
      <c r="P105" s="17">
        <f t="shared" si="36"/>
        <v>92</v>
      </c>
      <c r="R105" s="19"/>
      <c r="S105" s="19"/>
      <c r="T105"/>
    </row>
    <row r="106" spans="2:20" ht="23.1" customHeight="1" x14ac:dyDescent="0.25">
      <c r="B106" s="74" t="s">
        <v>18</v>
      </c>
      <c r="C106" s="16">
        <f>SUM(C10:C105)</f>
        <v>2380</v>
      </c>
      <c r="D106" s="16">
        <f t="shared" ref="D106:P106" si="37">SUM(D10:D105)</f>
        <v>558</v>
      </c>
      <c r="E106" s="16">
        <f t="shared" si="37"/>
        <v>456</v>
      </c>
      <c r="F106" s="16">
        <f t="shared" si="37"/>
        <v>2131</v>
      </c>
      <c r="G106" s="16">
        <f t="shared" si="37"/>
        <v>101</v>
      </c>
      <c r="H106" s="16">
        <f t="shared" si="37"/>
        <v>93</v>
      </c>
      <c r="I106" s="16">
        <f t="shared" si="37"/>
        <v>1057</v>
      </c>
      <c r="J106" s="16">
        <f t="shared" si="37"/>
        <v>264</v>
      </c>
      <c r="K106" s="16">
        <f t="shared" si="37"/>
        <v>122</v>
      </c>
      <c r="L106" s="16">
        <f t="shared" si="37"/>
        <v>149</v>
      </c>
      <c r="M106" s="16">
        <f t="shared" si="37"/>
        <v>3061</v>
      </c>
      <c r="N106" s="16">
        <f t="shared" si="37"/>
        <v>34</v>
      </c>
      <c r="O106" s="16">
        <f t="shared" si="37"/>
        <v>7345</v>
      </c>
      <c r="P106" s="16">
        <f t="shared" si="37"/>
        <v>10406</v>
      </c>
      <c r="R106" s="19"/>
      <c r="S106" s="19"/>
      <c r="T106"/>
    </row>
    <row r="107" spans="2:20" ht="23.1" customHeight="1" x14ac:dyDescent="0.25">
      <c r="B107" s="74" t="s">
        <v>93</v>
      </c>
      <c r="C107" s="42">
        <f t="shared" ref="C107:N107" si="38">C106/$P$106</f>
        <v>0.22871420334422449</v>
      </c>
      <c r="D107" s="42">
        <f t="shared" si="38"/>
        <v>5.3622909859696331E-2</v>
      </c>
      <c r="E107" s="42">
        <f t="shared" si="38"/>
        <v>4.3820872573515281E-2</v>
      </c>
      <c r="F107" s="42">
        <f t="shared" si="38"/>
        <v>0.20478570055737075</v>
      </c>
      <c r="G107" s="42">
        <f t="shared" si="38"/>
        <v>9.7059388814145688E-3</v>
      </c>
      <c r="H107" s="42">
        <f t="shared" si="38"/>
        <v>8.9371516432827213E-3</v>
      </c>
      <c r="I107" s="42">
        <f t="shared" si="38"/>
        <v>0.10157601383817029</v>
      </c>
      <c r="J107" s="42">
        <f t="shared" si="38"/>
        <v>2.5369978858350951E-2</v>
      </c>
      <c r="K107" s="42">
        <f t="shared" si="38"/>
        <v>1.1724005381510668E-2</v>
      </c>
      <c r="L107" s="42">
        <f t="shared" si="38"/>
        <v>1.431866231020565E-2</v>
      </c>
      <c r="M107" s="42">
        <f t="shared" si="38"/>
        <v>0.29415721699019798</v>
      </c>
      <c r="N107" s="42">
        <f t="shared" si="38"/>
        <v>3.2673457620603498E-3</v>
      </c>
      <c r="R107" s="19"/>
      <c r="S107" s="19"/>
      <c r="T107"/>
    </row>
    <row r="108" spans="2:20" ht="23.1" customHeight="1" x14ac:dyDescent="0.25">
      <c r="B108" s="75" t="s">
        <v>94</v>
      </c>
      <c r="C108" s="43">
        <f>C106/$O$106</f>
        <v>0.32402995234853643</v>
      </c>
      <c r="D108" s="43">
        <f t="shared" ref="D108:N108" si="39">D106/$O$106</f>
        <v>7.5970047651463576E-2</v>
      </c>
      <c r="E108" s="43">
        <f t="shared" si="39"/>
        <v>6.2083049693669165E-2</v>
      </c>
      <c r="F108" s="43">
        <f t="shared" si="39"/>
        <v>0.29012933968686183</v>
      </c>
      <c r="G108" s="43">
        <f t="shared" si="39"/>
        <v>1.3750850918992513E-2</v>
      </c>
      <c r="H108" s="43">
        <f t="shared" si="39"/>
        <v>1.2661674608577263E-2</v>
      </c>
      <c r="I108" s="43">
        <f t="shared" si="39"/>
        <v>0.1439074200136147</v>
      </c>
      <c r="J108" s="43">
        <f t="shared" si="39"/>
        <v>3.5942818243703198E-2</v>
      </c>
      <c r="K108" s="43">
        <f t="shared" si="39"/>
        <v>1.6609938733832538E-2</v>
      </c>
      <c r="L108" s="43">
        <f t="shared" si="39"/>
        <v>2.0285908781484004E-2</v>
      </c>
      <c r="M108" s="43"/>
      <c r="N108" s="43">
        <f t="shared" si="39"/>
        <v>4.6289993192648064E-3</v>
      </c>
      <c r="R108" s="19"/>
      <c r="S108" s="19"/>
      <c r="T108"/>
    </row>
    <row r="109" spans="2:20" ht="23.1" customHeight="1" x14ac:dyDescent="0.25">
      <c r="C109" s="18"/>
      <c r="R109" s="19"/>
      <c r="S109" s="19"/>
      <c r="T109"/>
    </row>
    <row r="110" spans="2:20" ht="23.1" customHeight="1" x14ac:dyDescent="0.25">
      <c r="C110" s="18"/>
      <c r="R110" s="19"/>
      <c r="S110" s="19"/>
      <c r="T110"/>
    </row>
    <row r="111" spans="2:20" ht="23.1" customHeight="1" x14ac:dyDescent="0.25">
      <c r="C111" s="18"/>
      <c r="R111"/>
      <c r="S111" s="19"/>
      <c r="T111" s="19"/>
    </row>
    <row r="112" spans="2:20" ht="23.1" customHeight="1" x14ac:dyDescent="0.25">
      <c r="C112" s="18"/>
      <c r="R112"/>
      <c r="S112" s="19"/>
      <c r="T112" s="19"/>
    </row>
    <row r="113" spans="1:32" s="7" customFormat="1" ht="23.1" customHeight="1" x14ac:dyDescent="0.25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 s="19"/>
      <c r="T113" s="19"/>
      <c r="U113"/>
      <c r="V113"/>
      <c r="W113"/>
      <c r="X113"/>
      <c r="Y113"/>
      <c r="Z113"/>
      <c r="AA113"/>
      <c r="AB113"/>
      <c r="AC113"/>
      <c r="AD113"/>
      <c r="AE113"/>
      <c r="AF113"/>
    </row>
    <row r="114" spans="1:32" s="7" customFormat="1" ht="23.1" customHeight="1" x14ac:dyDescent="0.25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 s="19"/>
      <c r="T114" s="19"/>
      <c r="U114"/>
      <c r="V114"/>
      <c r="W114"/>
      <c r="X114"/>
      <c r="Y114"/>
      <c r="Z114"/>
      <c r="AA114"/>
      <c r="AB114"/>
      <c r="AC114"/>
      <c r="AD114"/>
      <c r="AE114"/>
      <c r="AF114"/>
    </row>
    <row r="115" spans="1:32" s="7" customFormat="1" ht="23.1" customHeight="1" x14ac:dyDescent="0.25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 s="19"/>
      <c r="T115" s="19"/>
      <c r="U115"/>
      <c r="V115"/>
      <c r="W115"/>
      <c r="X115"/>
      <c r="Y115"/>
      <c r="Z115"/>
      <c r="AA115"/>
      <c r="AB115"/>
      <c r="AC115"/>
      <c r="AD115"/>
      <c r="AE115"/>
      <c r="AF115"/>
    </row>
    <row r="116" spans="1:32" s="7" customFormat="1" ht="23.1" customHeight="1" x14ac:dyDescent="0.25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 s="19"/>
      <c r="T116" s="19"/>
      <c r="U116"/>
      <c r="V116"/>
      <c r="W116"/>
      <c r="X116"/>
      <c r="Y116"/>
      <c r="Z116"/>
      <c r="AA116"/>
      <c r="AB116"/>
      <c r="AC116"/>
      <c r="AD116"/>
      <c r="AE116"/>
      <c r="AF116"/>
    </row>
    <row r="117" spans="1:32" s="7" customFormat="1" ht="23.1" customHeight="1" x14ac:dyDescent="0.25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 s="19"/>
      <c r="T117" s="19"/>
      <c r="U117"/>
      <c r="V117"/>
      <c r="W117"/>
      <c r="X117"/>
      <c r="Y117"/>
      <c r="Z117"/>
      <c r="AA117"/>
      <c r="AB117"/>
      <c r="AC117"/>
      <c r="AD117"/>
      <c r="AE117"/>
      <c r="AF117"/>
    </row>
    <row r="118" spans="1:32" s="7" customFormat="1" ht="23.1" customHeight="1" x14ac:dyDescent="0.25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 s="19"/>
      <c r="T118" s="19"/>
      <c r="U118"/>
      <c r="V118"/>
      <c r="W118"/>
      <c r="X118"/>
      <c r="Y118"/>
      <c r="Z118"/>
      <c r="AA118"/>
      <c r="AB118"/>
      <c r="AC118"/>
      <c r="AD118"/>
      <c r="AE118"/>
      <c r="AF118"/>
    </row>
    <row r="119" spans="1:32" s="7" customFormat="1" ht="23.1" customHeight="1" x14ac:dyDescent="0.25">
      <c r="A119"/>
      <c r="B119"/>
      <c r="C119"/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 s="19"/>
      <c r="T119" s="19"/>
      <c r="U119"/>
      <c r="V119"/>
      <c r="W119"/>
      <c r="X119"/>
      <c r="Y119"/>
      <c r="Z119"/>
      <c r="AA119"/>
      <c r="AB119"/>
      <c r="AC119"/>
      <c r="AD119"/>
      <c r="AE119"/>
      <c r="AF119"/>
    </row>
    <row r="120" spans="1:32" s="7" customFormat="1" ht="23.1" customHeight="1" x14ac:dyDescent="0.25">
      <c r="A120"/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 s="19"/>
      <c r="T120" s="19"/>
      <c r="U120"/>
      <c r="V120"/>
      <c r="W120"/>
      <c r="X120"/>
      <c r="Y120"/>
      <c r="Z120"/>
      <c r="AA120"/>
      <c r="AB120"/>
      <c r="AC120"/>
      <c r="AD120"/>
      <c r="AE120"/>
      <c r="AF120"/>
    </row>
    <row r="121" spans="1:32" s="7" customFormat="1" ht="23.1" customHeight="1" x14ac:dyDescent="0.25">
      <c r="A121"/>
      <c r="B121"/>
      <c r="C121"/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 s="19"/>
      <c r="T121" s="19"/>
      <c r="U121"/>
      <c r="V121"/>
      <c r="W121"/>
      <c r="X121"/>
      <c r="Y121"/>
      <c r="Z121"/>
      <c r="AA121"/>
      <c r="AB121"/>
      <c r="AC121"/>
      <c r="AD121"/>
      <c r="AE121"/>
      <c r="AF121"/>
    </row>
    <row r="122" spans="1:32" s="7" customFormat="1" ht="23.1" customHeight="1" x14ac:dyDescent="0.25">
      <c r="A122"/>
      <c r="B122"/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 s="19"/>
      <c r="T122" s="19"/>
      <c r="U122"/>
      <c r="V122"/>
      <c r="W122"/>
      <c r="X122"/>
      <c r="Y122"/>
      <c r="Z122"/>
      <c r="AA122"/>
      <c r="AB122"/>
      <c r="AC122"/>
      <c r="AD122"/>
      <c r="AE122"/>
      <c r="AF122"/>
    </row>
    <row r="123" spans="1:32" s="7" customFormat="1" ht="23.1" customHeight="1" x14ac:dyDescent="0.25">
      <c r="A123"/>
      <c r="B123"/>
      <c r="C123"/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 s="19"/>
      <c r="T123" s="19"/>
      <c r="U123"/>
      <c r="V123"/>
      <c r="W123"/>
      <c r="X123"/>
      <c r="Y123"/>
      <c r="Z123"/>
      <c r="AA123"/>
      <c r="AB123"/>
      <c r="AC123"/>
      <c r="AD123"/>
      <c r="AE123"/>
      <c r="AF123"/>
    </row>
    <row r="124" spans="1:32" s="7" customFormat="1" ht="23.1" customHeight="1" x14ac:dyDescent="0.25">
      <c r="A124"/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 s="19"/>
      <c r="T124" s="19"/>
      <c r="U124"/>
      <c r="V124"/>
      <c r="W124"/>
      <c r="X124"/>
      <c r="Y124"/>
      <c r="Z124"/>
      <c r="AA124"/>
      <c r="AB124"/>
      <c r="AC124"/>
      <c r="AD124"/>
      <c r="AE124"/>
      <c r="AF124"/>
    </row>
    <row r="125" spans="1:32" s="7" customFormat="1" ht="23.1" customHeight="1" x14ac:dyDescent="0.25">
      <c r="A125"/>
      <c r="B125"/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 s="19"/>
      <c r="T125" s="19"/>
      <c r="U125"/>
      <c r="V125"/>
      <c r="W125"/>
      <c r="X125"/>
      <c r="Y125"/>
      <c r="Z125"/>
      <c r="AA125"/>
      <c r="AB125"/>
      <c r="AC125"/>
      <c r="AD125"/>
      <c r="AE125"/>
      <c r="AF125"/>
    </row>
    <row r="126" spans="1:32" s="7" customFormat="1" ht="23.1" customHeight="1" x14ac:dyDescent="0.25">
      <c r="A126"/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 s="19"/>
      <c r="T126" s="19"/>
      <c r="U126"/>
      <c r="V126"/>
      <c r="W126"/>
      <c r="X126"/>
      <c r="Y126"/>
      <c r="Z126"/>
      <c r="AA126"/>
      <c r="AB126"/>
      <c r="AC126"/>
      <c r="AD126"/>
      <c r="AE126"/>
      <c r="AF126"/>
    </row>
    <row r="127" spans="1:32" s="7" customFormat="1" ht="23.1" customHeight="1" x14ac:dyDescent="0.25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 s="19"/>
      <c r="T127" s="19"/>
      <c r="U127"/>
      <c r="V127"/>
      <c r="W127"/>
      <c r="X127"/>
      <c r="Y127"/>
      <c r="Z127"/>
      <c r="AA127"/>
      <c r="AB127"/>
      <c r="AC127"/>
      <c r="AD127"/>
      <c r="AE127"/>
      <c r="AF127"/>
    </row>
    <row r="128" spans="1:32" s="7" customFormat="1" ht="23.1" customHeight="1" x14ac:dyDescent="0.25">
      <c r="A128"/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 s="19"/>
      <c r="T128" s="19"/>
      <c r="U128"/>
      <c r="V128"/>
      <c r="W128"/>
      <c r="X128"/>
      <c r="Y128"/>
      <c r="Z128"/>
      <c r="AA128"/>
      <c r="AB128"/>
      <c r="AC128"/>
      <c r="AD128"/>
      <c r="AE128"/>
      <c r="AF128"/>
    </row>
    <row r="129" spans="18:20" ht="23.1" customHeight="1" x14ac:dyDescent="0.25">
      <c r="R129"/>
      <c r="S129" s="19"/>
      <c r="T129" s="19"/>
    </row>
    <row r="130" spans="18:20" ht="23.1" customHeight="1" x14ac:dyDescent="0.25">
      <c r="R130"/>
      <c r="S130" s="19"/>
      <c r="T130" s="19"/>
    </row>
    <row r="131" spans="18:20" ht="23.1" customHeight="1" x14ac:dyDescent="0.25">
      <c r="R131"/>
      <c r="S131" s="19"/>
      <c r="T131" s="19"/>
    </row>
    <row r="132" spans="18:20" ht="23.1" customHeight="1" x14ac:dyDescent="0.25">
      <c r="R132"/>
      <c r="S132" s="19"/>
      <c r="T132" s="19"/>
    </row>
    <row r="133" spans="18:20" ht="23.1" customHeight="1" x14ac:dyDescent="0.25">
      <c r="R133"/>
      <c r="S133" s="19"/>
      <c r="T133" s="19"/>
    </row>
    <row r="134" spans="18:20" ht="23.1" customHeight="1" x14ac:dyDescent="0.25">
      <c r="R134"/>
      <c r="S134" s="19"/>
      <c r="T134" s="19"/>
    </row>
    <row r="135" spans="18:20" ht="23.1" customHeight="1" x14ac:dyDescent="0.25">
      <c r="R135"/>
      <c r="S135" s="19"/>
      <c r="T135" s="19"/>
    </row>
    <row r="136" spans="18:20" ht="23.1" customHeight="1" x14ac:dyDescent="0.25">
      <c r="R136"/>
      <c r="S136" s="19"/>
      <c r="T136" s="19"/>
    </row>
    <row r="137" spans="18:20" ht="23.1" customHeight="1" x14ac:dyDescent="0.25">
      <c r="R137"/>
      <c r="S137" s="19"/>
      <c r="T137" s="19"/>
    </row>
    <row r="138" spans="18:20" ht="23.1" customHeight="1" x14ac:dyDescent="0.25">
      <c r="R138"/>
      <c r="S138" s="19"/>
      <c r="T138" s="19"/>
    </row>
    <row r="139" spans="18:20" ht="23.1" customHeight="1" x14ac:dyDescent="0.25">
      <c r="R139"/>
      <c r="S139" s="19"/>
      <c r="T139" s="19"/>
    </row>
    <row r="140" spans="18:20" ht="23.1" customHeight="1" x14ac:dyDescent="0.25">
      <c r="R140"/>
      <c r="S140" s="19"/>
      <c r="T140" s="19"/>
    </row>
    <row r="141" spans="18:20" ht="23.1" customHeight="1" x14ac:dyDescent="0.25">
      <c r="R141"/>
      <c r="S141" s="19"/>
      <c r="T141" s="19"/>
    </row>
    <row r="142" spans="18:20" ht="23.1" customHeight="1" x14ac:dyDescent="0.25">
      <c r="R142"/>
      <c r="S142" s="19"/>
      <c r="T142" s="19"/>
    </row>
    <row r="143" spans="18:20" ht="23.1" customHeight="1" x14ac:dyDescent="0.25">
      <c r="R143"/>
      <c r="S143" s="19"/>
      <c r="T143" s="19"/>
    </row>
    <row r="144" spans="18:20" ht="23.1" customHeight="1" x14ac:dyDescent="0.25">
      <c r="R144"/>
      <c r="S144" s="19"/>
      <c r="T144" s="19"/>
    </row>
    <row r="145" spans="2:20" ht="23.1" customHeight="1" x14ac:dyDescent="0.25">
      <c r="R145"/>
      <c r="S145" s="19"/>
      <c r="T145" s="19"/>
    </row>
    <row r="146" spans="2:20" ht="23.1" customHeight="1" x14ac:dyDescent="0.25">
      <c r="R146"/>
      <c r="S146" s="19"/>
      <c r="T146" s="19"/>
    </row>
    <row r="147" spans="2:20" ht="23.1" customHeight="1" x14ac:dyDescent="0.25">
      <c r="R147"/>
      <c r="S147" s="19"/>
      <c r="T147" s="19"/>
    </row>
    <row r="148" spans="2:20" ht="23.1" customHeight="1" x14ac:dyDescent="0.25">
      <c r="R148"/>
      <c r="S148" s="19"/>
      <c r="T148" s="19"/>
    </row>
    <row r="149" spans="2:20" ht="23.1" customHeight="1" x14ac:dyDescent="0.25">
      <c r="R149"/>
      <c r="S149" s="19"/>
      <c r="T149" s="19"/>
    </row>
    <row r="150" spans="2:20" ht="23.1" customHeight="1" x14ac:dyDescent="0.25">
      <c r="R150"/>
      <c r="S150" s="19"/>
      <c r="T150" s="19"/>
    </row>
    <row r="151" spans="2:20" ht="23.1" customHeight="1" x14ac:dyDescent="0.25">
      <c r="R151"/>
      <c r="S151" s="19"/>
      <c r="T151" s="19"/>
    </row>
    <row r="152" spans="2:20" ht="23.1" customHeight="1" x14ac:dyDescent="0.25">
      <c r="R152"/>
      <c r="S152" s="19"/>
      <c r="T152" s="19"/>
    </row>
    <row r="153" spans="2:20" ht="23.1" customHeight="1" x14ac:dyDescent="0.25">
      <c r="R153"/>
      <c r="S153" s="19"/>
      <c r="T153" s="19"/>
    </row>
    <row r="154" spans="2:20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20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20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20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20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20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20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2" tint="-0.249977111117893"/>
  </sheetPr>
  <dimension ref="B1:AF174"/>
  <sheetViews>
    <sheetView view="pageBreakPreview" topLeftCell="A91" zoomScale="60" workbookViewId="0">
      <selection activeCell="T100" sqref="T10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82" t="s">
        <v>23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 spans="2:32" ht="20.100000000000001" customHeight="1" x14ac:dyDescent="0.25">
      <c r="B2" s="83" t="s">
        <v>95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 spans="2:32" ht="20.100000000000001" customHeight="1" x14ac:dyDescent="0.25">
      <c r="B3" s="21" t="s">
        <v>96</v>
      </c>
      <c r="C3" s="90" t="s">
        <v>185</v>
      </c>
      <c r="D3" s="90"/>
      <c r="E3" s="90"/>
      <c r="F3" s="90"/>
      <c r="G3" s="90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2:32" ht="20.100000000000001" customHeight="1" x14ac:dyDescent="0.25">
      <c r="C5" s="2" t="s">
        <v>3</v>
      </c>
      <c r="D5" s="35" t="s">
        <v>186</v>
      </c>
      <c r="F5" s="40" t="s">
        <v>1</v>
      </c>
      <c r="G5" s="88" t="str">
        <f>'[2]26.07 Makindye-Kibuye-24h'!G5:H5</f>
        <v>MATUGGA GAZ</v>
      </c>
      <c r="H5" s="89"/>
      <c r="I5" s="14"/>
      <c r="J5" s="2" t="s">
        <v>5</v>
      </c>
      <c r="K5" s="88" t="str">
        <f>'[2]26.07 Makindye-Kibuye-24h'!K5:L5</f>
        <v>OMEJJE</v>
      </c>
      <c r="L5" s="89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88" t="s">
        <v>177</v>
      </c>
      <c r="E6" s="89"/>
      <c r="F6" s="2" t="s">
        <v>2</v>
      </c>
      <c r="G6" s="88" t="s">
        <v>176</v>
      </c>
      <c r="H6" s="89"/>
      <c r="J6" s="2" t="s">
        <v>21</v>
      </c>
      <c r="K6" s="88" t="str">
        <f>'[2]26.07 Makindye-Kibuye-24h'!K6:L6</f>
        <v>NUSURAH</v>
      </c>
      <c r="L6" s="89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87" t="s">
        <v>88</v>
      </c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44" t="s">
        <v>37</v>
      </c>
      <c r="C10" s="49">
        <v>20</v>
      </c>
      <c r="D10" s="49">
        <v>1</v>
      </c>
      <c r="E10" s="49">
        <v>4</v>
      </c>
      <c r="F10" s="49">
        <v>30</v>
      </c>
      <c r="G10" s="49">
        <v>1</v>
      </c>
      <c r="H10" s="49">
        <v>3</v>
      </c>
      <c r="I10" s="49">
        <v>11</v>
      </c>
      <c r="J10" s="49">
        <v>1</v>
      </c>
      <c r="K10" s="49">
        <v>2</v>
      </c>
      <c r="L10" s="49">
        <v>2</v>
      </c>
      <c r="M10" s="49">
        <v>40</v>
      </c>
      <c r="N10" s="49">
        <v>0</v>
      </c>
      <c r="O10" s="17">
        <f t="shared" ref="O10:O73" si="0">SUM(C10:L10,N10)</f>
        <v>75</v>
      </c>
      <c r="P10" s="17">
        <f t="shared" ref="P10:P73" si="1">SUM(C10:N10)</f>
        <v>115</v>
      </c>
      <c r="R10" s="1" t="s">
        <v>6</v>
      </c>
      <c r="S10" s="17">
        <f t="shared" ref="S10:AF10" si="2">SUM(C10:C13)</f>
        <v>145</v>
      </c>
      <c r="T10" s="17">
        <f t="shared" si="2"/>
        <v>21</v>
      </c>
      <c r="U10" s="17">
        <f t="shared" si="2"/>
        <v>22</v>
      </c>
      <c r="V10" s="17">
        <f t="shared" si="2"/>
        <v>170</v>
      </c>
      <c r="W10" s="17">
        <f t="shared" si="2"/>
        <v>7</v>
      </c>
      <c r="X10" s="17">
        <f t="shared" si="2"/>
        <v>5</v>
      </c>
      <c r="Y10" s="17">
        <f t="shared" si="2"/>
        <v>62</v>
      </c>
      <c r="Z10" s="17">
        <f t="shared" si="2"/>
        <v>19</v>
      </c>
      <c r="AA10" s="17">
        <f t="shared" si="2"/>
        <v>17</v>
      </c>
      <c r="AB10" s="17">
        <f t="shared" si="2"/>
        <v>8</v>
      </c>
      <c r="AC10" s="17">
        <f t="shared" si="2"/>
        <v>219</v>
      </c>
      <c r="AD10" s="17">
        <f t="shared" si="2"/>
        <v>0</v>
      </c>
      <c r="AE10" s="30">
        <f t="shared" si="2"/>
        <v>476</v>
      </c>
      <c r="AF10" s="30">
        <f t="shared" si="2"/>
        <v>695</v>
      </c>
    </row>
    <row r="11" spans="2:32" s="6" customFormat="1" ht="23.1" customHeight="1" x14ac:dyDescent="0.25">
      <c r="B11" s="44" t="s">
        <v>38</v>
      </c>
      <c r="C11" s="49">
        <v>48</v>
      </c>
      <c r="D11" s="49">
        <v>10</v>
      </c>
      <c r="E11" s="49">
        <v>6</v>
      </c>
      <c r="F11" s="49">
        <v>45</v>
      </c>
      <c r="G11" s="49">
        <v>1</v>
      </c>
      <c r="H11" s="49">
        <v>0</v>
      </c>
      <c r="I11" s="49">
        <v>15</v>
      </c>
      <c r="J11" s="49">
        <v>7</v>
      </c>
      <c r="K11" s="49">
        <v>6</v>
      </c>
      <c r="L11" s="49">
        <v>1</v>
      </c>
      <c r="M11" s="49">
        <v>64</v>
      </c>
      <c r="N11" s="49">
        <v>0</v>
      </c>
      <c r="O11" s="17">
        <f t="shared" si="0"/>
        <v>139</v>
      </c>
      <c r="P11" s="17">
        <f t="shared" si="1"/>
        <v>203</v>
      </c>
      <c r="R11" s="1" t="s">
        <v>7</v>
      </c>
      <c r="S11" s="17">
        <f t="shared" ref="S11:AF11" si="3">SUM(C14:C17)</f>
        <v>157</v>
      </c>
      <c r="T11" s="17">
        <f t="shared" si="3"/>
        <v>29</v>
      </c>
      <c r="U11" s="17">
        <f t="shared" si="3"/>
        <v>29</v>
      </c>
      <c r="V11" s="17">
        <f t="shared" si="3"/>
        <v>174</v>
      </c>
      <c r="W11" s="17">
        <f t="shared" si="3"/>
        <v>5</v>
      </c>
      <c r="X11" s="17">
        <f t="shared" si="3"/>
        <v>1</v>
      </c>
      <c r="Y11" s="17">
        <f t="shared" si="3"/>
        <v>70</v>
      </c>
      <c r="Z11" s="17">
        <f t="shared" si="3"/>
        <v>18</v>
      </c>
      <c r="AA11" s="17">
        <f t="shared" si="3"/>
        <v>8</v>
      </c>
      <c r="AB11" s="17">
        <f t="shared" si="3"/>
        <v>17</v>
      </c>
      <c r="AC11" s="17">
        <f t="shared" si="3"/>
        <v>226</v>
      </c>
      <c r="AD11" s="17">
        <f t="shared" si="3"/>
        <v>0</v>
      </c>
      <c r="AE11" s="30">
        <f t="shared" si="3"/>
        <v>508</v>
      </c>
      <c r="AF11" s="30">
        <f t="shared" si="3"/>
        <v>734</v>
      </c>
    </row>
    <row r="12" spans="2:32" ht="23.1" customHeight="1" x14ac:dyDescent="0.25">
      <c r="B12" s="44" t="s">
        <v>39</v>
      </c>
      <c r="C12" s="49">
        <v>30</v>
      </c>
      <c r="D12" s="49">
        <v>5</v>
      </c>
      <c r="E12" s="49">
        <v>5</v>
      </c>
      <c r="F12" s="49">
        <v>40</v>
      </c>
      <c r="G12" s="49">
        <v>2</v>
      </c>
      <c r="H12" s="49">
        <v>0</v>
      </c>
      <c r="I12" s="49">
        <v>15</v>
      </c>
      <c r="J12" s="49">
        <v>5</v>
      </c>
      <c r="K12" s="49">
        <v>5</v>
      </c>
      <c r="L12" s="49">
        <v>3</v>
      </c>
      <c r="M12" s="49">
        <v>55</v>
      </c>
      <c r="N12" s="49">
        <v>0</v>
      </c>
      <c r="O12" s="17">
        <f t="shared" si="0"/>
        <v>110</v>
      </c>
      <c r="P12" s="17">
        <f t="shared" si="1"/>
        <v>165</v>
      </c>
      <c r="R12" s="1" t="s">
        <v>8</v>
      </c>
      <c r="S12" s="17">
        <f t="shared" ref="S12:AF12" si="4">SUM(C18:C21)</f>
        <v>204</v>
      </c>
      <c r="T12" s="17">
        <f t="shared" si="4"/>
        <v>32</v>
      </c>
      <c r="U12" s="17">
        <f t="shared" si="4"/>
        <v>27</v>
      </c>
      <c r="V12" s="17">
        <f t="shared" si="4"/>
        <v>168</v>
      </c>
      <c r="W12" s="17">
        <f t="shared" si="4"/>
        <v>1</v>
      </c>
      <c r="X12" s="17">
        <f t="shared" si="4"/>
        <v>4</v>
      </c>
      <c r="Y12" s="17">
        <f t="shared" si="4"/>
        <v>62</v>
      </c>
      <c r="Z12" s="17">
        <f t="shared" si="4"/>
        <v>23</v>
      </c>
      <c r="AA12" s="17">
        <f t="shared" si="4"/>
        <v>12</v>
      </c>
      <c r="AB12" s="17">
        <f t="shared" si="4"/>
        <v>8</v>
      </c>
      <c r="AC12" s="17">
        <f t="shared" si="4"/>
        <v>237</v>
      </c>
      <c r="AD12" s="17">
        <f t="shared" si="4"/>
        <v>0</v>
      </c>
      <c r="AE12" s="30">
        <f t="shared" si="4"/>
        <v>541</v>
      </c>
      <c r="AF12" s="30">
        <f t="shared" si="4"/>
        <v>778</v>
      </c>
    </row>
    <row r="13" spans="2:32" ht="23.1" customHeight="1" x14ac:dyDescent="0.25">
      <c r="B13" s="44" t="s">
        <v>40</v>
      </c>
      <c r="C13" s="49">
        <v>47</v>
      </c>
      <c r="D13" s="49">
        <v>5</v>
      </c>
      <c r="E13" s="49">
        <v>7</v>
      </c>
      <c r="F13" s="49">
        <v>55</v>
      </c>
      <c r="G13" s="49">
        <v>3</v>
      </c>
      <c r="H13" s="49">
        <v>2</v>
      </c>
      <c r="I13" s="49">
        <v>21</v>
      </c>
      <c r="J13" s="49">
        <v>6</v>
      </c>
      <c r="K13" s="49">
        <v>4</v>
      </c>
      <c r="L13" s="49">
        <v>2</v>
      </c>
      <c r="M13" s="49">
        <v>60</v>
      </c>
      <c r="N13" s="49">
        <v>0</v>
      </c>
      <c r="O13" s="17">
        <f t="shared" si="0"/>
        <v>152</v>
      </c>
      <c r="P13" s="17">
        <f t="shared" si="1"/>
        <v>212</v>
      </c>
      <c r="R13" s="1" t="s">
        <v>9</v>
      </c>
      <c r="S13" s="17">
        <f t="shared" ref="S13:AF13" si="5">SUM(C22:C25)</f>
        <v>226</v>
      </c>
      <c r="T13" s="17">
        <f t="shared" si="5"/>
        <v>32</v>
      </c>
      <c r="U13" s="17">
        <f t="shared" si="5"/>
        <v>36</v>
      </c>
      <c r="V13" s="17">
        <f t="shared" si="5"/>
        <v>182</v>
      </c>
      <c r="W13" s="17">
        <f t="shared" si="5"/>
        <v>9</v>
      </c>
      <c r="X13" s="17">
        <f t="shared" si="5"/>
        <v>3</v>
      </c>
      <c r="Y13" s="17">
        <f t="shared" si="5"/>
        <v>67</v>
      </c>
      <c r="Z13" s="17">
        <f t="shared" si="5"/>
        <v>21</v>
      </c>
      <c r="AA13" s="17">
        <f t="shared" si="5"/>
        <v>6</v>
      </c>
      <c r="AB13" s="17">
        <f t="shared" si="5"/>
        <v>5</v>
      </c>
      <c r="AC13" s="17">
        <f t="shared" si="5"/>
        <v>230</v>
      </c>
      <c r="AD13" s="17">
        <f t="shared" si="5"/>
        <v>1</v>
      </c>
      <c r="AE13" s="30">
        <f t="shared" si="5"/>
        <v>588</v>
      </c>
      <c r="AF13" s="30">
        <f t="shared" si="5"/>
        <v>818</v>
      </c>
    </row>
    <row r="14" spans="2:32" ht="23.1" customHeight="1" x14ac:dyDescent="0.25">
      <c r="B14" s="44" t="s">
        <v>41</v>
      </c>
      <c r="C14" s="49">
        <v>36</v>
      </c>
      <c r="D14" s="49">
        <v>6</v>
      </c>
      <c r="E14" s="49">
        <v>10</v>
      </c>
      <c r="F14" s="49">
        <v>56</v>
      </c>
      <c r="G14" s="49">
        <v>4</v>
      </c>
      <c r="H14" s="49">
        <v>0</v>
      </c>
      <c r="I14" s="49">
        <v>25</v>
      </c>
      <c r="J14" s="49">
        <v>7</v>
      </c>
      <c r="K14" s="49">
        <v>1</v>
      </c>
      <c r="L14" s="49">
        <v>2</v>
      </c>
      <c r="M14" s="49">
        <v>60</v>
      </c>
      <c r="N14" s="49">
        <v>0</v>
      </c>
      <c r="O14" s="17">
        <f t="shared" si="0"/>
        <v>147</v>
      </c>
      <c r="P14" s="17">
        <f t="shared" si="1"/>
        <v>207</v>
      </c>
      <c r="R14" s="1" t="s">
        <v>10</v>
      </c>
      <c r="S14" s="17">
        <f t="shared" ref="S14:AF14" si="6">SUM(C26:C29)</f>
        <v>236</v>
      </c>
      <c r="T14" s="17">
        <f t="shared" si="6"/>
        <v>80</v>
      </c>
      <c r="U14" s="17">
        <f t="shared" si="6"/>
        <v>43</v>
      </c>
      <c r="V14" s="17">
        <f t="shared" si="6"/>
        <v>192</v>
      </c>
      <c r="W14" s="17">
        <f t="shared" si="6"/>
        <v>9</v>
      </c>
      <c r="X14" s="17">
        <f t="shared" si="6"/>
        <v>2</v>
      </c>
      <c r="Y14" s="17">
        <f t="shared" si="6"/>
        <v>73</v>
      </c>
      <c r="Z14" s="17">
        <f t="shared" si="6"/>
        <v>29</v>
      </c>
      <c r="AA14" s="17">
        <f t="shared" si="6"/>
        <v>8</v>
      </c>
      <c r="AB14" s="17">
        <f t="shared" si="6"/>
        <v>12</v>
      </c>
      <c r="AC14" s="17">
        <f t="shared" si="6"/>
        <v>241</v>
      </c>
      <c r="AD14" s="17">
        <f t="shared" si="6"/>
        <v>0</v>
      </c>
      <c r="AE14" s="30">
        <f t="shared" si="6"/>
        <v>684</v>
      </c>
      <c r="AF14" s="30">
        <f t="shared" si="6"/>
        <v>925</v>
      </c>
    </row>
    <row r="15" spans="2:32" ht="23.1" customHeight="1" x14ac:dyDescent="0.25">
      <c r="B15" s="44" t="s">
        <v>42</v>
      </c>
      <c r="C15" s="49">
        <v>37</v>
      </c>
      <c r="D15" s="49">
        <v>6</v>
      </c>
      <c r="E15" s="49">
        <v>7</v>
      </c>
      <c r="F15" s="49">
        <v>40</v>
      </c>
      <c r="G15" s="49">
        <v>0</v>
      </c>
      <c r="H15" s="49">
        <v>0</v>
      </c>
      <c r="I15" s="49">
        <v>8</v>
      </c>
      <c r="J15" s="49">
        <v>1</v>
      </c>
      <c r="K15" s="49">
        <v>0</v>
      </c>
      <c r="L15" s="49">
        <v>0</v>
      </c>
      <c r="M15" s="49">
        <v>50</v>
      </c>
      <c r="N15" s="49">
        <v>0</v>
      </c>
      <c r="O15" s="17">
        <f t="shared" si="0"/>
        <v>99</v>
      </c>
      <c r="P15" s="17">
        <f t="shared" si="1"/>
        <v>149</v>
      </c>
      <c r="R15" s="1" t="s">
        <v>11</v>
      </c>
      <c r="S15" s="17">
        <f t="shared" ref="S15:AF15" si="7">SUM(C30:C33)</f>
        <v>270</v>
      </c>
      <c r="T15" s="17">
        <f t="shared" si="7"/>
        <v>82</v>
      </c>
      <c r="U15" s="17">
        <f t="shared" si="7"/>
        <v>47</v>
      </c>
      <c r="V15" s="17">
        <f t="shared" si="7"/>
        <v>179</v>
      </c>
      <c r="W15" s="17">
        <f t="shared" si="7"/>
        <v>9</v>
      </c>
      <c r="X15" s="17">
        <f t="shared" si="7"/>
        <v>8</v>
      </c>
      <c r="Y15" s="17">
        <f t="shared" si="7"/>
        <v>109</v>
      </c>
      <c r="Z15" s="17">
        <f t="shared" si="7"/>
        <v>22</v>
      </c>
      <c r="AA15" s="17">
        <f t="shared" si="7"/>
        <v>4</v>
      </c>
      <c r="AB15" s="17">
        <f t="shared" si="7"/>
        <v>7</v>
      </c>
      <c r="AC15" s="17">
        <f t="shared" si="7"/>
        <v>256</v>
      </c>
      <c r="AD15" s="17">
        <f t="shared" si="7"/>
        <v>0</v>
      </c>
      <c r="AE15" s="30">
        <f t="shared" si="7"/>
        <v>737</v>
      </c>
      <c r="AF15" s="30">
        <f t="shared" si="7"/>
        <v>993</v>
      </c>
    </row>
    <row r="16" spans="2:32" ht="23.1" customHeight="1" x14ac:dyDescent="0.25">
      <c r="B16" s="44" t="s">
        <v>43</v>
      </c>
      <c r="C16" s="49">
        <v>40</v>
      </c>
      <c r="D16" s="49">
        <v>7</v>
      </c>
      <c r="E16" s="49">
        <v>8</v>
      </c>
      <c r="F16" s="49">
        <v>46</v>
      </c>
      <c r="G16" s="49">
        <v>0</v>
      </c>
      <c r="H16" s="49">
        <v>1</v>
      </c>
      <c r="I16" s="49">
        <v>20</v>
      </c>
      <c r="J16" s="49">
        <v>4</v>
      </c>
      <c r="K16" s="49">
        <v>1</v>
      </c>
      <c r="L16" s="49">
        <v>12</v>
      </c>
      <c r="M16" s="49">
        <v>60</v>
      </c>
      <c r="N16" s="49">
        <v>0</v>
      </c>
      <c r="O16" s="17">
        <f t="shared" si="0"/>
        <v>139</v>
      </c>
      <c r="P16" s="17">
        <f t="shared" si="1"/>
        <v>199</v>
      </c>
      <c r="R16" s="1" t="s">
        <v>12</v>
      </c>
      <c r="S16" s="17">
        <f t="shared" ref="S16:AF16" si="8">SUM(C34:C37)</f>
        <v>258</v>
      </c>
      <c r="T16" s="17">
        <f t="shared" si="8"/>
        <v>79</v>
      </c>
      <c r="U16" s="17">
        <f t="shared" si="8"/>
        <v>31</v>
      </c>
      <c r="V16" s="17">
        <f t="shared" si="8"/>
        <v>176</v>
      </c>
      <c r="W16" s="17">
        <f t="shared" si="8"/>
        <v>8</v>
      </c>
      <c r="X16" s="17">
        <f t="shared" si="8"/>
        <v>7</v>
      </c>
      <c r="Y16" s="17">
        <f t="shared" si="8"/>
        <v>73</v>
      </c>
      <c r="Z16" s="17">
        <f t="shared" si="8"/>
        <v>29</v>
      </c>
      <c r="AA16" s="17">
        <f t="shared" si="8"/>
        <v>14</v>
      </c>
      <c r="AB16" s="17">
        <f t="shared" si="8"/>
        <v>5</v>
      </c>
      <c r="AC16" s="17">
        <f t="shared" si="8"/>
        <v>156</v>
      </c>
      <c r="AD16" s="17">
        <f t="shared" si="8"/>
        <v>0</v>
      </c>
      <c r="AE16" s="30">
        <f t="shared" si="8"/>
        <v>680</v>
      </c>
      <c r="AF16" s="30">
        <f t="shared" si="8"/>
        <v>836</v>
      </c>
    </row>
    <row r="17" spans="2:32" ht="23.1" customHeight="1" x14ac:dyDescent="0.25">
      <c r="B17" s="44" t="s">
        <v>44</v>
      </c>
      <c r="C17" s="49">
        <v>44</v>
      </c>
      <c r="D17" s="49">
        <v>10</v>
      </c>
      <c r="E17" s="49">
        <v>4</v>
      </c>
      <c r="F17" s="49">
        <v>32</v>
      </c>
      <c r="G17" s="49">
        <v>1</v>
      </c>
      <c r="H17" s="49">
        <v>0</v>
      </c>
      <c r="I17" s="49">
        <v>17</v>
      </c>
      <c r="J17" s="49">
        <v>6</v>
      </c>
      <c r="K17" s="49">
        <v>6</v>
      </c>
      <c r="L17" s="49">
        <v>3</v>
      </c>
      <c r="M17" s="49">
        <v>56</v>
      </c>
      <c r="N17" s="49">
        <v>0</v>
      </c>
      <c r="O17" s="17">
        <f t="shared" si="0"/>
        <v>123</v>
      </c>
      <c r="P17" s="17">
        <f t="shared" si="1"/>
        <v>179</v>
      </c>
      <c r="R17" s="1" t="s">
        <v>13</v>
      </c>
      <c r="S17" s="17">
        <f t="shared" ref="S17:AF17" si="9">SUM(C38:C41)</f>
        <v>210</v>
      </c>
      <c r="T17" s="17">
        <f t="shared" si="9"/>
        <v>71</v>
      </c>
      <c r="U17" s="17">
        <f t="shared" si="9"/>
        <v>56</v>
      </c>
      <c r="V17" s="17">
        <f t="shared" si="9"/>
        <v>165</v>
      </c>
      <c r="W17" s="17">
        <f t="shared" si="9"/>
        <v>5</v>
      </c>
      <c r="X17" s="17">
        <f t="shared" si="9"/>
        <v>5</v>
      </c>
      <c r="Y17" s="17">
        <f t="shared" si="9"/>
        <v>73</v>
      </c>
      <c r="Z17" s="17">
        <f t="shared" si="9"/>
        <v>20</v>
      </c>
      <c r="AA17" s="17">
        <f t="shared" si="9"/>
        <v>7</v>
      </c>
      <c r="AB17" s="17">
        <f t="shared" si="9"/>
        <v>13</v>
      </c>
      <c r="AC17" s="17">
        <f t="shared" si="9"/>
        <v>196</v>
      </c>
      <c r="AD17" s="17">
        <f t="shared" si="9"/>
        <v>1</v>
      </c>
      <c r="AE17" s="30">
        <f t="shared" si="9"/>
        <v>626</v>
      </c>
      <c r="AF17" s="30">
        <f t="shared" si="9"/>
        <v>822</v>
      </c>
    </row>
    <row r="18" spans="2:32" ht="23.1" customHeight="1" x14ac:dyDescent="0.25">
      <c r="B18" s="44" t="s">
        <v>45</v>
      </c>
      <c r="C18" s="49">
        <v>50</v>
      </c>
      <c r="D18" s="49">
        <v>5</v>
      </c>
      <c r="E18" s="49">
        <v>4</v>
      </c>
      <c r="F18" s="49">
        <v>49</v>
      </c>
      <c r="G18" s="49">
        <v>0</v>
      </c>
      <c r="H18" s="49">
        <v>0</v>
      </c>
      <c r="I18" s="49">
        <v>13</v>
      </c>
      <c r="J18" s="49">
        <v>8</v>
      </c>
      <c r="K18" s="49">
        <v>3</v>
      </c>
      <c r="L18" s="49">
        <v>4</v>
      </c>
      <c r="M18" s="49">
        <v>50</v>
      </c>
      <c r="N18" s="49">
        <v>0</v>
      </c>
      <c r="O18" s="17">
        <f t="shared" si="0"/>
        <v>136</v>
      </c>
      <c r="P18" s="17">
        <f t="shared" si="1"/>
        <v>186</v>
      </c>
      <c r="R18" s="1" t="s">
        <v>14</v>
      </c>
      <c r="S18" s="17">
        <f t="shared" ref="S18:AF18" si="10">SUM(C42:C45)</f>
        <v>162</v>
      </c>
      <c r="T18" s="17">
        <f t="shared" si="10"/>
        <v>63</v>
      </c>
      <c r="U18" s="17">
        <f t="shared" si="10"/>
        <v>46</v>
      </c>
      <c r="V18" s="17">
        <f t="shared" si="10"/>
        <v>152</v>
      </c>
      <c r="W18" s="17">
        <f t="shared" si="10"/>
        <v>2</v>
      </c>
      <c r="X18" s="17">
        <f t="shared" si="10"/>
        <v>6</v>
      </c>
      <c r="Y18" s="17">
        <f t="shared" si="10"/>
        <v>72</v>
      </c>
      <c r="Z18" s="17">
        <f t="shared" si="10"/>
        <v>28</v>
      </c>
      <c r="AA18" s="17">
        <f t="shared" si="10"/>
        <v>12</v>
      </c>
      <c r="AB18" s="17">
        <f t="shared" si="10"/>
        <v>12</v>
      </c>
      <c r="AC18" s="17">
        <f t="shared" si="10"/>
        <v>237</v>
      </c>
      <c r="AD18" s="17">
        <f t="shared" si="10"/>
        <v>0</v>
      </c>
      <c r="AE18" s="30">
        <f t="shared" si="10"/>
        <v>555</v>
      </c>
      <c r="AF18" s="30">
        <f t="shared" si="10"/>
        <v>792</v>
      </c>
    </row>
    <row r="19" spans="2:32" ht="23.1" customHeight="1" x14ac:dyDescent="0.25">
      <c r="B19" s="44" t="s">
        <v>46</v>
      </c>
      <c r="C19" s="49">
        <v>47</v>
      </c>
      <c r="D19" s="49">
        <v>6</v>
      </c>
      <c r="E19" s="49">
        <v>6</v>
      </c>
      <c r="F19" s="49">
        <v>42</v>
      </c>
      <c r="G19" s="49">
        <v>0</v>
      </c>
      <c r="H19" s="49">
        <v>1</v>
      </c>
      <c r="I19" s="49">
        <v>13</v>
      </c>
      <c r="J19" s="49">
        <v>4</v>
      </c>
      <c r="K19" s="49">
        <v>2</v>
      </c>
      <c r="L19" s="49">
        <v>0</v>
      </c>
      <c r="M19" s="49">
        <v>60</v>
      </c>
      <c r="N19" s="49">
        <v>0</v>
      </c>
      <c r="O19" s="17">
        <f t="shared" si="0"/>
        <v>121</v>
      </c>
      <c r="P19" s="17">
        <f t="shared" si="1"/>
        <v>181</v>
      </c>
      <c r="R19" s="1" t="s">
        <v>15</v>
      </c>
      <c r="S19" s="17">
        <f t="shared" ref="S19:AF19" si="11">SUM(C46:C49)</f>
        <v>130</v>
      </c>
      <c r="T19" s="17">
        <f t="shared" si="11"/>
        <v>37</v>
      </c>
      <c r="U19" s="17">
        <f t="shared" si="11"/>
        <v>29</v>
      </c>
      <c r="V19" s="17">
        <f t="shared" si="11"/>
        <v>116</v>
      </c>
      <c r="W19" s="17">
        <f t="shared" si="11"/>
        <v>1</v>
      </c>
      <c r="X19" s="17">
        <f t="shared" si="11"/>
        <v>2</v>
      </c>
      <c r="Y19" s="17">
        <f t="shared" si="11"/>
        <v>64</v>
      </c>
      <c r="Z19" s="17">
        <f t="shared" si="11"/>
        <v>25</v>
      </c>
      <c r="AA19" s="17">
        <f t="shared" si="11"/>
        <v>9</v>
      </c>
      <c r="AB19" s="17">
        <f t="shared" si="11"/>
        <v>11</v>
      </c>
      <c r="AC19" s="17">
        <f t="shared" si="11"/>
        <v>161</v>
      </c>
      <c r="AD19" s="17">
        <f t="shared" si="11"/>
        <v>0</v>
      </c>
      <c r="AE19" s="30">
        <f t="shared" si="11"/>
        <v>424</v>
      </c>
      <c r="AF19" s="30">
        <f t="shared" si="11"/>
        <v>585</v>
      </c>
    </row>
    <row r="20" spans="2:32" ht="23.1" customHeight="1" x14ac:dyDescent="0.25">
      <c r="B20" s="44" t="s">
        <v>47</v>
      </c>
      <c r="C20" s="49">
        <v>47</v>
      </c>
      <c r="D20" s="49">
        <v>11</v>
      </c>
      <c r="E20" s="49">
        <v>9</v>
      </c>
      <c r="F20" s="49">
        <v>37</v>
      </c>
      <c r="G20" s="49">
        <v>1</v>
      </c>
      <c r="H20" s="49">
        <v>0</v>
      </c>
      <c r="I20" s="49">
        <v>19</v>
      </c>
      <c r="J20" s="49">
        <v>6</v>
      </c>
      <c r="K20" s="49">
        <v>4</v>
      </c>
      <c r="L20" s="49">
        <v>2</v>
      </c>
      <c r="M20" s="49">
        <v>55</v>
      </c>
      <c r="N20" s="49">
        <v>0</v>
      </c>
      <c r="O20" s="17">
        <f t="shared" si="0"/>
        <v>136</v>
      </c>
      <c r="P20" s="17">
        <f t="shared" si="1"/>
        <v>191</v>
      </c>
      <c r="R20" s="1" t="s">
        <v>16</v>
      </c>
      <c r="S20" s="17">
        <f t="shared" ref="S20:AF20" si="12">SUM(C50:C53)</f>
        <v>179</v>
      </c>
      <c r="T20" s="17">
        <f t="shared" si="12"/>
        <v>44</v>
      </c>
      <c r="U20" s="17">
        <f t="shared" si="12"/>
        <v>25</v>
      </c>
      <c r="V20" s="17">
        <f t="shared" si="12"/>
        <v>145</v>
      </c>
      <c r="W20" s="17">
        <f t="shared" si="12"/>
        <v>1</v>
      </c>
      <c r="X20" s="17">
        <f t="shared" si="12"/>
        <v>2</v>
      </c>
      <c r="Y20" s="17">
        <f t="shared" si="12"/>
        <v>68</v>
      </c>
      <c r="Z20" s="17">
        <f t="shared" si="12"/>
        <v>35</v>
      </c>
      <c r="AA20" s="17">
        <f t="shared" si="12"/>
        <v>17</v>
      </c>
      <c r="AB20" s="17">
        <f t="shared" si="12"/>
        <v>16</v>
      </c>
      <c r="AC20" s="17">
        <f t="shared" si="12"/>
        <v>170</v>
      </c>
      <c r="AD20" s="17">
        <f t="shared" si="12"/>
        <v>0</v>
      </c>
      <c r="AE20" s="30">
        <f t="shared" si="12"/>
        <v>532</v>
      </c>
      <c r="AF20" s="30">
        <f t="shared" si="12"/>
        <v>702</v>
      </c>
    </row>
    <row r="21" spans="2:32" ht="23.1" customHeight="1" x14ac:dyDescent="0.25">
      <c r="B21" s="44" t="s">
        <v>48</v>
      </c>
      <c r="C21" s="49">
        <v>60</v>
      </c>
      <c r="D21" s="49">
        <v>10</v>
      </c>
      <c r="E21" s="49">
        <v>8</v>
      </c>
      <c r="F21" s="49">
        <v>40</v>
      </c>
      <c r="G21" s="49">
        <v>0</v>
      </c>
      <c r="H21" s="49">
        <v>3</v>
      </c>
      <c r="I21" s="49">
        <v>17</v>
      </c>
      <c r="J21" s="49">
        <v>5</v>
      </c>
      <c r="K21" s="49">
        <v>3</v>
      </c>
      <c r="L21" s="49">
        <v>2</v>
      </c>
      <c r="M21" s="49">
        <v>72</v>
      </c>
      <c r="N21" s="49">
        <v>0</v>
      </c>
      <c r="O21" s="17">
        <f t="shared" si="0"/>
        <v>148</v>
      </c>
      <c r="P21" s="17">
        <f t="shared" si="1"/>
        <v>220</v>
      </c>
      <c r="R21" s="35" t="s">
        <v>20</v>
      </c>
      <c r="S21" s="33">
        <f t="shared" ref="S21:AF21" si="13">SUM(C54:C57)</f>
        <v>114</v>
      </c>
      <c r="T21" s="17">
        <f t="shared" si="13"/>
        <v>26</v>
      </c>
      <c r="U21" s="17">
        <f t="shared" si="13"/>
        <v>16</v>
      </c>
      <c r="V21" s="17">
        <f t="shared" si="13"/>
        <v>120</v>
      </c>
      <c r="W21" s="17">
        <f t="shared" si="13"/>
        <v>2</v>
      </c>
      <c r="X21" s="17">
        <f t="shared" si="13"/>
        <v>1</v>
      </c>
      <c r="Y21" s="17">
        <f t="shared" si="13"/>
        <v>57</v>
      </c>
      <c r="Z21" s="17">
        <f t="shared" si="13"/>
        <v>38</v>
      </c>
      <c r="AA21" s="17">
        <f t="shared" si="13"/>
        <v>20</v>
      </c>
      <c r="AB21" s="17">
        <f t="shared" si="13"/>
        <v>17</v>
      </c>
      <c r="AC21" s="17">
        <f t="shared" si="13"/>
        <v>224</v>
      </c>
      <c r="AD21" s="17">
        <f t="shared" si="13"/>
        <v>0</v>
      </c>
      <c r="AE21" s="30">
        <f t="shared" si="13"/>
        <v>411</v>
      </c>
      <c r="AF21" s="30">
        <f t="shared" si="13"/>
        <v>635</v>
      </c>
    </row>
    <row r="22" spans="2:32" ht="23.1" customHeight="1" x14ac:dyDescent="0.25">
      <c r="B22" s="44" t="s">
        <v>49</v>
      </c>
      <c r="C22" s="49">
        <v>56</v>
      </c>
      <c r="D22" s="49">
        <v>12</v>
      </c>
      <c r="E22" s="49">
        <v>6</v>
      </c>
      <c r="F22" s="49">
        <v>56</v>
      </c>
      <c r="G22" s="49">
        <v>1</v>
      </c>
      <c r="H22" s="49">
        <v>0</v>
      </c>
      <c r="I22" s="49">
        <v>15</v>
      </c>
      <c r="J22" s="49">
        <v>6</v>
      </c>
      <c r="K22" s="49">
        <v>2</v>
      </c>
      <c r="L22" s="49">
        <v>2</v>
      </c>
      <c r="M22" s="49">
        <v>70</v>
      </c>
      <c r="N22" s="49">
        <v>0</v>
      </c>
      <c r="O22" s="17">
        <f t="shared" si="0"/>
        <v>156</v>
      </c>
      <c r="P22" s="17">
        <f t="shared" si="1"/>
        <v>226</v>
      </c>
      <c r="R22" s="35" t="s">
        <v>146</v>
      </c>
      <c r="S22" s="33">
        <f>SUM(C58:C61)</f>
        <v>102</v>
      </c>
      <c r="T22" s="33">
        <f t="shared" ref="T22:AF22" si="14">SUM(D58:D61)</f>
        <v>24</v>
      </c>
      <c r="U22" s="33">
        <f t="shared" si="14"/>
        <v>19</v>
      </c>
      <c r="V22" s="33">
        <f t="shared" si="14"/>
        <v>112</v>
      </c>
      <c r="W22" s="33">
        <f t="shared" si="14"/>
        <v>17</v>
      </c>
      <c r="X22" s="33">
        <f t="shared" si="14"/>
        <v>0</v>
      </c>
      <c r="Y22" s="33">
        <f t="shared" si="14"/>
        <v>19</v>
      </c>
      <c r="Z22" s="33">
        <f t="shared" si="14"/>
        <v>19</v>
      </c>
      <c r="AA22" s="33">
        <f t="shared" si="14"/>
        <v>6</v>
      </c>
      <c r="AB22" s="33">
        <f t="shared" si="14"/>
        <v>7</v>
      </c>
      <c r="AC22" s="33">
        <f t="shared" si="14"/>
        <v>170</v>
      </c>
      <c r="AD22" s="33">
        <f t="shared" si="14"/>
        <v>0</v>
      </c>
      <c r="AE22" s="30">
        <f t="shared" si="14"/>
        <v>325</v>
      </c>
      <c r="AF22" s="30">
        <f t="shared" si="14"/>
        <v>495</v>
      </c>
    </row>
    <row r="23" spans="2:32" ht="23.1" customHeight="1" x14ac:dyDescent="0.25">
      <c r="B23" s="44" t="s">
        <v>50</v>
      </c>
      <c r="C23" s="49">
        <v>72</v>
      </c>
      <c r="D23" s="49">
        <v>1</v>
      </c>
      <c r="E23" s="49">
        <v>9</v>
      </c>
      <c r="F23" s="49">
        <v>40</v>
      </c>
      <c r="G23" s="49">
        <v>3</v>
      </c>
      <c r="H23" s="49">
        <v>0</v>
      </c>
      <c r="I23" s="49">
        <v>22</v>
      </c>
      <c r="J23" s="49">
        <v>3</v>
      </c>
      <c r="K23" s="49">
        <v>1</v>
      </c>
      <c r="L23" s="49">
        <v>0</v>
      </c>
      <c r="M23" s="49">
        <v>55</v>
      </c>
      <c r="N23" s="49">
        <v>1</v>
      </c>
      <c r="O23" s="17">
        <f t="shared" si="0"/>
        <v>152</v>
      </c>
      <c r="P23" s="17">
        <f t="shared" si="1"/>
        <v>207</v>
      </c>
      <c r="R23" s="35" t="s">
        <v>147</v>
      </c>
      <c r="S23" s="33">
        <f>SUM(C62:C65)</f>
        <v>77</v>
      </c>
      <c r="T23" s="33">
        <f t="shared" ref="T23:AF23" si="15">SUM(D62:D65)</f>
        <v>13</v>
      </c>
      <c r="U23" s="33">
        <f t="shared" si="15"/>
        <v>13</v>
      </c>
      <c r="V23" s="33">
        <f t="shared" si="15"/>
        <v>79</v>
      </c>
      <c r="W23" s="33">
        <f t="shared" si="15"/>
        <v>9</v>
      </c>
      <c r="X23" s="33">
        <f t="shared" si="15"/>
        <v>3</v>
      </c>
      <c r="Y23" s="33">
        <f t="shared" si="15"/>
        <v>27</v>
      </c>
      <c r="Z23" s="33">
        <f t="shared" si="15"/>
        <v>13</v>
      </c>
      <c r="AA23" s="33">
        <f t="shared" si="15"/>
        <v>3</v>
      </c>
      <c r="AB23" s="33">
        <f t="shared" si="15"/>
        <v>4</v>
      </c>
      <c r="AC23" s="33">
        <f t="shared" si="15"/>
        <v>160</v>
      </c>
      <c r="AD23" s="33">
        <f t="shared" si="15"/>
        <v>0</v>
      </c>
      <c r="AE23" s="30">
        <f t="shared" si="15"/>
        <v>241</v>
      </c>
      <c r="AF23" s="30">
        <f t="shared" si="15"/>
        <v>401</v>
      </c>
    </row>
    <row r="24" spans="2:32" ht="23.1" customHeight="1" x14ac:dyDescent="0.25">
      <c r="B24" s="44" t="s">
        <v>51</v>
      </c>
      <c r="C24" s="49">
        <v>55</v>
      </c>
      <c r="D24" s="49">
        <v>10</v>
      </c>
      <c r="E24" s="49">
        <v>11</v>
      </c>
      <c r="F24" s="49">
        <v>41</v>
      </c>
      <c r="G24" s="49">
        <v>2</v>
      </c>
      <c r="H24" s="49">
        <v>1</v>
      </c>
      <c r="I24" s="49">
        <v>13</v>
      </c>
      <c r="J24" s="49">
        <v>6</v>
      </c>
      <c r="K24" s="49">
        <v>1</v>
      </c>
      <c r="L24" s="49">
        <v>1</v>
      </c>
      <c r="M24" s="49">
        <v>60</v>
      </c>
      <c r="N24" s="49">
        <v>0</v>
      </c>
      <c r="O24" s="17">
        <f t="shared" si="0"/>
        <v>141</v>
      </c>
      <c r="P24" s="17">
        <f t="shared" si="1"/>
        <v>201</v>
      </c>
      <c r="R24" s="35" t="s">
        <v>148</v>
      </c>
      <c r="S24" s="33">
        <f>SUM(C66:C69)</f>
        <v>67</v>
      </c>
      <c r="T24" s="33">
        <f t="shared" ref="T24:AF24" si="16">SUM(D66:D69)</f>
        <v>22</v>
      </c>
      <c r="U24" s="33">
        <f t="shared" si="16"/>
        <v>14</v>
      </c>
      <c r="V24" s="33">
        <f t="shared" si="16"/>
        <v>81</v>
      </c>
      <c r="W24" s="33">
        <f t="shared" si="16"/>
        <v>3</v>
      </c>
      <c r="X24" s="33">
        <f t="shared" si="16"/>
        <v>3</v>
      </c>
      <c r="Y24" s="33">
        <f t="shared" si="16"/>
        <v>25</v>
      </c>
      <c r="Z24" s="33">
        <f t="shared" si="16"/>
        <v>30</v>
      </c>
      <c r="AA24" s="33">
        <f t="shared" si="16"/>
        <v>5</v>
      </c>
      <c r="AB24" s="33">
        <f t="shared" si="16"/>
        <v>8</v>
      </c>
      <c r="AC24" s="33">
        <f t="shared" si="16"/>
        <v>123</v>
      </c>
      <c r="AD24" s="33">
        <f t="shared" si="16"/>
        <v>0</v>
      </c>
      <c r="AE24" s="30">
        <f t="shared" si="16"/>
        <v>258</v>
      </c>
      <c r="AF24" s="30">
        <f t="shared" si="16"/>
        <v>381</v>
      </c>
    </row>
    <row r="25" spans="2:32" ht="23.1" customHeight="1" x14ac:dyDescent="0.25">
      <c r="B25" s="44" t="s">
        <v>52</v>
      </c>
      <c r="C25" s="49">
        <v>43</v>
      </c>
      <c r="D25" s="49">
        <v>9</v>
      </c>
      <c r="E25" s="49">
        <v>10</v>
      </c>
      <c r="F25" s="49">
        <v>45</v>
      </c>
      <c r="G25" s="49">
        <v>3</v>
      </c>
      <c r="H25" s="49">
        <v>2</v>
      </c>
      <c r="I25" s="49">
        <v>17</v>
      </c>
      <c r="J25" s="49">
        <v>6</v>
      </c>
      <c r="K25" s="49">
        <v>2</v>
      </c>
      <c r="L25" s="49">
        <v>2</v>
      </c>
      <c r="M25" s="49">
        <v>45</v>
      </c>
      <c r="N25" s="49">
        <v>0</v>
      </c>
      <c r="O25" s="17">
        <f t="shared" si="0"/>
        <v>139</v>
      </c>
      <c r="P25" s="17">
        <f t="shared" si="1"/>
        <v>184</v>
      </c>
      <c r="R25" s="35" t="s">
        <v>149</v>
      </c>
      <c r="S25" s="33">
        <f>SUM(C70:C73)</f>
        <v>98</v>
      </c>
      <c r="T25" s="33">
        <f t="shared" ref="T25:AF25" si="17">SUM(D70:D73)</f>
        <v>17</v>
      </c>
      <c r="U25" s="33">
        <f t="shared" si="17"/>
        <v>11</v>
      </c>
      <c r="V25" s="33">
        <f t="shared" si="17"/>
        <v>141</v>
      </c>
      <c r="W25" s="33">
        <f t="shared" si="17"/>
        <v>9</v>
      </c>
      <c r="X25" s="33">
        <f t="shared" si="17"/>
        <v>11</v>
      </c>
      <c r="Y25" s="33">
        <f t="shared" si="17"/>
        <v>27</v>
      </c>
      <c r="Z25" s="33">
        <f t="shared" si="17"/>
        <v>23</v>
      </c>
      <c r="AA25" s="33">
        <f t="shared" si="17"/>
        <v>6</v>
      </c>
      <c r="AB25" s="33">
        <f t="shared" si="17"/>
        <v>5</v>
      </c>
      <c r="AC25" s="33">
        <f t="shared" si="17"/>
        <v>95</v>
      </c>
      <c r="AD25" s="33">
        <f t="shared" si="17"/>
        <v>0</v>
      </c>
      <c r="AE25" s="30">
        <f t="shared" si="17"/>
        <v>348</v>
      </c>
      <c r="AF25" s="30">
        <f t="shared" si="17"/>
        <v>443</v>
      </c>
    </row>
    <row r="26" spans="2:32" ht="23.1" customHeight="1" x14ac:dyDescent="0.25">
      <c r="B26" s="44" t="s">
        <v>53</v>
      </c>
      <c r="C26" s="49">
        <v>54</v>
      </c>
      <c r="D26" s="49">
        <v>13</v>
      </c>
      <c r="E26" s="49">
        <v>8</v>
      </c>
      <c r="F26" s="49">
        <v>60</v>
      </c>
      <c r="G26" s="49">
        <v>2</v>
      </c>
      <c r="H26" s="49">
        <v>0</v>
      </c>
      <c r="I26" s="49">
        <v>21</v>
      </c>
      <c r="J26" s="49">
        <v>9</v>
      </c>
      <c r="K26" s="49">
        <v>1</v>
      </c>
      <c r="L26" s="49">
        <v>4</v>
      </c>
      <c r="M26" s="49">
        <v>65</v>
      </c>
      <c r="N26" s="49">
        <v>0</v>
      </c>
      <c r="O26" s="17">
        <f t="shared" si="0"/>
        <v>172</v>
      </c>
      <c r="P26" s="17">
        <f t="shared" si="1"/>
        <v>237</v>
      </c>
      <c r="R26" s="35" t="s">
        <v>150</v>
      </c>
      <c r="S26" s="33">
        <f>SUM(C74:C77)</f>
        <v>96</v>
      </c>
      <c r="T26" s="33">
        <f t="shared" ref="T26:AF26" si="18">SUM(D74:D77)</f>
        <v>34</v>
      </c>
      <c r="U26" s="33">
        <f t="shared" si="18"/>
        <v>6</v>
      </c>
      <c r="V26" s="33">
        <f t="shared" si="18"/>
        <v>95</v>
      </c>
      <c r="W26" s="33">
        <f t="shared" si="18"/>
        <v>1</v>
      </c>
      <c r="X26" s="33">
        <f t="shared" si="18"/>
        <v>14</v>
      </c>
      <c r="Y26" s="33">
        <f t="shared" si="18"/>
        <v>20</v>
      </c>
      <c r="Z26" s="33">
        <f t="shared" si="18"/>
        <v>18</v>
      </c>
      <c r="AA26" s="33">
        <f t="shared" si="18"/>
        <v>2</v>
      </c>
      <c r="AB26" s="33">
        <f t="shared" si="18"/>
        <v>4</v>
      </c>
      <c r="AC26" s="33">
        <f t="shared" si="18"/>
        <v>69</v>
      </c>
      <c r="AD26" s="33">
        <f t="shared" si="18"/>
        <v>0</v>
      </c>
      <c r="AE26" s="30">
        <f t="shared" si="18"/>
        <v>290</v>
      </c>
      <c r="AF26" s="30">
        <f t="shared" si="18"/>
        <v>359</v>
      </c>
    </row>
    <row r="27" spans="2:32" ht="23.1" customHeight="1" x14ac:dyDescent="0.25">
      <c r="B27" s="44" t="s">
        <v>54</v>
      </c>
      <c r="C27" s="49">
        <v>65</v>
      </c>
      <c r="D27" s="49">
        <v>12</v>
      </c>
      <c r="E27" s="49">
        <v>10</v>
      </c>
      <c r="F27" s="49">
        <v>50</v>
      </c>
      <c r="G27" s="49">
        <v>4</v>
      </c>
      <c r="H27" s="49">
        <v>0</v>
      </c>
      <c r="I27" s="49">
        <v>22</v>
      </c>
      <c r="J27" s="49">
        <v>9</v>
      </c>
      <c r="K27" s="49">
        <v>3</v>
      </c>
      <c r="L27" s="49">
        <v>5</v>
      </c>
      <c r="M27" s="49">
        <v>66</v>
      </c>
      <c r="N27" s="49">
        <v>0</v>
      </c>
      <c r="O27" s="17">
        <f t="shared" si="0"/>
        <v>180</v>
      </c>
      <c r="P27" s="17">
        <f t="shared" si="1"/>
        <v>246</v>
      </c>
      <c r="R27" s="35" t="s">
        <v>151</v>
      </c>
      <c r="S27" s="33">
        <f>SUM(C78:C81)</f>
        <v>79</v>
      </c>
      <c r="T27" s="33">
        <f t="shared" ref="T27:AF27" si="19">SUM(D78:D81)</f>
        <v>12</v>
      </c>
      <c r="U27" s="33">
        <f t="shared" si="19"/>
        <v>7</v>
      </c>
      <c r="V27" s="33">
        <f t="shared" si="19"/>
        <v>56</v>
      </c>
      <c r="W27" s="33">
        <f t="shared" si="19"/>
        <v>1</v>
      </c>
      <c r="X27" s="33">
        <f t="shared" si="19"/>
        <v>15</v>
      </c>
      <c r="Y27" s="33">
        <f t="shared" si="19"/>
        <v>14</v>
      </c>
      <c r="Z27" s="33">
        <f t="shared" si="19"/>
        <v>12</v>
      </c>
      <c r="AA27" s="33">
        <f t="shared" si="19"/>
        <v>12</v>
      </c>
      <c r="AB27" s="33">
        <f t="shared" si="19"/>
        <v>6</v>
      </c>
      <c r="AC27" s="33">
        <f t="shared" si="19"/>
        <v>29</v>
      </c>
      <c r="AD27" s="33">
        <f t="shared" si="19"/>
        <v>0</v>
      </c>
      <c r="AE27" s="30">
        <f t="shared" si="19"/>
        <v>214</v>
      </c>
      <c r="AF27" s="30">
        <f t="shared" si="19"/>
        <v>243</v>
      </c>
    </row>
    <row r="28" spans="2:32" ht="23.1" customHeight="1" x14ac:dyDescent="0.25">
      <c r="B28" s="44" t="s">
        <v>55</v>
      </c>
      <c r="C28" s="49">
        <v>69</v>
      </c>
      <c r="D28" s="49">
        <v>25</v>
      </c>
      <c r="E28" s="49">
        <v>18</v>
      </c>
      <c r="F28" s="49">
        <v>44</v>
      </c>
      <c r="G28" s="49">
        <v>0</v>
      </c>
      <c r="H28" s="49">
        <v>1</v>
      </c>
      <c r="I28" s="49">
        <v>17</v>
      </c>
      <c r="J28" s="49">
        <v>2</v>
      </c>
      <c r="K28" s="49">
        <v>2</v>
      </c>
      <c r="L28" s="49">
        <v>3</v>
      </c>
      <c r="M28" s="49">
        <v>45</v>
      </c>
      <c r="N28" s="49">
        <v>0</v>
      </c>
      <c r="O28" s="17">
        <f t="shared" si="0"/>
        <v>181</v>
      </c>
      <c r="P28" s="17">
        <f t="shared" si="1"/>
        <v>226</v>
      </c>
      <c r="R28" s="35" t="s">
        <v>152</v>
      </c>
      <c r="S28" s="33">
        <f>SUM(C82:C85)</f>
        <v>24</v>
      </c>
      <c r="T28" s="33">
        <f t="shared" ref="T28:AF28" si="20">SUM(D82:D85)</f>
        <v>9</v>
      </c>
      <c r="U28" s="33">
        <f t="shared" si="20"/>
        <v>4</v>
      </c>
      <c r="V28" s="33">
        <f t="shared" si="20"/>
        <v>16</v>
      </c>
      <c r="W28" s="33">
        <f t="shared" si="20"/>
        <v>0</v>
      </c>
      <c r="X28" s="33">
        <f t="shared" si="20"/>
        <v>2</v>
      </c>
      <c r="Y28" s="33">
        <f t="shared" si="20"/>
        <v>14</v>
      </c>
      <c r="Z28" s="33">
        <f t="shared" si="20"/>
        <v>14</v>
      </c>
      <c r="AA28" s="33">
        <f t="shared" si="20"/>
        <v>38</v>
      </c>
      <c r="AB28" s="33">
        <f t="shared" si="20"/>
        <v>20</v>
      </c>
      <c r="AC28" s="33">
        <f t="shared" si="20"/>
        <v>38</v>
      </c>
      <c r="AD28" s="33">
        <f t="shared" si="20"/>
        <v>0</v>
      </c>
      <c r="AE28" s="30">
        <f t="shared" si="20"/>
        <v>141</v>
      </c>
      <c r="AF28" s="30">
        <f t="shared" si="20"/>
        <v>179</v>
      </c>
    </row>
    <row r="29" spans="2:32" ht="23.1" customHeight="1" x14ac:dyDescent="0.25">
      <c r="B29" s="44" t="s">
        <v>56</v>
      </c>
      <c r="C29" s="49">
        <v>48</v>
      </c>
      <c r="D29" s="49">
        <v>30</v>
      </c>
      <c r="E29" s="49">
        <v>7</v>
      </c>
      <c r="F29" s="49">
        <v>38</v>
      </c>
      <c r="G29" s="49">
        <v>3</v>
      </c>
      <c r="H29" s="49">
        <v>1</v>
      </c>
      <c r="I29" s="49">
        <v>13</v>
      </c>
      <c r="J29" s="49">
        <v>9</v>
      </c>
      <c r="K29" s="49">
        <v>2</v>
      </c>
      <c r="L29" s="49">
        <v>0</v>
      </c>
      <c r="M29" s="49">
        <v>65</v>
      </c>
      <c r="N29" s="49">
        <v>0</v>
      </c>
      <c r="O29" s="17">
        <f t="shared" si="0"/>
        <v>151</v>
      </c>
      <c r="P29" s="17">
        <f t="shared" si="1"/>
        <v>216</v>
      </c>
      <c r="R29" s="35" t="s">
        <v>153</v>
      </c>
      <c r="S29" s="33">
        <f>SUM(C86:C89)</f>
        <v>12</v>
      </c>
      <c r="T29" s="33">
        <f t="shared" ref="T29:AF29" si="21">SUM(D86:D89)</f>
        <v>2</v>
      </c>
      <c r="U29" s="33">
        <f t="shared" si="21"/>
        <v>4</v>
      </c>
      <c r="V29" s="33">
        <f t="shared" si="21"/>
        <v>6</v>
      </c>
      <c r="W29" s="33">
        <f t="shared" si="21"/>
        <v>0</v>
      </c>
      <c r="X29" s="33">
        <f t="shared" si="21"/>
        <v>1</v>
      </c>
      <c r="Y29" s="33">
        <f t="shared" si="21"/>
        <v>12</v>
      </c>
      <c r="Z29" s="33">
        <f t="shared" si="21"/>
        <v>4</v>
      </c>
      <c r="AA29" s="33">
        <f t="shared" si="21"/>
        <v>0</v>
      </c>
      <c r="AB29" s="33">
        <f t="shared" si="21"/>
        <v>3</v>
      </c>
      <c r="AC29" s="33">
        <f t="shared" si="21"/>
        <v>21</v>
      </c>
      <c r="AD29" s="33">
        <f t="shared" si="21"/>
        <v>0</v>
      </c>
      <c r="AE29" s="30">
        <f t="shared" si="21"/>
        <v>44</v>
      </c>
      <c r="AF29" s="30">
        <f t="shared" si="21"/>
        <v>65</v>
      </c>
    </row>
    <row r="30" spans="2:32" ht="23.1" customHeight="1" x14ac:dyDescent="0.25">
      <c r="B30" s="44" t="s">
        <v>57</v>
      </c>
      <c r="C30" s="49">
        <v>64</v>
      </c>
      <c r="D30" s="49">
        <v>18</v>
      </c>
      <c r="E30" s="49">
        <v>14</v>
      </c>
      <c r="F30" s="49">
        <v>41</v>
      </c>
      <c r="G30" s="49">
        <v>0</v>
      </c>
      <c r="H30" s="49">
        <v>1</v>
      </c>
      <c r="I30" s="49">
        <v>17</v>
      </c>
      <c r="J30" s="49">
        <v>10</v>
      </c>
      <c r="K30" s="49">
        <v>1</v>
      </c>
      <c r="L30" s="49">
        <v>3</v>
      </c>
      <c r="M30" s="49">
        <v>60</v>
      </c>
      <c r="N30" s="49">
        <v>0</v>
      </c>
      <c r="O30" s="17">
        <f t="shared" si="0"/>
        <v>169</v>
      </c>
      <c r="P30" s="17">
        <f t="shared" si="1"/>
        <v>229</v>
      </c>
      <c r="R30" s="35" t="s">
        <v>154</v>
      </c>
      <c r="S30" s="33">
        <f>SUM(C90:C93)</f>
        <v>13</v>
      </c>
      <c r="T30" s="33">
        <f t="shared" ref="T30:AF30" si="22">SUM(D90:D93)</f>
        <v>2</v>
      </c>
      <c r="U30" s="33">
        <f t="shared" si="22"/>
        <v>2</v>
      </c>
      <c r="V30" s="33">
        <f t="shared" si="22"/>
        <v>5</v>
      </c>
      <c r="W30" s="33">
        <f t="shared" si="22"/>
        <v>0</v>
      </c>
      <c r="X30" s="33">
        <f t="shared" si="22"/>
        <v>0</v>
      </c>
      <c r="Y30" s="33">
        <f t="shared" si="22"/>
        <v>6</v>
      </c>
      <c r="Z30" s="33">
        <f t="shared" si="22"/>
        <v>3</v>
      </c>
      <c r="AA30" s="33">
        <f t="shared" si="22"/>
        <v>0</v>
      </c>
      <c r="AB30" s="33">
        <f t="shared" si="22"/>
        <v>2</v>
      </c>
      <c r="AC30" s="33">
        <f t="shared" si="22"/>
        <v>10</v>
      </c>
      <c r="AD30" s="33">
        <f t="shared" si="22"/>
        <v>0</v>
      </c>
      <c r="AE30" s="30">
        <f t="shared" si="22"/>
        <v>33</v>
      </c>
      <c r="AF30" s="30">
        <f t="shared" si="22"/>
        <v>43</v>
      </c>
    </row>
    <row r="31" spans="2:32" ht="23.1" customHeight="1" x14ac:dyDescent="0.25">
      <c r="B31" s="45" t="s">
        <v>58</v>
      </c>
      <c r="C31" s="49">
        <v>77</v>
      </c>
      <c r="D31" s="49">
        <v>26</v>
      </c>
      <c r="E31" s="49">
        <v>12</v>
      </c>
      <c r="F31" s="49">
        <v>56</v>
      </c>
      <c r="G31" s="49">
        <v>5</v>
      </c>
      <c r="H31" s="49">
        <v>0</v>
      </c>
      <c r="I31" s="49">
        <v>27</v>
      </c>
      <c r="J31" s="49">
        <v>10</v>
      </c>
      <c r="K31" s="49">
        <v>2</v>
      </c>
      <c r="L31" s="49">
        <v>1</v>
      </c>
      <c r="M31" s="49">
        <v>70</v>
      </c>
      <c r="N31" s="49">
        <v>0</v>
      </c>
      <c r="O31" s="17">
        <f t="shared" si="0"/>
        <v>216</v>
      </c>
      <c r="P31" s="17">
        <f t="shared" si="1"/>
        <v>286</v>
      </c>
      <c r="R31" s="35" t="s">
        <v>155</v>
      </c>
      <c r="S31" s="33">
        <f>SUM(C94:C97)</f>
        <v>12</v>
      </c>
      <c r="T31" s="33">
        <f t="shared" ref="T31:AF31" si="23">SUM(D94:D97)</f>
        <v>3</v>
      </c>
      <c r="U31" s="33">
        <f t="shared" si="23"/>
        <v>3</v>
      </c>
      <c r="V31" s="33">
        <f t="shared" si="23"/>
        <v>6</v>
      </c>
      <c r="W31" s="33">
        <f t="shared" si="23"/>
        <v>0</v>
      </c>
      <c r="X31" s="33">
        <f t="shared" si="23"/>
        <v>0</v>
      </c>
      <c r="Y31" s="33">
        <f t="shared" si="23"/>
        <v>10</v>
      </c>
      <c r="Z31" s="33">
        <f t="shared" si="23"/>
        <v>7</v>
      </c>
      <c r="AA31" s="33">
        <f t="shared" si="23"/>
        <v>6</v>
      </c>
      <c r="AB31" s="33">
        <f t="shared" si="23"/>
        <v>0</v>
      </c>
      <c r="AC31" s="33">
        <f t="shared" si="23"/>
        <v>7</v>
      </c>
      <c r="AD31" s="33">
        <f t="shared" si="23"/>
        <v>0</v>
      </c>
      <c r="AE31" s="30">
        <f t="shared" si="23"/>
        <v>47</v>
      </c>
      <c r="AF31" s="30">
        <f t="shared" si="23"/>
        <v>54</v>
      </c>
    </row>
    <row r="32" spans="2:32" ht="23.1" customHeight="1" x14ac:dyDescent="0.25">
      <c r="B32" s="45" t="s">
        <v>59</v>
      </c>
      <c r="C32" s="49">
        <v>57</v>
      </c>
      <c r="D32" s="49">
        <v>24</v>
      </c>
      <c r="E32" s="49">
        <v>14</v>
      </c>
      <c r="F32" s="49">
        <v>41</v>
      </c>
      <c r="G32" s="49">
        <v>1</v>
      </c>
      <c r="H32" s="49">
        <v>5</v>
      </c>
      <c r="I32" s="49">
        <v>45</v>
      </c>
      <c r="J32" s="49">
        <v>1</v>
      </c>
      <c r="K32" s="49">
        <v>0</v>
      </c>
      <c r="L32" s="49">
        <v>1</v>
      </c>
      <c r="M32" s="49">
        <v>62</v>
      </c>
      <c r="N32" s="49">
        <v>0</v>
      </c>
      <c r="O32" s="17">
        <f t="shared" si="0"/>
        <v>189</v>
      </c>
      <c r="P32" s="17">
        <f t="shared" si="1"/>
        <v>251</v>
      </c>
      <c r="R32" s="76" t="s">
        <v>156</v>
      </c>
      <c r="S32" s="33">
        <f>SUM(C98:C101)</f>
        <v>19</v>
      </c>
      <c r="T32" s="33">
        <f t="shared" ref="T32:AF32" si="24">SUM(D98:D101)</f>
        <v>9</v>
      </c>
      <c r="U32" s="33">
        <f t="shared" si="24"/>
        <v>5</v>
      </c>
      <c r="V32" s="33">
        <f t="shared" si="24"/>
        <v>34</v>
      </c>
      <c r="W32" s="33">
        <f t="shared" si="24"/>
        <v>1</v>
      </c>
      <c r="X32" s="33">
        <f t="shared" si="24"/>
        <v>0</v>
      </c>
      <c r="Y32" s="33">
        <f t="shared" si="24"/>
        <v>26</v>
      </c>
      <c r="Z32" s="33">
        <f t="shared" si="24"/>
        <v>5</v>
      </c>
      <c r="AA32" s="33">
        <f t="shared" si="24"/>
        <v>2</v>
      </c>
      <c r="AB32" s="33">
        <f t="shared" si="24"/>
        <v>2</v>
      </c>
      <c r="AC32" s="33">
        <f t="shared" si="24"/>
        <v>35</v>
      </c>
      <c r="AD32" s="33">
        <f t="shared" si="24"/>
        <v>0</v>
      </c>
      <c r="AE32" s="30">
        <f t="shared" si="24"/>
        <v>103</v>
      </c>
      <c r="AF32" s="30">
        <f t="shared" si="24"/>
        <v>138</v>
      </c>
    </row>
    <row r="33" spans="2:32" ht="23.1" customHeight="1" x14ac:dyDescent="0.25">
      <c r="B33" s="44" t="s">
        <v>60</v>
      </c>
      <c r="C33" s="49">
        <v>72</v>
      </c>
      <c r="D33" s="49">
        <v>14</v>
      </c>
      <c r="E33" s="49">
        <v>7</v>
      </c>
      <c r="F33" s="49">
        <v>41</v>
      </c>
      <c r="G33" s="49">
        <v>3</v>
      </c>
      <c r="H33" s="49">
        <v>2</v>
      </c>
      <c r="I33" s="49">
        <v>20</v>
      </c>
      <c r="J33" s="49">
        <v>1</v>
      </c>
      <c r="K33" s="49">
        <v>1</v>
      </c>
      <c r="L33" s="49">
        <v>2</v>
      </c>
      <c r="M33" s="49">
        <v>64</v>
      </c>
      <c r="N33" s="49">
        <v>0</v>
      </c>
      <c r="O33" s="17">
        <f t="shared" si="0"/>
        <v>163</v>
      </c>
      <c r="P33" s="17">
        <f t="shared" si="1"/>
        <v>227</v>
      </c>
      <c r="R33" s="76" t="s">
        <v>157</v>
      </c>
      <c r="S33" s="33">
        <f>SUM(C102:C105)</f>
        <v>50</v>
      </c>
      <c r="T33" s="33">
        <f t="shared" ref="T33:AF33" si="25">SUM(D102:D105)</f>
        <v>9</v>
      </c>
      <c r="U33" s="33">
        <f t="shared" si="25"/>
        <v>10</v>
      </c>
      <c r="V33" s="33">
        <f t="shared" si="25"/>
        <v>101</v>
      </c>
      <c r="W33" s="33">
        <f t="shared" si="25"/>
        <v>1</v>
      </c>
      <c r="X33" s="33">
        <f t="shared" si="25"/>
        <v>1</v>
      </c>
      <c r="Y33" s="33">
        <f t="shared" si="25"/>
        <v>34</v>
      </c>
      <c r="Z33" s="33">
        <f t="shared" si="25"/>
        <v>32</v>
      </c>
      <c r="AA33" s="33">
        <f t="shared" si="25"/>
        <v>3</v>
      </c>
      <c r="AB33" s="33">
        <f t="shared" si="25"/>
        <v>2</v>
      </c>
      <c r="AC33" s="33">
        <f t="shared" si="25"/>
        <v>134</v>
      </c>
      <c r="AD33" s="33">
        <f t="shared" si="25"/>
        <v>0</v>
      </c>
      <c r="AE33" s="30">
        <f t="shared" si="25"/>
        <v>243</v>
      </c>
      <c r="AF33" s="30">
        <f t="shared" si="25"/>
        <v>377</v>
      </c>
    </row>
    <row r="34" spans="2:32" ht="23.1" customHeight="1" x14ac:dyDescent="0.25">
      <c r="B34" s="45" t="s">
        <v>61</v>
      </c>
      <c r="C34" s="49">
        <v>84</v>
      </c>
      <c r="D34" s="49">
        <v>33</v>
      </c>
      <c r="E34" s="49">
        <v>7</v>
      </c>
      <c r="F34" s="49">
        <v>52</v>
      </c>
      <c r="G34" s="49">
        <v>2</v>
      </c>
      <c r="H34" s="49">
        <v>3</v>
      </c>
      <c r="I34" s="49">
        <v>8</v>
      </c>
      <c r="J34" s="49">
        <v>4</v>
      </c>
      <c r="K34" s="49">
        <v>1</v>
      </c>
      <c r="L34" s="49">
        <v>1</v>
      </c>
      <c r="M34" s="49">
        <v>30</v>
      </c>
      <c r="N34" s="49">
        <v>0</v>
      </c>
      <c r="O34" s="17">
        <f t="shared" si="0"/>
        <v>195</v>
      </c>
      <c r="P34" s="17">
        <f t="shared" si="1"/>
        <v>225</v>
      </c>
      <c r="R34" s="72" t="s">
        <v>90</v>
      </c>
      <c r="S34" s="73">
        <f t="shared" ref="S34:AF34" si="26">MAX(S10:S12)</f>
        <v>204</v>
      </c>
      <c r="T34" s="73">
        <f t="shared" si="26"/>
        <v>32</v>
      </c>
      <c r="U34" s="73">
        <f t="shared" si="26"/>
        <v>29</v>
      </c>
      <c r="V34" s="73">
        <f t="shared" si="26"/>
        <v>174</v>
      </c>
      <c r="W34" s="73">
        <f t="shared" si="26"/>
        <v>7</v>
      </c>
      <c r="X34" s="73">
        <f t="shared" si="26"/>
        <v>5</v>
      </c>
      <c r="Y34" s="73">
        <f t="shared" si="26"/>
        <v>70</v>
      </c>
      <c r="Z34" s="73">
        <f t="shared" si="26"/>
        <v>23</v>
      </c>
      <c r="AA34" s="73">
        <f t="shared" si="26"/>
        <v>17</v>
      </c>
      <c r="AB34" s="73">
        <f t="shared" si="26"/>
        <v>17</v>
      </c>
      <c r="AC34" s="73">
        <f t="shared" si="26"/>
        <v>237</v>
      </c>
      <c r="AD34" s="73">
        <f t="shared" si="26"/>
        <v>0</v>
      </c>
      <c r="AE34" s="39">
        <f t="shared" si="26"/>
        <v>541</v>
      </c>
      <c r="AF34" s="39">
        <f t="shared" si="26"/>
        <v>778</v>
      </c>
    </row>
    <row r="35" spans="2:32" ht="23.1" customHeight="1" x14ac:dyDescent="0.25">
      <c r="B35" s="45" t="s">
        <v>62</v>
      </c>
      <c r="C35" s="49">
        <v>52</v>
      </c>
      <c r="D35" s="49">
        <v>12</v>
      </c>
      <c r="E35" s="49">
        <v>7</v>
      </c>
      <c r="F35" s="49">
        <v>27</v>
      </c>
      <c r="G35" s="49">
        <v>2</v>
      </c>
      <c r="H35" s="49">
        <v>0</v>
      </c>
      <c r="I35" s="49">
        <v>10</v>
      </c>
      <c r="J35" s="49">
        <v>10</v>
      </c>
      <c r="K35" s="49">
        <v>5</v>
      </c>
      <c r="L35" s="49">
        <v>2</v>
      </c>
      <c r="M35" s="49">
        <v>40</v>
      </c>
      <c r="N35" s="49">
        <v>0</v>
      </c>
      <c r="O35" s="17">
        <f t="shared" si="0"/>
        <v>127</v>
      </c>
      <c r="P35" s="17">
        <f t="shared" si="1"/>
        <v>167</v>
      </c>
      <c r="R35" s="72" t="s">
        <v>91</v>
      </c>
      <c r="S35" s="73">
        <f t="shared" ref="S35:AF35" si="27">MAX(S13:S18)</f>
        <v>270</v>
      </c>
      <c r="T35" s="73">
        <f t="shared" si="27"/>
        <v>82</v>
      </c>
      <c r="U35" s="73">
        <f t="shared" si="27"/>
        <v>56</v>
      </c>
      <c r="V35" s="73">
        <f t="shared" si="27"/>
        <v>192</v>
      </c>
      <c r="W35" s="73">
        <f t="shared" si="27"/>
        <v>9</v>
      </c>
      <c r="X35" s="73">
        <f t="shared" si="27"/>
        <v>8</v>
      </c>
      <c r="Y35" s="73">
        <f t="shared" si="27"/>
        <v>109</v>
      </c>
      <c r="Z35" s="73">
        <f t="shared" si="27"/>
        <v>29</v>
      </c>
      <c r="AA35" s="73">
        <f t="shared" si="27"/>
        <v>14</v>
      </c>
      <c r="AB35" s="73">
        <f t="shared" si="27"/>
        <v>13</v>
      </c>
      <c r="AC35" s="73">
        <f t="shared" si="27"/>
        <v>256</v>
      </c>
      <c r="AD35" s="73">
        <f t="shared" si="27"/>
        <v>1</v>
      </c>
      <c r="AE35" s="39">
        <f t="shared" si="27"/>
        <v>737</v>
      </c>
      <c r="AF35" s="39">
        <f t="shared" si="27"/>
        <v>993</v>
      </c>
    </row>
    <row r="36" spans="2:32" ht="23.1" customHeight="1" x14ac:dyDescent="0.25">
      <c r="B36" s="45" t="s">
        <v>63</v>
      </c>
      <c r="C36" s="49">
        <v>55</v>
      </c>
      <c r="D36" s="49">
        <v>21</v>
      </c>
      <c r="E36" s="49">
        <v>11</v>
      </c>
      <c r="F36" s="49">
        <v>56</v>
      </c>
      <c r="G36" s="49">
        <v>2</v>
      </c>
      <c r="H36" s="49">
        <v>4</v>
      </c>
      <c r="I36" s="49">
        <v>36</v>
      </c>
      <c r="J36" s="49">
        <v>6</v>
      </c>
      <c r="K36" s="49">
        <v>4</v>
      </c>
      <c r="L36" s="49">
        <v>1</v>
      </c>
      <c r="M36" s="49">
        <v>36</v>
      </c>
      <c r="N36" s="49">
        <v>0</v>
      </c>
      <c r="O36" s="17">
        <f t="shared" si="0"/>
        <v>196</v>
      </c>
      <c r="P36" s="17">
        <f t="shared" si="1"/>
        <v>232</v>
      </c>
      <c r="R36" s="72" t="s">
        <v>92</v>
      </c>
      <c r="S36" s="73">
        <f t="shared" ref="S36:AF36" si="28">MAX(S19:S21)</f>
        <v>179</v>
      </c>
      <c r="T36" s="73">
        <f t="shared" si="28"/>
        <v>44</v>
      </c>
      <c r="U36" s="73">
        <f t="shared" si="28"/>
        <v>29</v>
      </c>
      <c r="V36" s="73">
        <f t="shared" si="28"/>
        <v>145</v>
      </c>
      <c r="W36" s="73">
        <f t="shared" si="28"/>
        <v>2</v>
      </c>
      <c r="X36" s="73">
        <f t="shared" si="28"/>
        <v>2</v>
      </c>
      <c r="Y36" s="73">
        <f t="shared" si="28"/>
        <v>68</v>
      </c>
      <c r="Z36" s="73">
        <f t="shared" si="28"/>
        <v>38</v>
      </c>
      <c r="AA36" s="73">
        <f t="shared" si="28"/>
        <v>20</v>
      </c>
      <c r="AB36" s="73">
        <f t="shared" si="28"/>
        <v>17</v>
      </c>
      <c r="AC36" s="73">
        <f t="shared" si="28"/>
        <v>224</v>
      </c>
      <c r="AD36" s="73">
        <f t="shared" si="28"/>
        <v>0</v>
      </c>
      <c r="AE36" s="39">
        <f t="shared" si="28"/>
        <v>532</v>
      </c>
      <c r="AF36" s="39">
        <f t="shared" si="28"/>
        <v>702</v>
      </c>
    </row>
    <row r="37" spans="2:32" ht="23.1" customHeight="1" x14ac:dyDescent="0.25">
      <c r="B37" s="44" t="s">
        <v>64</v>
      </c>
      <c r="C37" s="49">
        <v>67</v>
      </c>
      <c r="D37" s="49">
        <v>13</v>
      </c>
      <c r="E37" s="49">
        <v>6</v>
      </c>
      <c r="F37" s="49">
        <v>41</v>
      </c>
      <c r="G37" s="49">
        <v>2</v>
      </c>
      <c r="H37" s="49">
        <v>0</v>
      </c>
      <c r="I37" s="49">
        <v>19</v>
      </c>
      <c r="J37" s="49">
        <v>9</v>
      </c>
      <c r="K37" s="49">
        <v>4</v>
      </c>
      <c r="L37" s="49">
        <v>1</v>
      </c>
      <c r="M37" s="49">
        <v>50</v>
      </c>
      <c r="N37" s="49">
        <v>0</v>
      </c>
      <c r="O37" s="17">
        <f t="shared" si="0"/>
        <v>162</v>
      </c>
      <c r="P37" s="17">
        <f t="shared" si="1"/>
        <v>212</v>
      </c>
      <c r="R37" s="36" t="s">
        <v>85</v>
      </c>
      <c r="S37" s="34">
        <f t="shared" ref="S37:AF37" si="29">SUM(S10:S12)</f>
        <v>506</v>
      </c>
      <c r="T37" s="16">
        <f t="shared" si="29"/>
        <v>82</v>
      </c>
      <c r="U37" s="16">
        <f t="shared" si="29"/>
        <v>78</v>
      </c>
      <c r="V37" s="16">
        <f t="shared" si="29"/>
        <v>512</v>
      </c>
      <c r="W37" s="16">
        <f t="shared" si="29"/>
        <v>13</v>
      </c>
      <c r="X37" s="16">
        <f t="shared" si="29"/>
        <v>10</v>
      </c>
      <c r="Y37" s="16">
        <f t="shared" si="29"/>
        <v>194</v>
      </c>
      <c r="Z37" s="16">
        <f t="shared" si="29"/>
        <v>60</v>
      </c>
      <c r="AA37" s="16">
        <f t="shared" si="29"/>
        <v>37</v>
      </c>
      <c r="AB37" s="16">
        <f t="shared" si="29"/>
        <v>33</v>
      </c>
      <c r="AC37" s="16">
        <f t="shared" si="29"/>
        <v>682</v>
      </c>
      <c r="AD37" s="16">
        <f t="shared" si="29"/>
        <v>0</v>
      </c>
      <c r="AE37" s="31">
        <f t="shared" si="29"/>
        <v>1525</v>
      </c>
      <c r="AF37" s="31">
        <f t="shared" si="29"/>
        <v>2207</v>
      </c>
    </row>
    <row r="38" spans="2:32" ht="23.1" customHeight="1" x14ac:dyDescent="0.25">
      <c r="B38" s="45" t="s">
        <v>65</v>
      </c>
      <c r="C38" s="49">
        <v>56</v>
      </c>
      <c r="D38" s="49">
        <v>21</v>
      </c>
      <c r="E38" s="49">
        <v>16</v>
      </c>
      <c r="F38" s="49">
        <v>43</v>
      </c>
      <c r="G38" s="49">
        <v>1</v>
      </c>
      <c r="H38" s="49">
        <v>0</v>
      </c>
      <c r="I38" s="49">
        <v>23</v>
      </c>
      <c r="J38" s="49">
        <v>12</v>
      </c>
      <c r="K38" s="49">
        <v>1</v>
      </c>
      <c r="L38" s="49">
        <v>3</v>
      </c>
      <c r="M38" s="49">
        <v>50</v>
      </c>
      <c r="N38" s="49">
        <v>0</v>
      </c>
      <c r="O38" s="17">
        <f t="shared" si="0"/>
        <v>176</v>
      </c>
      <c r="P38" s="17">
        <f t="shared" si="1"/>
        <v>226</v>
      </c>
      <c r="R38" s="27" t="s">
        <v>86</v>
      </c>
      <c r="S38" s="16">
        <f t="shared" ref="S38:AF38" si="30">SUM(S13:S18)</f>
        <v>1362</v>
      </c>
      <c r="T38" s="16">
        <f t="shared" si="30"/>
        <v>407</v>
      </c>
      <c r="U38" s="16">
        <f t="shared" si="30"/>
        <v>259</v>
      </c>
      <c r="V38" s="16">
        <f t="shared" si="30"/>
        <v>1046</v>
      </c>
      <c r="W38" s="16">
        <f t="shared" si="30"/>
        <v>42</v>
      </c>
      <c r="X38" s="16">
        <f t="shared" si="30"/>
        <v>31</v>
      </c>
      <c r="Y38" s="16">
        <f t="shared" si="30"/>
        <v>467</v>
      </c>
      <c r="Z38" s="16">
        <f t="shared" si="30"/>
        <v>149</v>
      </c>
      <c r="AA38" s="16">
        <f t="shared" si="30"/>
        <v>51</v>
      </c>
      <c r="AB38" s="16">
        <f t="shared" si="30"/>
        <v>54</v>
      </c>
      <c r="AC38" s="16">
        <f t="shared" si="30"/>
        <v>1316</v>
      </c>
      <c r="AD38" s="16">
        <f t="shared" si="30"/>
        <v>2</v>
      </c>
      <c r="AE38" s="31">
        <f t="shared" si="30"/>
        <v>3870</v>
      </c>
      <c r="AF38" s="31">
        <f t="shared" si="30"/>
        <v>5186</v>
      </c>
    </row>
    <row r="39" spans="2:32" ht="23.1" customHeight="1" x14ac:dyDescent="0.25">
      <c r="B39" s="45" t="s">
        <v>66</v>
      </c>
      <c r="C39" s="49">
        <v>37</v>
      </c>
      <c r="D39" s="49">
        <v>20</v>
      </c>
      <c r="E39" s="49">
        <v>11</v>
      </c>
      <c r="F39" s="49">
        <v>34</v>
      </c>
      <c r="G39" s="49">
        <v>1</v>
      </c>
      <c r="H39" s="49">
        <v>3</v>
      </c>
      <c r="I39" s="49">
        <v>13</v>
      </c>
      <c r="J39" s="49">
        <v>3</v>
      </c>
      <c r="K39" s="49">
        <v>0</v>
      </c>
      <c r="L39" s="49">
        <v>3</v>
      </c>
      <c r="M39" s="49">
        <v>45</v>
      </c>
      <c r="N39" s="49">
        <v>0</v>
      </c>
      <c r="O39" s="17">
        <f t="shared" si="0"/>
        <v>125</v>
      </c>
      <c r="P39" s="17">
        <f t="shared" si="1"/>
        <v>170</v>
      </c>
      <c r="R39" s="28" t="s">
        <v>87</v>
      </c>
      <c r="S39" s="16">
        <f t="shared" ref="S39:AF39" si="31">SUM(S19:S21)</f>
        <v>423</v>
      </c>
      <c r="T39" s="16">
        <f t="shared" si="31"/>
        <v>107</v>
      </c>
      <c r="U39" s="16">
        <f t="shared" si="31"/>
        <v>70</v>
      </c>
      <c r="V39" s="16">
        <f t="shared" si="31"/>
        <v>381</v>
      </c>
      <c r="W39" s="16">
        <f t="shared" si="31"/>
        <v>4</v>
      </c>
      <c r="X39" s="16">
        <f t="shared" si="31"/>
        <v>5</v>
      </c>
      <c r="Y39" s="16">
        <f t="shared" si="31"/>
        <v>189</v>
      </c>
      <c r="Z39" s="16">
        <f t="shared" si="31"/>
        <v>98</v>
      </c>
      <c r="AA39" s="16">
        <f t="shared" si="31"/>
        <v>46</v>
      </c>
      <c r="AB39" s="16">
        <f t="shared" si="31"/>
        <v>44</v>
      </c>
      <c r="AC39" s="16">
        <f t="shared" si="31"/>
        <v>555</v>
      </c>
      <c r="AD39" s="16">
        <f t="shared" si="31"/>
        <v>0</v>
      </c>
      <c r="AE39" s="31">
        <f t="shared" si="31"/>
        <v>1367</v>
      </c>
      <c r="AF39" s="31">
        <f t="shared" si="31"/>
        <v>1922</v>
      </c>
    </row>
    <row r="40" spans="2:32" ht="23.1" customHeight="1" x14ac:dyDescent="0.25">
      <c r="B40" s="45" t="s">
        <v>67</v>
      </c>
      <c r="C40" s="49">
        <v>77</v>
      </c>
      <c r="D40" s="49">
        <v>22</v>
      </c>
      <c r="E40" s="49">
        <v>20</v>
      </c>
      <c r="F40" s="49">
        <v>62</v>
      </c>
      <c r="G40" s="49">
        <v>2</v>
      </c>
      <c r="H40" s="49">
        <v>1</v>
      </c>
      <c r="I40" s="49">
        <v>15</v>
      </c>
      <c r="J40" s="49">
        <v>3</v>
      </c>
      <c r="K40" s="49">
        <v>2</v>
      </c>
      <c r="L40" s="49">
        <v>4</v>
      </c>
      <c r="M40" s="49">
        <v>61</v>
      </c>
      <c r="N40" s="49">
        <v>1</v>
      </c>
      <c r="O40" s="17">
        <f t="shared" si="0"/>
        <v>209</v>
      </c>
      <c r="P40" s="17">
        <f t="shared" si="1"/>
        <v>270</v>
      </c>
      <c r="R40" s="5" t="s">
        <v>17</v>
      </c>
      <c r="S40" s="16">
        <f t="shared" ref="S40:AF40" si="32">SUM(S10:S21)</f>
        <v>2291</v>
      </c>
      <c r="T40" s="16">
        <f t="shared" si="32"/>
        <v>596</v>
      </c>
      <c r="U40" s="16">
        <f t="shared" si="32"/>
        <v>407</v>
      </c>
      <c r="V40" s="16">
        <f t="shared" si="32"/>
        <v>1939</v>
      </c>
      <c r="W40" s="16">
        <f t="shared" si="32"/>
        <v>59</v>
      </c>
      <c r="X40" s="16">
        <f t="shared" si="32"/>
        <v>46</v>
      </c>
      <c r="Y40" s="16">
        <f t="shared" si="32"/>
        <v>850</v>
      </c>
      <c r="Z40" s="16">
        <f t="shared" si="32"/>
        <v>307</v>
      </c>
      <c r="AA40" s="16">
        <f t="shared" si="32"/>
        <v>134</v>
      </c>
      <c r="AB40" s="16">
        <f t="shared" si="32"/>
        <v>131</v>
      </c>
      <c r="AC40" s="16">
        <f t="shared" si="32"/>
        <v>2553</v>
      </c>
      <c r="AD40" s="16">
        <f t="shared" si="32"/>
        <v>2</v>
      </c>
      <c r="AE40" s="31">
        <f t="shared" si="32"/>
        <v>6762</v>
      </c>
      <c r="AF40" s="31">
        <f t="shared" si="32"/>
        <v>9315</v>
      </c>
    </row>
    <row r="41" spans="2:32" ht="23.1" customHeight="1" x14ac:dyDescent="0.25">
      <c r="B41" s="44" t="s">
        <v>68</v>
      </c>
      <c r="C41" s="49">
        <v>40</v>
      </c>
      <c r="D41" s="49">
        <v>8</v>
      </c>
      <c r="E41" s="49">
        <v>9</v>
      </c>
      <c r="F41" s="49">
        <v>26</v>
      </c>
      <c r="G41" s="49">
        <v>1</v>
      </c>
      <c r="H41" s="49">
        <v>1</v>
      </c>
      <c r="I41" s="49">
        <v>22</v>
      </c>
      <c r="J41" s="49">
        <v>2</v>
      </c>
      <c r="K41" s="49">
        <v>4</v>
      </c>
      <c r="L41" s="49">
        <v>3</v>
      </c>
      <c r="M41" s="49">
        <v>40</v>
      </c>
      <c r="N41" s="49">
        <v>0</v>
      </c>
      <c r="O41" s="17">
        <f t="shared" si="0"/>
        <v>116</v>
      </c>
      <c r="P41" s="17">
        <f t="shared" si="1"/>
        <v>156</v>
      </c>
      <c r="R41" s="5" t="s">
        <v>159</v>
      </c>
      <c r="S41" s="16">
        <f>SUM(S10:S33)</f>
        <v>2940</v>
      </c>
      <c r="T41" s="16">
        <f t="shared" ref="T41:AF41" si="33">SUM(T10:T33)</f>
        <v>752</v>
      </c>
      <c r="U41" s="16">
        <f t="shared" si="33"/>
        <v>505</v>
      </c>
      <c r="V41" s="16">
        <f t="shared" si="33"/>
        <v>2671</v>
      </c>
      <c r="W41" s="16">
        <f t="shared" si="33"/>
        <v>101</v>
      </c>
      <c r="X41" s="16">
        <f t="shared" si="33"/>
        <v>96</v>
      </c>
      <c r="Y41" s="16">
        <f t="shared" si="33"/>
        <v>1084</v>
      </c>
      <c r="Z41" s="16">
        <f t="shared" si="33"/>
        <v>487</v>
      </c>
      <c r="AA41" s="16">
        <f t="shared" si="33"/>
        <v>217</v>
      </c>
      <c r="AB41" s="16">
        <f t="shared" si="33"/>
        <v>194</v>
      </c>
      <c r="AC41" s="16">
        <f t="shared" si="33"/>
        <v>3444</v>
      </c>
      <c r="AD41" s="16">
        <f t="shared" si="33"/>
        <v>2</v>
      </c>
      <c r="AE41" s="31">
        <f t="shared" si="33"/>
        <v>9049</v>
      </c>
      <c r="AF41" s="31">
        <f t="shared" si="33"/>
        <v>12493</v>
      </c>
    </row>
    <row r="42" spans="2:32" ht="23.1" customHeight="1" x14ac:dyDescent="0.25">
      <c r="B42" s="45" t="s">
        <v>69</v>
      </c>
      <c r="C42" s="49">
        <v>54</v>
      </c>
      <c r="D42" s="49">
        <v>18</v>
      </c>
      <c r="E42" s="49">
        <v>7</v>
      </c>
      <c r="F42" s="49">
        <v>44</v>
      </c>
      <c r="G42" s="49">
        <v>1</v>
      </c>
      <c r="H42" s="49">
        <v>3</v>
      </c>
      <c r="I42" s="49">
        <v>19</v>
      </c>
      <c r="J42" s="49">
        <v>8</v>
      </c>
      <c r="K42" s="49">
        <v>4</v>
      </c>
      <c r="L42" s="49">
        <v>0</v>
      </c>
      <c r="M42" s="49">
        <v>50</v>
      </c>
      <c r="N42" s="49">
        <v>0</v>
      </c>
      <c r="O42" s="17">
        <f t="shared" si="0"/>
        <v>158</v>
      </c>
      <c r="P42" s="17">
        <f t="shared" si="1"/>
        <v>208</v>
      </c>
      <c r="R42" s="5" t="s">
        <v>160</v>
      </c>
      <c r="S42" s="47">
        <f>S41/S40</f>
        <v>1.2832824094281974</v>
      </c>
      <c r="T42" s="47">
        <f t="shared" ref="T42:AF42" si="34">T41/T40</f>
        <v>1.261744966442953</v>
      </c>
      <c r="U42" s="47">
        <f t="shared" si="34"/>
        <v>1.2407862407862409</v>
      </c>
      <c r="V42" s="47">
        <f t="shared" si="34"/>
        <v>1.3775141825683341</v>
      </c>
      <c r="W42" s="47">
        <f t="shared" si="34"/>
        <v>1.7118644067796611</v>
      </c>
      <c r="X42" s="47">
        <f t="shared" si="34"/>
        <v>2.0869565217391304</v>
      </c>
      <c r="Y42" s="47">
        <f t="shared" si="34"/>
        <v>1.2752941176470589</v>
      </c>
      <c r="Z42" s="47">
        <f t="shared" si="34"/>
        <v>1.5863192182410424</v>
      </c>
      <c r="AA42" s="47">
        <f t="shared" si="34"/>
        <v>1.6194029850746268</v>
      </c>
      <c r="AB42" s="47">
        <f t="shared" si="34"/>
        <v>1.4809160305343512</v>
      </c>
      <c r="AC42" s="47">
        <f t="shared" si="34"/>
        <v>1.3490011750881317</v>
      </c>
      <c r="AD42" s="47">
        <f t="shared" si="34"/>
        <v>1</v>
      </c>
      <c r="AE42" s="47">
        <f t="shared" si="34"/>
        <v>1.3382135462880804</v>
      </c>
      <c r="AF42" s="47">
        <f t="shared" si="34"/>
        <v>1.3411701556629092</v>
      </c>
    </row>
    <row r="43" spans="2:32" ht="23.1" customHeight="1" x14ac:dyDescent="0.25">
      <c r="B43" s="44" t="s">
        <v>70</v>
      </c>
      <c r="C43" s="49">
        <v>19</v>
      </c>
      <c r="D43" s="49">
        <v>11</v>
      </c>
      <c r="E43" s="49">
        <v>7</v>
      </c>
      <c r="F43" s="49">
        <v>23</v>
      </c>
      <c r="G43" s="49">
        <v>1</v>
      </c>
      <c r="H43" s="49">
        <v>1</v>
      </c>
      <c r="I43" s="49">
        <v>20</v>
      </c>
      <c r="J43" s="49">
        <v>6</v>
      </c>
      <c r="K43" s="49">
        <v>1</v>
      </c>
      <c r="L43" s="49">
        <v>4</v>
      </c>
      <c r="M43" s="49">
        <v>53</v>
      </c>
      <c r="N43" s="49">
        <v>0</v>
      </c>
      <c r="O43" s="17">
        <f t="shared" si="0"/>
        <v>93</v>
      </c>
      <c r="P43" s="17">
        <f t="shared" si="1"/>
        <v>146</v>
      </c>
      <c r="R43"/>
      <c r="S43" s="19"/>
      <c r="T43" s="19"/>
    </row>
    <row r="44" spans="2:32" ht="23.1" customHeight="1" x14ac:dyDescent="0.25">
      <c r="B44" s="46" t="s">
        <v>71</v>
      </c>
      <c r="C44" s="49">
        <v>60</v>
      </c>
      <c r="D44" s="49">
        <v>14</v>
      </c>
      <c r="E44" s="49">
        <v>24</v>
      </c>
      <c r="F44" s="49">
        <v>38</v>
      </c>
      <c r="G44" s="49">
        <v>0</v>
      </c>
      <c r="H44" s="49">
        <v>1</v>
      </c>
      <c r="I44" s="49">
        <v>22</v>
      </c>
      <c r="J44" s="49">
        <v>10</v>
      </c>
      <c r="K44" s="49">
        <v>5</v>
      </c>
      <c r="L44" s="49">
        <v>7</v>
      </c>
      <c r="M44" s="49">
        <v>64</v>
      </c>
      <c r="N44" s="49">
        <v>0</v>
      </c>
      <c r="O44" s="17">
        <f t="shared" si="0"/>
        <v>181</v>
      </c>
      <c r="P44" s="17">
        <f t="shared" si="1"/>
        <v>245</v>
      </c>
      <c r="R44"/>
      <c r="S44" s="19"/>
      <c r="T44" s="19"/>
    </row>
    <row r="45" spans="2:32" ht="23.1" customHeight="1" x14ac:dyDescent="0.25">
      <c r="B45" s="44" t="s">
        <v>72</v>
      </c>
      <c r="C45" s="49">
        <v>29</v>
      </c>
      <c r="D45" s="49">
        <v>20</v>
      </c>
      <c r="E45" s="49">
        <v>8</v>
      </c>
      <c r="F45" s="49">
        <v>47</v>
      </c>
      <c r="G45" s="49">
        <v>0</v>
      </c>
      <c r="H45" s="49">
        <v>1</v>
      </c>
      <c r="I45" s="49">
        <v>11</v>
      </c>
      <c r="J45" s="49">
        <v>4</v>
      </c>
      <c r="K45" s="49">
        <v>2</v>
      </c>
      <c r="L45" s="49">
        <v>1</v>
      </c>
      <c r="M45" s="49">
        <v>70</v>
      </c>
      <c r="N45" s="49">
        <v>0</v>
      </c>
      <c r="O45" s="17">
        <f t="shared" si="0"/>
        <v>123</v>
      </c>
      <c r="P45" s="17">
        <f t="shared" si="1"/>
        <v>193</v>
      </c>
      <c r="R45"/>
      <c r="S45" s="19"/>
      <c r="T45" s="19"/>
    </row>
    <row r="46" spans="2:32" ht="23.1" customHeight="1" x14ac:dyDescent="0.25">
      <c r="B46" s="45" t="s">
        <v>73</v>
      </c>
      <c r="C46" s="49">
        <v>28</v>
      </c>
      <c r="D46" s="49">
        <v>12</v>
      </c>
      <c r="E46" s="49">
        <v>11</v>
      </c>
      <c r="F46" s="49">
        <v>27</v>
      </c>
      <c r="G46" s="49">
        <v>1</v>
      </c>
      <c r="H46" s="49">
        <v>0</v>
      </c>
      <c r="I46" s="49">
        <v>23</v>
      </c>
      <c r="J46" s="49">
        <v>7</v>
      </c>
      <c r="K46" s="49">
        <v>3</v>
      </c>
      <c r="L46" s="49">
        <v>4</v>
      </c>
      <c r="M46" s="49">
        <v>40</v>
      </c>
      <c r="N46" s="49">
        <v>0</v>
      </c>
      <c r="O46" s="17">
        <f t="shared" si="0"/>
        <v>116</v>
      </c>
      <c r="P46" s="17">
        <f t="shared" si="1"/>
        <v>156</v>
      </c>
      <c r="R46" s="19"/>
      <c r="S46" s="19"/>
      <c r="T46"/>
    </row>
    <row r="47" spans="2:32" ht="23.1" customHeight="1" x14ac:dyDescent="0.25">
      <c r="B47" s="45" t="s">
        <v>74</v>
      </c>
      <c r="C47" s="49">
        <v>39</v>
      </c>
      <c r="D47" s="49">
        <v>6</v>
      </c>
      <c r="E47" s="49">
        <v>8</v>
      </c>
      <c r="F47" s="49">
        <v>21</v>
      </c>
      <c r="G47" s="49">
        <v>0</v>
      </c>
      <c r="H47" s="49">
        <v>0</v>
      </c>
      <c r="I47" s="49">
        <v>10</v>
      </c>
      <c r="J47" s="49">
        <v>8</v>
      </c>
      <c r="K47" s="49">
        <v>3</v>
      </c>
      <c r="L47" s="49">
        <v>2</v>
      </c>
      <c r="M47" s="49">
        <v>35</v>
      </c>
      <c r="N47" s="49">
        <v>0</v>
      </c>
      <c r="O47" s="17">
        <f t="shared" si="0"/>
        <v>97</v>
      </c>
      <c r="P47" s="17">
        <f t="shared" si="1"/>
        <v>132</v>
      </c>
      <c r="R47" s="19"/>
      <c r="S47" s="19"/>
      <c r="T47"/>
    </row>
    <row r="48" spans="2:32" ht="23.1" customHeight="1" x14ac:dyDescent="0.25">
      <c r="B48" s="45" t="s">
        <v>75</v>
      </c>
      <c r="C48" s="49">
        <v>42</v>
      </c>
      <c r="D48" s="49">
        <v>12</v>
      </c>
      <c r="E48" s="49">
        <v>7</v>
      </c>
      <c r="F48" s="49">
        <v>45</v>
      </c>
      <c r="G48" s="49">
        <v>0</v>
      </c>
      <c r="H48" s="49">
        <v>1</v>
      </c>
      <c r="I48" s="49">
        <v>11</v>
      </c>
      <c r="J48" s="49">
        <v>5</v>
      </c>
      <c r="K48" s="49">
        <v>2</v>
      </c>
      <c r="L48" s="49">
        <v>3</v>
      </c>
      <c r="M48" s="49">
        <v>45</v>
      </c>
      <c r="N48" s="49">
        <v>0</v>
      </c>
      <c r="O48" s="17">
        <f t="shared" si="0"/>
        <v>128</v>
      </c>
      <c r="P48" s="17">
        <f t="shared" si="1"/>
        <v>173</v>
      </c>
      <c r="R48" s="19"/>
      <c r="S48" s="19"/>
      <c r="T48"/>
    </row>
    <row r="49" spans="2:20" ht="23.1" customHeight="1" x14ac:dyDescent="0.25">
      <c r="B49" s="44" t="s">
        <v>76</v>
      </c>
      <c r="C49" s="49">
        <v>21</v>
      </c>
      <c r="D49" s="49">
        <v>7</v>
      </c>
      <c r="E49" s="49">
        <v>3</v>
      </c>
      <c r="F49" s="49">
        <v>23</v>
      </c>
      <c r="G49" s="49">
        <v>0</v>
      </c>
      <c r="H49" s="49">
        <v>1</v>
      </c>
      <c r="I49" s="49">
        <v>20</v>
      </c>
      <c r="J49" s="49">
        <v>5</v>
      </c>
      <c r="K49" s="49">
        <v>1</v>
      </c>
      <c r="L49" s="49">
        <v>2</v>
      </c>
      <c r="M49" s="49">
        <v>41</v>
      </c>
      <c r="N49" s="49">
        <v>0</v>
      </c>
      <c r="O49" s="17">
        <f t="shared" si="0"/>
        <v>83</v>
      </c>
      <c r="P49" s="17">
        <f t="shared" si="1"/>
        <v>124</v>
      </c>
      <c r="R49" s="19"/>
      <c r="S49" s="19"/>
      <c r="T49"/>
    </row>
    <row r="50" spans="2:20" ht="23.1" customHeight="1" x14ac:dyDescent="0.25">
      <c r="B50" s="45" t="s">
        <v>77</v>
      </c>
      <c r="C50" s="49">
        <v>57</v>
      </c>
      <c r="D50" s="49">
        <v>10</v>
      </c>
      <c r="E50" s="49">
        <v>5</v>
      </c>
      <c r="F50" s="49">
        <v>44</v>
      </c>
      <c r="G50" s="49">
        <v>0</v>
      </c>
      <c r="H50" s="49">
        <v>2</v>
      </c>
      <c r="I50" s="49">
        <v>22</v>
      </c>
      <c r="J50" s="49">
        <v>10</v>
      </c>
      <c r="K50" s="49">
        <v>3</v>
      </c>
      <c r="L50" s="49">
        <v>3</v>
      </c>
      <c r="M50" s="49">
        <v>45</v>
      </c>
      <c r="N50" s="49">
        <v>0</v>
      </c>
      <c r="O50" s="17">
        <f t="shared" si="0"/>
        <v>156</v>
      </c>
      <c r="P50" s="17">
        <f t="shared" si="1"/>
        <v>201</v>
      </c>
      <c r="R50" s="19"/>
      <c r="S50" s="19"/>
      <c r="T50"/>
    </row>
    <row r="51" spans="2:20" ht="23.1" customHeight="1" x14ac:dyDescent="0.25">
      <c r="B51" s="45" t="s">
        <v>78</v>
      </c>
      <c r="C51" s="49">
        <v>35</v>
      </c>
      <c r="D51" s="49">
        <v>5</v>
      </c>
      <c r="E51" s="49">
        <v>8</v>
      </c>
      <c r="F51" s="49">
        <v>28</v>
      </c>
      <c r="G51" s="49">
        <v>0</v>
      </c>
      <c r="H51" s="49">
        <v>0</v>
      </c>
      <c r="I51" s="49">
        <v>10</v>
      </c>
      <c r="J51" s="49">
        <v>3</v>
      </c>
      <c r="K51" s="49">
        <v>5</v>
      </c>
      <c r="L51" s="49">
        <v>2</v>
      </c>
      <c r="M51" s="49">
        <v>50</v>
      </c>
      <c r="N51" s="49">
        <v>0</v>
      </c>
      <c r="O51" s="17">
        <f t="shared" si="0"/>
        <v>96</v>
      </c>
      <c r="P51" s="17">
        <f t="shared" si="1"/>
        <v>146</v>
      </c>
      <c r="R51" s="19"/>
      <c r="S51" s="19"/>
      <c r="T51"/>
    </row>
    <row r="52" spans="2:20" ht="23.1" customHeight="1" x14ac:dyDescent="0.25">
      <c r="B52" s="45" t="s">
        <v>79</v>
      </c>
      <c r="C52" s="49">
        <v>50</v>
      </c>
      <c r="D52" s="49">
        <v>8</v>
      </c>
      <c r="E52" s="49">
        <v>7</v>
      </c>
      <c r="F52" s="49">
        <v>41</v>
      </c>
      <c r="G52" s="49">
        <v>0</v>
      </c>
      <c r="H52" s="49">
        <v>0</v>
      </c>
      <c r="I52" s="49">
        <v>20</v>
      </c>
      <c r="J52" s="49">
        <v>11</v>
      </c>
      <c r="K52" s="49">
        <v>1</v>
      </c>
      <c r="L52" s="49">
        <v>9</v>
      </c>
      <c r="M52" s="49">
        <v>40</v>
      </c>
      <c r="N52" s="49">
        <v>0</v>
      </c>
      <c r="O52" s="17">
        <f t="shared" si="0"/>
        <v>147</v>
      </c>
      <c r="P52" s="17">
        <f t="shared" si="1"/>
        <v>187</v>
      </c>
      <c r="R52" s="19"/>
      <c r="S52" s="19"/>
      <c r="T52"/>
    </row>
    <row r="53" spans="2:20" ht="23.1" customHeight="1" x14ac:dyDescent="0.25">
      <c r="B53" s="44" t="s">
        <v>80</v>
      </c>
      <c r="C53" s="49">
        <v>37</v>
      </c>
      <c r="D53" s="49">
        <v>21</v>
      </c>
      <c r="E53" s="49">
        <v>5</v>
      </c>
      <c r="F53" s="49">
        <v>32</v>
      </c>
      <c r="G53" s="49">
        <v>1</v>
      </c>
      <c r="H53" s="49">
        <v>0</v>
      </c>
      <c r="I53" s="49">
        <v>16</v>
      </c>
      <c r="J53" s="49">
        <v>11</v>
      </c>
      <c r="K53" s="49">
        <v>8</v>
      </c>
      <c r="L53" s="49">
        <v>2</v>
      </c>
      <c r="M53" s="49">
        <v>35</v>
      </c>
      <c r="N53" s="49">
        <v>0</v>
      </c>
      <c r="O53" s="17">
        <f t="shared" si="0"/>
        <v>133</v>
      </c>
      <c r="P53" s="17">
        <f t="shared" si="1"/>
        <v>168</v>
      </c>
      <c r="R53" s="19"/>
      <c r="S53" s="19"/>
      <c r="T53"/>
    </row>
    <row r="54" spans="2:20" ht="23.1" customHeight="1" x14ac:dyDescent="0.25">
      <c r="B54" s="44" t="s">
        <v>81</v>
      </c>
      <c r="C54" s="49">
        <v>32</v>
      </c>
      <c r="D54" s="49">
        <v>9</v>
      </c>
      <c r="E54" s="49">
        <v>3</v>
      </c>
      <c r="F54" s="49">
        <v>20</v>
      </c>
      <c r="G54" s="49">
        <v>1</v>
      </c>
      <c r="H54" s="49">
        <v>0</v>
      </c>
      <c r="I54" s="49">
        <v>20</v>
      </c>
      <c r="J54" s="49">
        <v>10</v>
      </c>
      <c r="K54" s="49">
        <v>2</v>
      </c>
      <c r="L54" s="49">
        <v>6</v>
      </c>
      <c r="M54" s="49">
        <v>47</v>
      </c>
      <c r="N54" s="49">
        <v>0</v>
      </c>
      <c r="O54" s="17">
        <f t="shared" si="0"/>
        <v>103</v>
      </c>
      <c r="P54" s="17">
        <f t="shared" si="1"/>
        <v>150</v>
      </c>
      <c r="R54" s="19"/>
      <c r="S54" s="19"/>
      <c r="T54"/>
    </row>
    <row r="55" spans="2:20" ht="23.1" customHeight="1" x14ac:dyDescent="0.25">
      <c r="B55" s="44" t="s">
        <v>82</v>
      </c>
      <c r="C55" s="49">
        <v>31</v>
      </c>
      <c r="D55" s="49">
        <v>8</v>
      </c>
      <c r="E55" s="49">
        <v>4</v>
      </c>
      <c r="F55" s="49">
        <v>38</v>
      </c>
      <c r="G55" s="49">
        <v>0</v>
      </c>
      <c r="H55" s="49">
        <v>0</v>
      </c>
      <c r="I55" s="49">
        <v>21</v>
      </c>
      <c r="J55" s="49">
        <v>15</v>
      </c>
      <c r="K55" s="49">
        <v>5</v>
      </c>
      <c r="L55" s="49">
        <v>2</v>
      </c>
      <c r="M55" s="49">
        <v>57</v>
      </c>
      <c r="N55" s="49">
        <v>0</v>
      </c>
      <c r="O55" s="17">
        <f t="shared" si="0"/>
        <v>124</v>
      </c>
      <c r="P55" s="17">
        <f t="shared" si="1"/>
        <v>181</v>
      </c>
      <c r="R55" s="19"/>
      <c r="S55" s="19"/>
      <c r="T55"/>
    </row>
    <row r="56" spans="2:20" ht="23.1" customHeight="1" x14ac:dyDescent="0.25">
      <c r="B56" s="44" t="s">
        <v>83</v>
      </c>
      <c r="C56" s="49">
        <v>26</v>
      </c>
      <c r="D56" s="49">
        <v>6</v>
      </c>
      <c r="E56" s="49">
        <v>5</v>
      </c>
      <c r="F56" s="49">
        <v>36</v>
      </c>
      <c r="G56" s="49">
        <v>0</v>
      </c>
      <c r="H56" s="49">
        <v>0</v>
      </c>
      <c r="I56" s="49">
        <v>7</v>
      </c>
      <c r="J56" s="49">
        <v>6</v>
      </c>
      <c r="K56" s="49">
        <v>7</v>
      </c>
      <c r="L56" s="49">
        <v>2</v>
      </c>
      <c r="M56" s="49">
        <v>70</v>
      </c>
      <c r="N56" s="49">
        <v>0</v>
      </c>
      <c r="O56" s="17">
        <f t="shared" si="0"/>
        <v>95</v>
      </c>
      <c r="P56" s="17">
        <f t="shared" si="1"/>
        <v>165</v>
      </c>
      <c r="R56" s="19"/>
      <c r="S56" s="19"/>
      <c r="T56"/>
    </row>
    <row r="57" spans="2:20" ht="23.1" customHeight="1" x14ac:dyDescent="0.25">
      <c r="B57" s="44" t="s">
        <v>84</v>
      </c>
      <c r="C57" s="49">
        <v>25</v>
      </c>
      <c r="D57" s="49">
        <v>3</v>
      </c>
      <c r="E57" s="49">
        <v>4</v>
      </c>
      <c r="F57" s="49">
        <v>26</v>
      </c>
      <c r="G57" s="49">
        <v>1</v>
      </c>
      <c r="H57" s="49">
        <v>1</v>
      </c>
      <c r="I57" s="49">
        <v>9</v>
      </c>
      <c r="J57" s="49">
        <v>7</v>
      </c>
      <c r="K57" s="49">
        <v>6</v>
      </c>
      <c r="L57" s="49">
        <v>7</v>
      </c>
      <c r="M57" s="49">
        <v>50</v>
      </c>
      <c r="N57" s="49">
        <v>0</v>
      </c>
      <c r="O57" s="17">
        <f t="shared" si="0"/>
        <v>89</v>
      </c>
      <c r="P57" s="17">
        <f t="shared" si="1"/>
        <v>139</v>
      </c>
      <c r="R57" s="19"/>
      <c r="S57" s="19"/>
      <c r="T57"/>
    </row>
    <row r="58" spans="2:20" ht="23.1" customHeight="1" x14ac:dyDescent="0.25">
      <c r="B58" s="44" t="s">
        <v>99</v>
      </c>
      <c r="C58" s="49">
        <v>23</v>
      </c>
      <c r="D58" s="49">
        <v>5</v>
      </c>
      <c r="E58" s="49">
        <v>2</v>
      </c>
      <c r="F58" s="49">
        <v>27</v>
      </c>
      <c r="G58" s="49">
        <v>1</v>
      </c>
      <c r="H58" s="49">
        <v>0</v>
      </c>
      <c r="I58" s="49">
        <v>3</v>
      </c>
      <c r="J58" s="49">
        <v>3</v>
      </c>
      <c r="K58" s="49">
        <v>2</v>
      </c>
      <c r="L58" s="49">
        <v>3</v>
      </c>
      <c r="M58" s="49">
        <v>47</v>
      </c>
      <c r="N58" s="49">
        <v>0</v>
      </c>
      <c r="O58" s="17">
        <f t="shared" si="0"/>
        <v>69</v>
      </c>
      <c r="P58" s="17">
        <f t="shared" si="1"/>
        <v>116</v>
      </c>
      <c r="R58" s="19"/>
      <c r="S58" s="19"/>
      <c r="T58"/>
    </row>
    <row r="59" spans="2:20" ht="23.1" customHeight="1" x14ac:dyDescent="0.25">
      <c r="B59" s="44" t="s">
        <v>100</v>
      </c>
      <c r="C59" s="49">
        <v>36</v>
      </c>
      <c r="D59" s="49">
        <v>9</v>
      </c>
      <c r="E59" s="49">
        <v>6</v>
      </c>
      <c r="F59" s="49">
        <v>36</v>
      </c>
      <c r="G59" s="49">
        <v>10</v>
      </c>
      <c r="H59" s="49">
        <v>0</v>
      </c>
      <c r="I59" s="49">
        <v>7</v>
      </c>
      <c r="J59" s="49">
        <v>8</v>
      </c>
      <c r="K59" s="49">
        <v>1</v>
      </c>
      <c r="L59" s="49">
        <v>3</v>
      </c>
      <c r="M59" s="49">
        <v>50</v>
      </c>
      <c r="N59" s="49">
        <v>0</v>
      </c>
      <c r="O59" s="17">
        <f t="shared" si="0"/>
        <v>116</v>
      </c>
      <c r="P59" s="17">
        <f t="shared" si="1"/>
        <v>166</v>
      </c>
      <c r="R59" s="19"/>
      <c r="S59" s="19"/>
      <c r="T59"/>
    </row>
    <row r="60" spans="2:20" ht="23.1" customHeight="1" x14ac:dyDescent="0.25">
      <c r="B60" s="44" t="s">
        <v>101</v>
      </c>
      <c r="C60" s="49">
        <v>22</v>
      </c>
      <c r="D60" s="49">
        <v>6</v>
      </c>
      <c r="E60" s="49">
        <v>8</v>
      </c>
      <c r="F60" s="49">
        <v>27</v>
      </c>
      <c r="G60" s="49">
        <v>4</v>
      </c>
      <c r="H60" s="49">
        <v>0</v>
      </c>
      <c r="I60" s="49">
        <v>3</v>
      </c>
      <c r="J60" s="49">
        <v>6</v>
      </c>
      <c r="K60" s="49">
        <v>2</v>
      </c>
      <c r="L60" s="49">
        <v>0</v>
      </c>
      <c r="M60" s="49">
        <v>38</v>
      </c>
      <c r="N60" s="49">
        <v>0</v>
      </c>
      <c r="O60" s="17">
        <f t="shared" si="0"/>
        <v>78</v>
      </c>
      <c r="P60" s="17">
        <f t="shared" si="1"/>
        <v>116</v>
      </c>
      <c r="R60" s="19"/>
      <c r="S60" s="19"/>
      <c r="T60"/>
    </row>
    <row r="61" spans="2:20" ht="23.1" customHeight="1" x14ac:dyDescent="0.25">
      <c r="B61" s="44" t="s">
        <v>102</v>
      </c>
      <c r="C61" s="49">
        <v>21</v>
      </c>
      <c r="D61" s="49">
        <v>4</v>
      </c>
      <c r="E61" s="49">
        <v>3</v>
      </c>
      <c r="F61" s="49">
        <v>22</v>
      </c>
      <c r="G61" s="49">
        <v>2</v>
      </c>
      <c r="H61" s="49">
        <v>0</v>
      </c>
      <c r="I61" s="49">
        <v>6</v>
      </c>
      <c r="J61" s="49">
        <v>2</v>
      </c>
      <c r="K61" s="49">
        <v>1</v>
      </c>
      <c r="L61" s="49">
        <v>1</v>
      </c>
      <c r="M61" s="49">
        <v>35</v>
      </c>
      <c r="N61" s="49">
        <v>0</v>
      </c>
      <c r="O61" s="17">
        <f t="shared" si="0"/>
        <v>62</v>
      </c>
      <c r="P61" s="17">
        <f t="shared" si="1"/>
        <v>97</v>
      </c>
      <c r="R61" s="19"/>
      <c r="S61" s="19"/>
      <c r="T61"/>
    </row>
    <row r="62" spans="2:20" ht="23.1" customHeight="1" x14ac:dyDescent="0.25">
      <c r="B62" s="44" t="s">
        <v>107</v>
      </c>
      <c r="C62" s="49">
        <v>21</v>
      </c>
      <c r="D62" s="49">
        <v>4</v>
      </c>
      <c r="E62" s="49">
        <v>7</v>
      </c>
      <c r="F62" s="49">
        <v>18</v>
      </c>
      <c r="G62" s="49">
        <v>3</v>
      </c>
      <c r="H62" s="49">
        <v>1</v>
      </c>
      <c r="I62" s="49">
        <v>9</v>
      </c>
      <c r="J62" s="49">
        <v>5</v>
      </c>
      <c r="K62" s="49">
        <v>1</v>
      </c>
      <c r="L62" s="49">
        <v>1</v>
      </c>
      <c r="M62" s="49">
        <v>54</v>
      </c>
      <c r="N62" s="49">
        <v>0</v>
      </c>
      <c r="O62" s="17">
        <f t="shared" si="0"/>
        <v>70</v>
      </c>
      <c r="P62" s="17">
        <f t="shared" si="1"/>
        <v>124</v>
      </c>
      <c r="R62" s="19"/>
      <c r="S62" s="19"/>
      <c r="T62"/>
    </row>
    <row r="63" spans="2:20" ht="23.1" customHeight="1" x14ac:dyDescent="0.25">
      <c r="B63" s="44" t="s">
        <v>108</v>
      </c>
      <c r="C63" s="49">
        <v>17</v>
      </c>
      <c r="D63" s="49">
        <v>1</v>
      </c>
      <c r="E63" s="49">
        <v>2</v>
      </c>
      <c r="F63" s="49">
        <v>22</v>
      </c>
      <c r="G63" s="49">
        <v>2</v>
      </c>
      <c r="H63" s="49">
        <v>1</v>
      </c>
      <c r="I63" s="49">
        <v>4</v>
      </c>
      <c r="J63" s="49">
        <v>0</v>
      </c>
      <c r="K63" s="49">
        <v>0</v>
      </c>
      <c r="L63" s="49">
        <v>0</v>
      </c>
      <c r="M63" s="49">
        <v>50</v>
      </c>
      <c r="N63" s="49">
        <v>0</v>
      </c>
      <c r="O63" s="17">
        <f t="shared" si="0"/>
        <v>49</v>
      </c>
      <c r="P63" s="17">
        <f t="shared" si="1"/>
        <v>99</v>
      </c>
      <c r="R63" s="19"/>
      <c r="S63" s="19"/>
      <c r="T63"/>
    </row>
    <row r="64" spans="2:20" ht="23.1" customHeight="1" x14ac:dyDescent="0.25">
      <c r="B64" s="44" t="s">
        <v>109</v>
      </c>
      <c r="C64" s="49">
        <v>23</v>
      </c>
      <c r="D64" s="49">
        <v>5</v>
      </c>
      <c r="E64" s="49">
        <v>3</v>
      </c>
      <c r="F64" s="49">
        <v>26</v>
      </c>
      <c r="G64" s="49">
        <v>3</v>
      </c>
      <c r="H64" s="49">
        <v>1</v>
      </c>
      <c r="I64" s="49">
        <v>10</v>
      </c>
      <c r="J64" s="49">
        <v>6</v>
      </c>
      <c r="K64" s="49">
        <v>1</v>
      </c>
      <c r="L64" s="49">
        <v>3</v>
      </c>
      <c r="M64" s="49">
        <v>32</v>
      </c>
      <c r="N64" s="49">
        <v>0</v>
      </c>
      <c r="O64" s="17">
        <f t="shared" si="0"/>
        <v>81</v>
      </c>
      <c r="P64" s="17">
        <f t="shared" si="1"/>
        <v>113</v>
      </c>
      <c r="R64" s="19"/>
      <c r="S64" s="19"/>
      <c r="T64"/>
    </row>
    <row r="65" spans="2:20" ht="23.1" customHeight="1" x14ac:dyDescent="0.25">
      <c r="B65" s="44" t="s">
        <v>158</v>
      </c>
      <c r="C65" s="49">
        <v>16</v>
      </c>
      <c r="D65" s="49">
        <v>3</v>
      </c>
      <c r="E65" s="49">
        <v>1</v>
      </c>
      <c r="F65" s="49">
        <v>13</v>
      </c>
      <c r="G65" s="49">
        <v>1</v>
      </c>
      <c r="H65" s="49">
        <v>0</v>
      </c>
      <c r="I65" s="49">
        <v>4</v>
      </c>
      <c r="J65" s="49">
        <v>2</v>
      </c>
      <c r="K65" s="49">
        <v>1</v>
      </c>
      <c r="L65" s="49">
        <v>0</v>
      </c>
      <c r="M65" s="49">
        <v>24</v>
      </c>
      <c r="N65" s="49">
        <v>0</v>
      </c>
      <c r="O65" s="17">
        <f t="shared" si="0"/>
        <v>41</v>
      </c>
      <c r="P65" s="17">
        <f t="shared" si="1"/>
        <v>65</v>
      </c>
      <c r="R65" s="19"/>
      <c r="S65" s="19"/>
      <c r="T65"/>
    </row>
    <row r="66" spans="2:20" ht="23.1" customHeight="1" x14ac:dyDescent="0.25">
      <c r="B66" s="44" t="s">
        <v>103</v>
      </c>
      <c r="C66" s="49">
        <v>17</v>
      </c>
      <c r="D66" s="49">
        <v>8</v>
      </c>
      <c r="E66" s="49">
        <v>4</v>
      </c>
      <c r="F66" s="49">
        <v>21</v>
      </c>
      <c r="G66" s="49">
        <v>1</v>
      </c>
      <c r="H66" s="49">
        <v>1</v>
      </c>
      <c r="I66" s="49">
        <v>9</v>
      </c>
      <c r="J66" s="49">
        <v>3</v>
      </c>
      <c r="K66" s="49">
        <v>3</v>
      </c>
      <c r="L66" s="49">
        <v>2</v>
      </c>
      <c r="M66" s="49">
        <v>34</v>
      </c>
      <c r="N66" s="49">
        <v>0</v>
      </c>
      <c r="O66" s="17">
        <f t="shared" si="0"/>
        <v>69</v>
      </c>
      <c r="P66" s="17">
        <f t="shared" si="1"/>
        <v>103</v>
      </c>
      <c r="R66" s="19"/>
      <c r="S66" s="19"/>
      <c r="T66"/>
    </row>
    <row r="67" spans="2:20" ht="23.1" customHeight="1" x14ac:dyDescent="0.25">
      <c r="B67" s="44" t="s">
        <v>104</v>
      </c>
      <c r="C67" s="49">
        <v>13</v>
      </c>
      <c r="D67" s="49">
        <v>4</v>
      </c>
      <c r="E67" s="49">
        <v>3</v>
      </c>
      <c r="F67" s="49">
        <v>18</v>
      </c>
      <c r="G67" s="49">
        <v>2</v>
      </c>
      <c r="H67" s="49">
        <v>0</v>
      </c>
      <c r="I67" s="49">
        <v>6</v>
      </c>
      <c r="J67" s="49">
        <v>12</v>
      </c>
      <c r="K67" s="49">
        <v>1</v>
      </c>
      <c r="L67" s="49">
        <v>2</v>
      </c>
      <c r="M67" s="49">
        <v>37</v>
      </c>
      <c r="N67" s="49">
        <v>0</v>
      </c>
      <c r="O67" s="17">
        <f t="shared" si="0"/>
        <v>61</v>
      </c>
      <c r="P67" s="17">
        <f t="shared" si="1"/>
        <v>98</v>
      </c>
      <c r="R67" s="19"/>
      <c r="S67" s="19"/>
      <c r="T67"/>
    </row>
    <row r="68" spans="2:20" ht="23.1" customHeight="1" x14ac:dyDescent="0.25">
      <c r="B68" s="44" t="s">
        <v>105</v>
      </c>
      <c r="C68" s="49">
        <v>21</v>
      </c>
      <c r="D68" s="49">
        <v>7</v>
      </c>
      <c r="E68" s="49">
        <v>6</v>
      </c>
      <c r="F68" s="49">
        <v>24</v>
      </c>
      <c r="G68" s="49">
        <v>0</v>
      </c>
      <c r="H68" s="49">
        <v>0</v>
      </c>
      <c r="I68" s="49">
        <v>4</v>
      </c>
      <c r="J68" s="49">
        <v>11</v>
      </c>
      <c r="K68" s="49">
        <v>1</v>
      </c>
      <c r="L68" s="49">
        <v>2</v>
      </c>
      <c r="M68" s="49">
        <v>27</v>
      </c>
      <c r="N68" s="49">
        <v>0</v>
      </c>
      <c r="O68" s="17">
        <f t="shared" si="0"/>
        <v>76</v>
      </c>
      <c r="P68" s="17">
        <f t="shared" si="1"/>
        <v>103</v>
      </c>
      <c r="R68" s="19"/>
      <c r="S68" s="19"/>
      <c r="T68"/>
    </row>
    <row r="69" spans="2:20" ht="23.1" customHeight="1" x14ac:dyDescent="0.25">
      <c r="B69" s="44" t="s">
        <v>106</v>
      </c>
      <c r="C69" s="49">
        <v>16</v>
      </c>
      <c r="D69" s="49">
        <v>3</v>
      </c>
      <c r="E69" s="49">
        <v>1</v>
      </c>
      <c r="F69" s="49">
        <v>18</v>
      </c>
      <c r="G69" s="49">
        <v>0</v>
      </c>
      <c r="H69" s="49">
        <v>2</v>
      </c>
      <c r="I69" s="49">
        <v>6</v>
      </c>
      <c r="J69" s="49">
        <v>4</v>
      </c>
      <c r="K69" s="49">
        <v>0</v>
      </c>
      <c r="L69" s="49">
        <v>2</v>
      </c>
      <c r="M69" s="49">
        <v>25</v>
      </c>
      <c r="N69" s="49">
        <v>0</v>
      </c>
      <c r="O69" s="17">
        <f t="shared" si="0"/>
        <v>52</v>
      </c>
      <c r="P69" s="17">
        <f t="shared" si="1"/>
        <v>77</v>
      </c>
      <c r="R69" s="19"/>
      <c r="S69" s="19"/>
      <c r="T69"/>
    </row>
    <row r="70" spans="2:20" ht="23.1" customHeight="1" x14ac:dyDescent="0.25">
      <c r="B70" s="44" t="s">
        <v>110</v>
      </c>
      <c r="C70" s="49">
        <v>18</v>
      </c>
      <c r="D70" s="49">
        <v>5</v>
      </c>
      <c r="E70" s="49">
        <v>3</v>
      </c>
      <c r="F70" s="49">
        <v>23</v>
      </c>
      <c r="G70" s="49">
        <v>4</v>
      </c>
      <c r="H70" s="49">
        <v>2</v>
      </c>
      <c r="I70" s="49">
        <v>7</v>
      </c>
      <c r="J70" s="49">
        <v>7</v>
      </c>
      <c r="K70" s="49">
        <v>0</v>
      </c>
      <c r="L70" s="49">
        <v>1</v>
      </c>
      <c r="M70" s="49">
        <v>23</v>
      </c>
      <c r="N70" s="49">
        <v>0</v>
      </c>
      <c r="O70" s="17">
        <f t="shared" si="0"/>
        <v>70</v>
      </c>
      <c r="P70" s="17">
        <f t="shared" si="1"/>
        <v>93</v>
      </c>
      <c r="R70" s="19"/>
      <c r="S70" s="19"/>
      <c r="T70"/>
    </row>
    <row r="71" spans="2:20" ht="23.1" customHeight="1" x14ac:dyDescent="0.25">
      <c r="B71" s="44" t="s">
        <v>111</v>
      </c>
      <c r="C71" s="49">
        <v>24</v>
      </c>
      <c r="D71" s="49">
        <v>4</v>
      </c>
      <c r="E71" s="49">
        <v>4</v>
      </c>
      <c r="F71" s="49">
        <v>20</v>
      </c>
      <c r="G71" s="49">
        <v>3</v>
      </c>
      <c r="H71" s="49">
        <v>1</v>
      </c>
      <c r="I71" s="49">
        <v>2</v>
      </c>
      <c r="J71" s="49">
        <v>3</v>
      </c>
      <c r="K71" s="49">
        <v>1</v>
      </c>
      <c r="L71" s="49">
        <v>1</v>
      </c>
      <c r="M71" s="49">
        <v>21</v>
      </c>
      <c r="N71" s="49">
        <v>0</v>
      </c>
      <c r="O71" s="17">
        <f t="shared" si="0"/>
        <v>63</v>
      </c>
      <c r="P71" s="17">
        <f t="shared" si="1"/>
        <v>84</v>
      </c>
      <c r="R71" s="19"/>
      <c r="S71" s="19"/>
      <c r="T71"/>
    </row>
    <row r="72" spans="2:20" ht="23.1" customHeight="1" x14ac:dyDescent="0.25">
      <c r="B72" s="44" t="s">
        <v>112</v>
      </c>
      <c r="C72" s="49">
        <v>24</v>
      </c>
      <c r="D72" s="49">
        <v>2</v>
      </c>
      <c r="E72" s="49">
        <v>1</v>
      </c>
      <c r="F72" s="49">
        <v>43</v>
      </c>
      <c r="G72" s="49">
        <v>0</v>
      </c>
      <c r="H72" s="49">
        <v>1</v>
      </c>
      <c r="I72" s="49">
        <v>8</v>
      </c>
      <c r="J72" s="49">
        <v>5</v>
      </c>
      <c r="K72" s="49">
        <v>2</v>
      </c>
      <c r="L72" s="49">
        <v>2</v>
      </c>
      <c r="M72" s="49">
        <v>23</v>
      </c>
      <c r="N72" s="49">
        <v>0</v>
      </c>
      <c r="O72" s="17">
        <f t="shared" si="0"/>
        <v>88</v>
      </c>
      <c r="P72" s="17">
        <f t="shared" si="1"/>
        <v>111</v>
      </c>
      <c r="R72" s="19"/>
      <c r="S72" s="19"/>
      <c r="T72"/>
    </row>
    <row r="73" spans="2:20" ht="23.1" customHeight="1" x14ac:dyDescent="0.25">
      <c r="B73" s="44" t="s">
        <v>113</v>
      </c>
      <c r="C73" s="49">
        <v>32</v>
      </c>
      <c r="D73" s="49">
        <v>6</v>
      </c>
      <c r="E73" s="49">
        <v>3</v>
      </c>
      <c r="F73" s="49">
        <v>55</v>
      </c>
      <c r="G73" s="49">
        <v>2</v>
      </c>
      <c r="H73" s="49">
        <v>7</v>
      </c>
      <c r="I73" s="49">
        <v>10</v>
      </c>
      <c r="J73" s="49">
        <v>8</v>
      </c>
      <c r="K73" s="49">
        <v>3</v>
      </c>
      <c r="L73" s="49">
        <v>1</v>
      </c>
      <c r="M73" s="49">
        <v>28</v>
      </c>
      <c r="N73" s="49">
        <v>0</v>
      </c>
      <c r="O73" s="17">
        <f t="shared" si="0"/>
        <v>127</v>
      </c>
      <c r="P73" s="17">
        <f t="shared" si="1"/>
        <v>155</v>
      </c>
      <c r="R73" s="19"/>
      <c r="S73" s="19"/>
      <c r="T73"/>
    </row>
    <row r="74" spans="2:20" ht="23.1" customHeight="1" x14ac:dyDescent="0.25">
      <c r="B74" s="44" t="s">
        <v>114</v>
      </c>
      <c r="C74" s="49">
        <v>24</v>
      </c>
      <c r="D74" s="49">
        <v>21</v>
      </c>
      <c r="E74" s="49">
        <v>1</v>
      </c>
      <c r="F74" s="49">
        <v>39</v>
      </c>
      <c r="G74" s="49">
        <v>1</v>
      </c>
      <c r="H74" s="49">
        <v>6</v>
      </c>
      <c r="I74" s="49">
        <v>6</v>
      </c>
      <c r="J74" s="49">
        <v>4</v>
      </c>
      <c r="K74" s="49">
        <v>0</v>
      </c>
      <c r="L74" s="49">
        <v>1</v>
      </c>
      <c r="M74" s="49">
        <v>17</v>
      </c>
      <c r="N74" s="49">
        <v>0</v>
      </c>
      <c r="O74" s="17">
        <f t="shared" ref="O74:O105" si="35">SUM(C74:L74,N74)</f>
        <v>103</v>
      </c>
      <c r="P74" s="17">
        <f t="shared" ref="P74:P105" si="36">SUM(C74:N74)</f>
        <v>120</v>
      </c>
      <c r="R74" s="19"/>
      <c r="S74" s="19"/>
      <c r="T74"/>
    </row>
    <row r="75" spans="2:20" ht="23.1" customHeight="1" x14ac:dyDescent="0.25">
      <c r="B75" s="44" t="s">
        <v>115</v>
      </c>
      <c r="C75" s="49">
        <v>17</v>
      </c>
      <c r="D75" s="49">
        <v>3</v>
      </c>
      <c r="E75" s="49">
        <v>2</v>
      </c>
      <c r="F75" s="49">
        <v>19</v>
      </c>
      <c r="G75" s="49">
        <v>0</v>
      </c>
      <c r="H75" s="49">
        <v>6</v>
      </c>
      <c r="I75" s="49">
        <v>3</v>
      </c>
      <c r="J75" s="49">
        <v>4</v>
      </c>
      <c r="K75" s="49">
        <v>0</v>
      </c>
      <c r="L75" s="49">
        <v>0</v>
      </c>
      <c r="M75" s="49">
        <v>24</v>
      </c>
      <c r="N75" s="49">
        <v>0</v>
      </c>
      <c r="O75" s="17">
        <f t="shared" si="35"/>
        <v>54</v>
      </c>
      <c r="P75" s="17">
        <f t="shared" si="36"/>
        <v>78</v>
      </c>
      <c r="R75" s="19"/>
      <c r="S75" s="19"/>
      <c r="T75"/>
    </row>
    <row r="76" spans="2:20" ht="23.1" customHeight="1" x14ac:dyDescent="0.25">
      <c r="B76" s="44" t="s">
        <v>116</v>
      </c>
      <c r="C76" s="49">
        <v>16</v>
      </c>
      <c r="D76" s="49">
        <v>1</v>
      </c>
      <c r="E76" s="49">
        <v>3</v>
      </c>
      <c r="F76" s="49">
        <v>15</v>
      </c>
      <c r="G76" s="49">
        <v>0</v>
      </c>
      <c r="H76" s="49">
        <v>1</v>
      </c>
      <c r="I76" s="49">
        <v>4</v>
      </c>
      <c r="J76" s="49">
        <v>3</v>
      </c>
      <c r="K76" s="49">
        <v>1</v>
      </c>
      <c r="L76" s="49">
        <v>2</v>
      </c>
      <c r="M76" s="49">
        <v>10</v>
      </c>
      <c r="N76" s="49">
        <v>0</v>
      </c>
      <c r="O76" s="17">
        <f t="shared" si="35"/>
        <v>46</v>
      </c>
      <c r="P76" s="17">
        <f t="shared" si="36"/>
        <v>56</v>
      </c>
      <c r="R76" s="19"/>
      <c r="S76" s="19"/>
      <c r="T76"/>
    </row>
    <row r="77" spans="2:20" ht="23.1" customHeight="1" x14ac:dyDescent="0.25">
      <c r="B77" s="44" t="s">
        <v>117</v>
      </c>
      <c r="C77" s="49">
        <v>39</v>
      </c>
      <c r="D77" s="49">
        <v>9</v>
      </c>
      <c r="E77" s="49">
        <v>0</v>
      </c>
      <c r="F77" s="49">
        <v>22</v>
      </c>
      <c r="G77" s="49">
        <v>0</v>
      </c>
      <c r="H77" s="49">
        <v>1</v>
      </c>
      <c r="I77" s="49">
        <v>7</v>
      </c>
      <c r="J77" s="49">
        <v>7</v>
      </c>
      <c r="K77" s="49">
        <v>1</v>
      </c>
      <c r="L77" s="49">
        <v>1</v>
      </c>
      <c r="M77" s="49">
        <v>18</v>
      </c>
      <c r="N77" s="49">
        <v>0</v>
      </c>
      <c r="O77" s="17">
        <f t="shared" si="35"/>
        <v>87</v>
      </c>
      <c r="P77" s="17">
        <f t="shared" si="36"/>
        <v>105</v>
      </c>
      <c r="R77" s="19"/>
      <c r="S77" s="19"/>
      <c r="T77"/>
    </row>
    <row r="78" spans="2:20" ht="23.1" customHeight="1" x14ac:dyDescent="0.25">
      <c r="B78" s="45" t="s">
        <v>118</v>
      </c>
      <c r="C78" s="49">
        <v>49</v>
      </c>
      <c r="D78" s="49">
        <v>6</v>
      </c>
      <c r="E78" s="49">
        <v>4</v>
      </c>
      <c r="F78" s="49">
        <v>31</v>
      </c>
      <c r="G78" s="49">
        <v>1</v>
      </c>
      <c r="H78" s="49">
        <v>8</v>
      </c>
      <c r="I78" s="49">
        <v>5</v>
      </c>
      <c r="J78" s="49">
        <v>4</v>
      </c>
      <c r="K78" s="49">
        <v>4</v>
      </c>
      <c r="L78" s="49">
        <v>1</v>
      </c>
      <c r="M78" s="49">
        <v>7</v>
      </c>
      <c r="N78" s="49">
        <v>0</v>
      </c>
      <c r="O78" s="17">
        <f t="shared" si="35"/>
        <v>113</v>
      </c>
      <c r="P78" s="17">
        <f t="shared" si="36"/>
        <v>120</v>
      </c>
      <c r="R78" s="19"/>
      <c r="S78" s="19"/>
      <c r="T78"/>
    </row>
    <row r="79" spans="2:20" ht="23.1" customHeight="1" x14ac:dyDescent="0.25">
      <c r="B79" s="44" t="s">
        <v>119</v>
      </c>
      <c r="C79" s="49">
        <v>17</v>
      </c>
      <c r="D79" s="49">
        <v>1</v>
      </c>
      <c r="E79" s="49">
        <v>2</v>
      </c>
      <c r="F79" s="49">
        <v>15</v>
      </c>
      <c r="G79" s="49">
        <v>0</v>
      </c>
      <c r="H79" s="49">
        <v>4</v>
      </c>
      <c r="I79" s="49">
        <v>5</v>
      </c>
      <c r="J79" s="49">
        <v>1</v>
      </c>
      <c r="K79" s="49">
        <v>2</v>
      </c>
      <c r="L79" s="49">
        <v>3</v>
      </c>
      <c r="M79" s="49">
        <v>5</v>
      </c>
      <c r="N79" s="49">
        <v>0</v>
      </c>
      <c r="O79" s="17">
        <f t="shared" si="35"/>
        <v>50</v>
      </c>
      <c r="P79" s="17">
        <f t="shared" si="36"/>
        <v>55</v>
      </c>
      <c r="R79" s="19"/>
      <c r="S79" s="19"/>
      <c r="T79"/>
    </row>
    <row r="80" spans="2:20" ht="23.1" customHeight="1" x14ac:dyDescent="0.25">
      <c r="B80" s="46" t="s">
        <v>120</v>
      </c>
      <c r="C80" s="49">
        <v>2</v>
      </c>
      <c r="D80" s="49">
        <v>1</v>
      </c>
      <c r="E80" s="49">
        <v>1</v>
      </c>
      <c r="F80" s="49">
        <v>6</v>
      </c>
      <c r="G80" s="49">
        <v>0</v>
      </c>
      <c r="H80" s="49">
        <v>2</v>
      </c>
      <c r="I80" s="49">
        <v>2</v>
      </c>
      <c r="J80" s="49">
        <v>6</v>
      </c>
      <c r="K80" s="49">
        <v>4</v>
      </c>
      <c r="L80" s="49">
        <v>2</v>
      </c>
      <c r="M80" s="49">
        <v>11</v>
      </c>
      <c r="N80" s="49">
        <v>0</v>
      </c>
      <c r="O80" s="17">
        <f t="shared" si="35"/>
        <v>26</v>
      </c>
      <c r="P80" s="17">
        <f t="shared" si="36"/>
        <v>37</v>
      </c>
      <c r="R80" s="19"/>
      <c r="S80" s="19"/>
      <c r="T80"/>
    </row>
    <row r="81" spans="2:20" ht="23.1" customHeight="1" x14ac:dyDescent="0.25">
      <c r="B81" s="44" t="s">
        <v>121</v>
      </c>
      <c r="C81" s="49">
        <v>11</v>
      </c>
      <c r="D81" s="49">
        <v>4</v>
      </c>
      <c r="E81" s="49">
        <v>0</v>
      </c>
      <c r="F81" s="49">
        <v>4</v>
      </c>
      <c r="G81" s="49">
        <v>0</v>
      </c>
      <c r="H81" s="49">
        <v>1</v>
      </c>
      <c r="I81" s="49">
        <v>2</v>
      </c>
      <c r="J81" s="49">
        <v>1</v>
      </c>
      <c r="K81" s="49">
        <v>2</v>
      </c>
      <c r="L81" s="49">
        <v>0</v>
      </c>
      <c r="M81" s="49">
        <v>6</v>
      </c>
      <c r="N81" s="49">
        <v>0</v>
      </c>
      <c r="O81" s="17">
        <f t="shared" si="35"/>
        <v>25</v>
      </c>
      <c r="P81" s="17">
        <f t="shared" si="36"/>
        <v>31</v>
      </c>
      <c r="R81" s="19"/>
      <c r="S81" s="19"/>
      <c r="T81"/>
    </row>
    <row r="82" spans="2:20" ht="23.1" customHeight="1" x14ac:dyDescent="0.25">
      <c r="B82" s="45" t="s">
        <v>122</v>
      </c>
      <c r="C82" s="49">
        <v>9</v>
      </c>
      <c r="D82" s="49">
        <v>4</v>
      </c>
      <c r="E82" s="49">
        <v>3</v>
      </c>
      <c r="F82" s="49">
        <v>5</v>
      </c>
      <c r="G82" s="49">
        <v>0</v>
      </c>
      <c r="H82" s="49">
        <v>1</v>
      </c>
      <c r="I82" s="49">
        <v>3</v>
      </c>
      <c r="J82" s="49">
        <v>3</v>
      </c>
      <c r="K82" s="49">
        <v>35</v>
      </c>
      <c r="L82" s="49">
        <v>0</v>
      </c>
      <c r="M82" s="49">
        <v>11</v>
      </c>
      <c r="N82" s="49">
        <v>0</v>
      </c>
      <c r="O82" s="17">
        <f t="shared" si="35"/>
        <v>63</v>
      </c>
      <c r="P82" s="17">
        <f t="shared" si="36"/>
        <v>74</v>
      </c>
      <c r="R82" s="19"/>
      <c r="S82" s="19"/>
      <c r="T82"/>
    </row>
    <row r="83" spans="2:20" ht="23.1" customHeight="1" x14ac:dyDescent="0.25">
      <c r="B83" s="44" t="s">
        <v>123</v>
      </c>
      <c r="C83" s="49">
        <v>6</v>
      </c>
      <c r="D83" s="49">
        <v>4</v>
      </c>
      <c r="E83" s="49">
        <v>1</v>
      </c>
      <c r="F83" s="49">
        <v>4</v>
      </c>
      <c r="G83" s="49">
        <v>0</v>
      </c>
      <c r="H83" s="49">
        <v>1</v>
      </c>
      <c r="I83" s="49">
        <v>2</v>
      </c>
      <c r="J83" s="49">
        <v>8</v>
      </c>
      <c r="K83" s="49">
        <v>2</v>
      </c>
      <c r="L83" s="49">
        <v>4</v>
      </c>
      <c r="M83" s="49">
        <v>10</v>
      </c>
      <c r="N83" s="49">
        <v>0</v>
      </c>
      <c r="O83" s="17">
        <f t="shared" si="35"/>
        <v>32</v>
      </c>
      <c r="P83" s="17">
        <f t="shared" si="36"/>
        <v>42</v>
      </c>
      <c r="R83" s="19"/>
      <c r="S83" s="19"/>
      <c r="T83"/>
    </row>
    <row r="84" spans="2:20" ht="23.1" customHeight="1" x14ac:dyDescent="0.25">
      <c r="B84" s="46" t="s">
        <v>124</v>
      </c>
      <c r="C84" s="49">
        <v>6</v>
      </c>
      <c r="D84" s="49">
        <v>0</v>
      </c>
      <c r="E84" s="49">
        <v>0</v>
      </c>
      <c r="F84" s="49">
        <v>5</v>
      </c>
      <c r="G84" s="49">
        <v>0</v>
      </c>
      <c r="H84" s="49">
        <v>0</v>
      </c>
      <c r="I84" s="49">
        <v>2</v>
      </c>
      <c r="J84" s="49">
        <v>2</v>
      </c>
      <c r="K84" s="49">
        <v>0</v>
      </c>
      <c r="L84" s="49">
        <v>0</v>
      </c>
      <c r="M84" s="49">
        <v>9</v>
      </c>
      <c r="N84" s="49">
        <v>0</v>
      </c>
      <c r="O84" s="17">
        <f t="shared" si="35"/>
        <v>15</v>
      </c>
      <c r="P84" s="17">
        <f t="shared" si="36"/>
        <v>24</v>
      </c>
      <c r="R84" s="19"/>
      <c r="S84" s="19"/>
      <c r="T84"/>
    </row>
    <row r="85" spans="2:20" ht="23.1" customHeight="1" x14ac:dyDescent="0.25">
      <c r="B85" s="44" t="s">
        <v>125</v>
      </c>
      <c r="C85" s="49">
        <v>3</v>
      </c>
      <c r="D85" s="49">
        <v>1</v>
      </c>
      <c r="E85" s="49">
        <v>0</v>
      </c>
      <c r="F85" s="49">
        <v>2</v>
      </c>
      <c r="G85" s="49">
        <v>0</v>
      </c>
      <c r="H85" s="49">
        <v>0</v>
      </c>
      <c r="I85" s="49">
        <v>7</v>
      </c>
      <c r="J85" s="49">
        <v>1</v>
      </c>
      <c r="K85" s="49">
        <v>1</v>
      </c>
      <c r="L85" s="49">
        <v>16</v>
      </c>
      <c r="M85" s="49">
        <v>8</v>
      </c>
      <c r="N85" s="49">
        <v>0</v>
      </c>
      <c r="O85" s="17">
        <f t="shared" si="35"/>
        <v>31</v>
      </c>
      <c r="P85" s="17">
        <f t="shared" si="36"/>
        <v>39</v>
      </c>
      <c r="R85" s="19"/>
      <c r="S85" s="19"/>
      <c r="T85"/>
    </row>
    <row r="86" spans="2:20" ht="23.1" customHeight="1" x14ac:dyDescent="0.25">
      <c r="B86" s="45" t="s">
        <v>126</v>
      </c>
      <c r="C86" s="49">
        <v>2</v>
      </c>
      <c r="D86" s="49">
        <v>1</v>
      </c>
      <c r="E86" s="49">
        <v>1</v>
      </c>
      <c r="F86" s="49">
        <v>1</v>
      </c>
      <c r="G86" s="49">
        <v>0</v>
      </c>
      <c r="H86" s="49">
        <v>1</v>
      </c>
      <c r="I86" s="49">
        <v>3</v>
      </c>
      <c r="J86" s="49">
        <v>3</v>
      </c>
      <c r="K86" s="49">
        <v>0</v>
      </c>
      <c r="L86" s="49">
        <v>0</v>
      </c>
      <c r="M86" s="49">
        <v>7</v>
      </c>
      <c r="N86" s="49">
        <v>0</v>
      </c>
      <c r="O86" s="17">
        <f t="shared" si="35"/>
        <v>12</v>
      </c>
      <c r="P86" s="17">
        <f t="shared" si="36"/>
        <v>19</v>
      </c>
      <c r="R86" s="19"/>
      <c r="S86" s="19"/>
      <c r="T86"/>
    </row>
    <row r="87" spans="2:20" ht="23.1" customHeight="1" x14ac:dyDescent="0.25">
      <c r="B87" s="44" t="s">
        <v>127</v>
      </c>
      <c r="C87" s="49">
        <v>6</v>
      </c>
      <c r="D87" s="49">
        <v>0</v>
      </c>
      <c r="E87" s="49">
        <v>2</v>
      </c>
      <c r="F87" s="49">
        <v>2</v>
      </c>
      <c r="G87" s="49">
        <v>0</v>
      </c>
      <c r="H87" s="49">
        <v>0</v>
      </c>
      <c r="I87" s="49">
        <v>3</v>
      </c>
      <c r="J87" s="49">
        <v>0</v>
      </c>
      <c r="K87" s="49">
        <v>0</v>
      </c>
      <c r="L87" s="49">
        <v>2</v>
      </c>
      <c r="M87" s="49">
        <v>4</v>
      </c>
      <c r="N87" s="49">
        <v>0</v>
      </c>
      <c r="O87" s="17">
        <f t="shared" si="35"/>
        <v>15</v>
      </c>
      <c r="P87" s="17">
        <f t="shared" si="36"/>
        <v>19</v>
      </c>
      <c r="R87" s="19"/>
      <c r="S87" s="19"/>
      <c r="T87"/>
    </row>
    <row r="88" spans="2:20" ht="23.1" customHeight="1" x14ac:dyDescent="0.25">
      <c r="B88" s="46" t="s">
        <v>128</v>
      </c>
      <c r="C88" s="49">
        <v>3</v>
      </c>
      <c r="D88" s="49">
        <v>0</v>
      </c>
      <c r="E88" s="49">
        <v>0</v>
      </c>
      <c r="F88" s="49">
        <v>3</v>
      </c>
      <c r="G88" s="49">
        <v>0</v>
      </c>
      <c r="H88" s="49">
        <v>0</v>
      </c>
      <c r="I88" s="49">
        <v>4</v>
      </c>
      <c r="J88" s="49">
        <v>0</v>
      </c>
      <c r="K88" s="49">
        <v>0</v>
      </c>
      <c r="L88" s="49">
        <v>1</v>
      </c>
      <c r="M88" s="49">
        <v>5</v>
      </c>
      <c r="N88" s="49">
        <v>0</v>
      </c>
      <c r="O88" s="17">
        <f t="shared" si="35"/>
        <v>11</v>
      </c>
      <c r="P88" s="17">
        <f t="shared" si="36"/>
        <v>16</v>
      </c>
      <c r="R88" s="19"/>
      <c r="S88" s="19"/>
      <c r="T88"/>
    </row>
    <row r="89" spans="2:20" ht="23.1" customHeight="1" x14ac:dyDescent="0.25">
      <c r="B89" s="44" t="s">
        <v>129</v>
      </c>
      <c r="C89" s="49">
        <v>1</v>
      </c>
      <c r="D89" s="49">
        <v>1</v>
      </c>
      <c r="E89" s="49">
        <v>1</v>
      </c>
      <c r="F89" s="49">
        <v>0</v>
      </c>
      <c r="G89" s="49">
        <v>0</v>
      </c>
      <c r="H89" s="49">
        <v>0</v>
      </c>
      <c r="I89" s="49">
        <v>2</v>
      </c>
      <c r="J89" s="49">
        <v>1</v>
      </c>
      <c r="K89" s="49">
        <v>0</v>
      </c>
      <c r="L89" s="49">
        <v>0</v>
      </c>
      <c r="M89" s="49">
        <v>5</v>
      </c>
      <c r="N89" s="49">
        <v>0</v>
      </c>
      <c r="O89" s="17">
        <f t="shared" si="35"/>
        <v>6</v>
      </c>
      <c r="P89" s="17">
        <f t="shared" si="36"/>
        <v>11</v>
      </c>
      <c r="R89" s="19"/>
      <c r="S89" s="19"/>
      <c r="T89"/>
    </row>
    <row r="90" spans="2:20" ht="23.1" customHeight="1" x14ac:dyDescent="0.25">
      <c r="B90" s="45" t="s">
        <v>130</v>
      </c>
      <c r="C90" s="49">
        <v>1</v>
      </c>
      <c r="D90" s="49">
        <v>0</v>
      </c>
      <c r="E90" s="49">
        <v>0</v>
      </c>
      <c r="F90" s="49">
        <v>2</v>
      </c>
      <c r="G90" s="49">
        <v>0</v>
      </c>
      <c r="H90" s="49">
        <v>0</v>
      </c>
      <c r="I90" s="49">
        <v>1</v>
      </c>
      <c r="J90" s="49">
        <v>0</v>
      </c>
      <c r="K90" s="49">
        <v>0</v>
      </c>
      <c r="L90" s="49">
        <v>1</v>
      </c>
      <c r="M90" s="49">
        <v>2</v>
      </c>
      <c r="N90" s="49">
        <v>0</v>
      </c>
      <c r="O90" s="17">
        <f t="shared" si="35"/>
        <v>5</v>
      </c>
      <c r="P90" s="17">
        <f t="shared" si="36"/>
        <v>7</v>
      </c>
      <c r="R90" s="19"/>
      <c r="S90" s="19"/>
      <c r="T90"/>
    </row>
    <row r="91" spans="2:20" ht="23.1" customHeight="1" x14ac:dyDescent="0.25">
      <c r="B91" s="44" t="s">
        <v>131</v>
      </c>
      <c r="C91" s="49">
        <v>4</v>
      </c>
      <c r="D91" s="49">
        <v>2</v>
      </c>
      <c r="E91" s="49">
        <v>0</v>
      </c>
      <c r="F91" s="49">
        <v>1</v>
      </c>
      <c r="G91" s="49">
        <v>0</v>
      </c>
      <c r="H91" s="49">
        <v>0</v>
      </c>
      <c r="I91" s="49">
        <v>3</v>
      </c>
      <c r="J91" s="49">
        <v>0</v>
      </c>
      <c r="K91" s="49">
        <v>0</v>
      </c>
      <c r="L91" s="49">
        <v>0</v>
      </c>
      <c r="M91" s="49">
        <v>1</v>
      </c>
      <c r="N91" s="49">
        <v>0</v>
      </c>
      <c r="O91" s="17">
        <f t="shared" si="35"/>
        <v>10</v>
      </c>
      <c r="P91" s="17">
        <f t="shared" si="36"/>
        <v>11</v>
      </c>
      <c r="R91" s="19"/>
      <c r="S91" s="19"/>
      <c r="T91"/>
    </row>
    <row r="92" spans="2:20" ht="23.1" customHeight="1" x14ac:dyDescent="0.25">
      <c r="B92" s="46" t="s">
        <v>132</v>
      </c>
      <c r="C92" s="49">
        <v>4</v>
      </c>
      <c r="D92" s="49">
        <v>0</v>
      </c>
      <c r="E92" s="49">
        <v>1</v>
      </c>
      <c r="F92" s="49">
        <v>2</v>
      </c>
      <c r="G92" s="49">
        <v>0</v>
      </c>
      <c r="H92" s="49">
        <v>0</v>
      </c>
      <c r="I92" s="49">
        <v>2</v>
      </c>
      <c r="J92" s="49">
        <v>3</v>
      </c>
      <c r="K92" s="49">
        <v>0</v>
      </c>
      <c r="L92" s="49">
        <v>0</v>
      </c>
      <c r="M92" s="49">
        <v>4</v>
      </c>
      <c r="N92" s="49">
        <v>0</v>
      </c>
      <c r="O92" s="17">
        <f t="shared" si="35"/>
        <v>12</v>
      </c>
      <c r="P92" s="17">
        <f t="shared" si="36"/>
        <v>16</v>
      </c>
      <c r="R92" s="19"/>
      <c r="S92" s="19"/>
      <c r="T92"/>
    </row>
    <row r="93" spans="2:20" ht="23.1" customHeight="1" x14ac:dyDescent="0.25">
      <c r="B93" s="44" t="s">
        <v>133</v>
      </c>
      <c r="C93" s="49">
        <v>4</v>
      </c>
      <c r="D93" s="49">
        <v>0</v>
      </c>
      <c r="E93" s="49">
        <v>1</v>
      </c>
      <c r="F93" s="49">
        <v>0</v>
      </c>
      <c r="G93" s="49">
        <v>0</v>
      </c>
      <c r="H93" s="49">
        <v>0</v>
      </c>
      <c r="I93" s="49">
        <v>0</v>
      </c>
      <c r="J93" s="49">
        <v>0</v>
      </c>
      <c r="K93" s="49">
        <v>0</v>
      </c>
      <c r="L93" s="49">
        <v>1</v>
      </c>
      <c r="M93" s="49">
        <v>3</v>
      </c>
      <c r="N93" s="49">
        <v>0</v>
      </c>
      <c r="O93" s="17">
        <f t="shared" si="35"/>
        <v>6</v>
      </c>
      <c r="P93" s="17">
        <f t="shared" si="36"/>
        <v>9</v>
      </c>
      <c r="R93" s="19"/>
      <c r="S93" s="19"/>
      <c r="T93"/>
    </row>
    <row r="94" spans="2:20" ht="23.1" customHeight="1" x14ac:dyDescent="0.25">
      <c r="B94" s="45" t="s">
        <v>134</v>
      </c>
      <c r="C94" s="49">
        <v>5</v>
      </c>
      <c r="D94" s="49">
        <v>0</v>
      </c>
      <c r="E94" s="49">
        <v>0</v>
      </c>
      <c r="F94" s="49">
        <v>0</v>
      </c>
      <c r="G94" s="49">
        <v>0</v>
      </c>
      <c r="H94" s="49">
        <v>0</v>
      </c>
      <c r="I94" s="49">
        <v>3</v>
      </c>
      <c r="J94" s="49">
        <v>5</v>
      </c>
      <c r="K94" s="49">
        <v>0</v>
      </c>
      <c r="L94" s="49">
        <v>0</v>
      </c>
      <c r="M94" s="49">
        <v>1</v>
      </c>
      <c r="N94" s="49">
        <v>0</v>
      </c>
      <c r="O94" s="17">
        <f t="shared" si="35"/>
        <v>13</v>
      </c>
      <c r="P94" s="17">
        <f t="shared" si="36"/>
        <v>14</v>
      </c>
      <c r="R94" s="19"/>
      <c r="S94" s="19"/>
      <c r="T94"/>
    </row>
    <row r="95" spans="2:20" ht="23.1" customHeight="1" x14ac:dyDescent="0.25">
      <c r="B95" s="44" t="s">
        <v>135</v>
      </c>
      <c r="C95" s="49">
        <v>2</v>
      </c>
      <c r="D95" s="49">
        <v>2</v>
      </c>
      <c r="E95" s="49">
        <v>1</v>
      </c>
      <c r="F95" s="49">
        <v>3</v>
      </c>
      <c r="G95" s="49">
        <v>0</v>
      </c>
      <c r="H95" s="49">
        <v>0</v>
      </c>
      <c r="I95" s="49">
        <v>1</v>
      </c>
      <c r="J95" s="49">
        <v>1</v>
      </c>
      <c r="K95" s="49">
        <v>2</v>
      </c>
      <c r="L95" s="49">
        <v>0</v>
      </c>
      <c r="M95" s="49">
        <v>1</v>
      </c>
      <c r="N95" s="49">
        <v>0</v>
      </c>
      <c r="O95" s="17">
        <f t="shared" si="35"/>
        <v>12</v>
      </c>
      <c r="P95" s="17">
        <f t="shared" si="36"/>
        <v>13</v>
      </c>
      <c r="R95" s="19"/>
      <c r="S95" s="19"/>
      <c r="T95"/>
    </row>
    <row r="96" spans="2:20" ht="23.1" customHeight="1" x14ac:dyDescent="0.25">
      <c r="B96" s="46" t="s">
        <v>136</v>
      </c>
      <c r="C96" s="49">
        <v>4</v>
      </c>
      <c r="D96" s="49">
        <v>1</v>
      </c>
      <c r="E96" s="49">
        <v>0</v>
      </c>
      <c r="F96" s="49">
        <v>2</v>
      </c>
      <c r="G96" s="49">
        <v>0</v>
      </c>
      <c r="H96" s="49">
        <v>0</v>
      </c>
      <c r="I96" s="49">
        <v>3</v>
      </c>
      <c r="J96" s="49">
        <v>0</v>
      </c>
      <c r="K96" s="49">
        <v>4</v>
      </c>
      <c r="L96" s="49">
        <v>0</v>
      </c>
      <c r="M96" s="49">
        <v>0</v>
      </c>
      <c r="N96" s="49">
        <v>0</v>
      </c>
      <c r="O96" s="17">
        <f t="shared" si="35"/>
        <v>14</v>
      </c>
      <c r="P96" s="17">
        <f t="shared" si="36"/>
        <v>14</v>
      </c>
      <c r="R96" s="19"/>
      <c r="S96" s="19"/>
      <c r="T96"/>
    </row>
    <row r="97" spans="2:20" ht="23.1" customHeight="1" x14ac:dyDescent="0.25">
      <c r="B97" s="44" t="s">
        <v>137</v>
      </c>
      <c r="C97" s="49">
        <v>1</v>
      </c>
      <c r="D97" s="49">
        <v>0</v>
      </c>
      <c r="E97" s="49">
        <v>2</v>
      </c>
      <c r="F97" s="49">
        <v>1</v>
      </c>
      <c r="G97" s="49">
        <v>0</v>
      </c>
      <c r="H97" s="49">
        <v>0</v>
      </c>
      <c r="I97" s="49">
        <v>3</v>
      </c>
      <c r="J97" s="49">
        <v>1</v>
      </c>
      <c r="K97" s="49">
        <v>0</v>
      </c>
      <c r="L97" s="49">
        <v>0</v>
      </c>
      <c r="M97" s="49">
        <v>5</v>
      </c>
      <c r="N97" s="49">
        <v>0</v>
      </c>
      <c r="O97" s="17">
        <f t="shared" si="35"/>
        <v>8</v>
      </c>
      <c r="P97" s="17">
        <f t="shared" si="36"/>
        <v>13</v>
      </c>
      <c r="R97" s="19"/>
      <c r="S97" s="19"/>
      <c r="T97"/>
    </row>
    <row r="98" spans="2:20" ht="23.1" customHeight="1" x14ac:dyDescent="0.25">
      <c r="B98" s="45" t="s">
        <v>138</v>
      </c>
      <c r="C98" s="49">
        <v>2</v>
      </c>
      <c r="D98" s="49">
        <v>1</v>
      </c>
      <c r="E98" s="49">
        <v>1</v>
      </c>
      <c r="F98" s="49">
        <v>5</v>
      </c>
      <c r="G98" s="49">
        <v>0</v>
      </c>
      <c r="H98" s="49">
        <v>0</v>
      </c>
      <c r="I98" s="49">
        <v>6</v>
      </c>
      <c r="J98" s="49">
        <v>0</v>
      </c>
      <c r="K98" s="49">
        <v>1</v>
      </c>
      <c r="L98" s="49">
        <v>2</v>
      </c>
      <c r="M98" s="49">
        <v>4</v>
      </c>
      <c r="N98" s="49">
        <v>0</v>
      </c>
      <c r="O98" s="17">
        <f t="shared" si="35"/>
        <v>18</v>
      </c>
      <c r="P98" s="17">
        <f t="shared" si="36"/>
        <v>22</v>
      </c>
      <c r="R98" s="19"/>
      <c r="S98" s="19"/>
      <c r="T98"/>
    </row>
    <row r="99" spans="2:20" ht="23.1" customHeight="1" x14ac:dyDescent="0.25">
      <c r="B99" s="44" t="s">
        <v>139</v>
      </c>
      <c r="C99" s="49">
        <v>7</v>
      </c>
      <c r="D99" s="49">
        <v>2</v>
      </c>
      <c r="E99" s="49">
        <v>0</v>
      </c>
      <c r="F99" s="49">
        <v>2</v>
      </c>
      <c r="G99" s="49">
        <v>0</v>
      </c>
      <c r="H99" s="49">
        <v>0</v>
      </c>
      <c r="I99" s="49">
        <v>6</v>
      </c>
      <c r="J99" s="49">
        <v>2</v>
      </c>
      <c r="K99" s="49">
        <v>0</v>
      </c>
      <c r="L99" s="49">
        <v>0</v>
      </c>
      <c r="M99" s="49">
        <v>12</v>
      </c>
      <c r="N99" s="49">
        <v>0</v>
      </c>
      <c r="O99" s="17">
        <f t="shared" si="35"/>
        <v>19</v>
      </c>
      <c r="P99" s="17">
        <f t="shared" si="36"/>
        <v>31</v>
      </c>
      <c r="R99" s="19"/>
      <c r="S99" s="19"/>
      <c r="T99"/>
    </row>
    <row r="100" spans="2:20" ht="23.1" customHeight="1" x14ac:dyDescent="0.25">
      <c r="B100" s="46" t="s">
        <v>140</v>
      </c>
      <c r="C100" s="49">
        <v>5</v>
      </c>
      <c r="D100" s="49">
        <v>2</v>
      </c>
      <c r="E100" s="49">
        <v>1</v>
      </c>
      <c r="F100" s="49">
        <v>11</v>
      </c>
      <c r="G100" s="49">
        <v>1</v>
      </c>
      <c r="H100" s="49">
        <v>0</v>
      </c>
      <c r="I100" s="49">
        <v>9</v>
      </c>
      <c r="J100" s="49">
        <v>2</v>
      </c>
      <c r="K100" s="49">
        <v>1</v>
      </c>
      <c r="L100" s="49">
        <v>0</v>
      </c>
      <c r="M100" s="49">
        <v>10</v>
      </c>
      <c r="N100" s="49">
        <v>0</v>
      </c>
      <c r="O100" s="17">
        <f t="shared" si="35"/>
        <v>32</v>
      </c>
      <c r="P100" s="17">
        <f t="shared" si="36"/>
        <v>42</v>
      </c>
      <c r="R100" s="19"/>
      <c r="S100" s="19"/>
      <c r="T100"/>
    </row>
    <row r="101" spans="2:20" ht="23.1" customHeight="1" x14ac:dyDescent="0.25">
      <c r="B101" s="44" t="s">
        <v>141</v>
      </c>
      <c r="C101" s="49">
        <v>5</v>
      </c>
      <c r="D101" s="49">
        <v>4</v>
      </c>
      <c r="E101" s="49">
        <v>3</v>
      </c>
      <c r="F101" s="49">
        <v>16</v>
      </c>
      <c r="G101" s="49">
        <v>0</v>
      </c>
      <c r="H101" s="49">
        <v>0</v>
      </c>
      <c r="I101" s="49">
        <v>5</v>
      </c>
      <c r="J101" s="49">
        <v>1</v>
      </c>
      <c r="K101" s="49">
        <v>0</v>
      </c>
      <c r="L101" s="49">
        <v>0</v>
      </c>
      <c r="M101" s="49">
        <v>9</v>
      </c>
      <c r="N101" s="49">
        <v>0</v>
      </c>
      <c r="O101" s="17">
        <f t="shared" si="35"/>
        <v>34</v>
      </c>
      <c r="P101" s="17">
        <f t="shared" si="36"/>
        <v>43</v>
      </c>
      <c r="R101" s="19"/>
      <c r="S101" s="19"/>
      <c r="T101"/>
    </row>
    <row r="102" spans="2:20" ht="23.1" customHeight="1" x14ac:dyDescent="0.25">
      <c r="B102" s="45" t="s">
        <v>142</v>
      </c>
      <c r="C102" s="49">
        <v>9</v>
      </c>
      <c r="D102" s="49">
        <v>2</v>
      </c>
      <c r="E102" s="49">
        <v>2</v>
      </c>
      <c r="F102" s="49">
        <v>21</v>
      </c>
      <c r="G102" s="49">
        <v>0</v>
      </c>
      <c r="H102" s="49">
        <v>0</v>
      </c>
      <c r="I102" s="49">
        <v>4</v>
      </c>
      <c r="J102" s="49">
        <v>5</v>
      </c>
      <c r="K102" s="49">
        <v>0</v>
      </c>
      <c r="L102" s="49">
        <v>0</v>
      </c>
      <c r="M102" s="49">
        <v>15</v>
      </c>
      <c r="N102" s="49">
        <v>0</v>
      </c>
      <c r="O102" s="17">
        <f t="shared" si="35"/>
        <v>43</v>
      </c>
      <c r="P102" s="17">
        <f t="shared" si="36"/>
        <v>58</v>
      </c>
      <c r="R102" s="19"/>
      <c r="S102" s="19"/>
      <c r="T102"/>
    </row>
    <row r="103" spans="2:20" ht="23.1" customHeight="1" x14ac:dyDescent="0.25">
      <c r="B103" s="44" t="s">
        <v>143</v>
      </c>
      <c r="C103" s="49">
        <v>8</v>
      </c>
      <c r="D103" s="49">
        <v>2</v>
      </c>
      <c r="E103" s="49">
        <v>3</v>
      </c>
      <c r="F103" s="49">
        <v>27</v>
      </c>
      <c r="G103" s="49">
        <v>1</v>
      </c>
      <c r="H103" s="49">
        <v>0</v>
      </c>
      <c r="I103" s="49">
        <v>9</v>
      </c>
      <c r="J103" s="49">
        <v>8</v>
      </c>
      <c r="K103" s="49">
        <v>0</v>
      </c>
      <c r="L103" s="49">
        <v>0</v>
      </c>
      <c r="M103" s="49">
        <v>32</v>
      </c>
      <c r="N103" s="49">
        <v>0</v>
      </c>
      <c r="O103" s="17">
        <f t="shared" si="35"/>
        <v>58</v>
      </c>
      <c r="P103" s="17">
        <f t="shared" si="36"/>
        <v>90</v>
      </c>
      <c r="R103" s="19"/>
      <c r="S103" s="19"/>
      <c r="T103"/>
    </row>
    <row r="104" spans="2:20" ht="23.1" customHeight="1" x14ac:dyDescent="0.25">
      <c r="B104" s="46" t="s">
        <v>144</v>
      </c>
      <c r="C104" s="49">
        <v>18</v>
      </c>
      <c r="D104" s="49">
        <v>3</v>
      </c>
      <c r="E104" s="49">
        <v>2</v>
      </c>
      <c r="F104" s="49">
        <v>28</v>
      </c>
      <c r="G104" s="49">
        <v>0</v>
      </c>
      <c r="H104" s="49">
        <v>1</v>
      </c>
      <c r="I104" s="49">
        <v>7</v>
      </c>
      <c r="J104" s="49">
        <v>8</v>
      </c>
      <c r="K104" s="49">
        <v>1</v>
      </c>
      <c r="L104" s="49">
        <v>2</v>
      </c>
      <c r="M104" s="49">
        <v>39</v>
      </c>
      <c r="N104" s="49">
        <v>0</v>
      </c>
      <c r="O104" s="17">
        <f t="shared" si="35"/>
        <v>70</v>
      </c>
      <c r="P104" s="17">
        <f t="shared" si="36"/>
        <v>109</v>
      </c>
      <c r="R104" s="19"/>
      <c r="S104" s="19"/>
      <c r="T104"/>
    </row>
    <row r="105" spans="2:20" ht="23.1" customHeight="1" x14ac:dyDescent="0.25">
      <c r="B105" s="44" t="s">
        <v>145</v>
      </c>
      <c r="C105" s="49">
        <v>15</v>
      </c>
      <c r="D105" s="49">
        <v>2</v>
      </c>
      <c r="E105" s="49">
        <v>3</v>
      </c>
      <c r="F105" s="49">
        <v>25</v>
      </c>
      <c r="G105" s="49">
        <v>0</v>
      </c>
      <c r="H105" s="49">
        <v>0</v>
      </c>
      <c r="I105" s="49">
        <v>14</v>
      </c>
      <c r="J105" s="49">
        <v>11</v>
      </c>
      <c r="K105" s="49">
        <v>2</v>
      </c>
      <c r="L105" s="49">
        <v>0</v>
      </c>
      <c r="M105" s="49">
        <v>48</v>
      </c>
      <c r="N105" s="49">
        <v>0</v>
      </c>
      <c r="O105" s="17">
        <f t="shared" si="35"/>
        <v>72</v>
      </c>
      <c r="P105" s="17">
        <f t="shared" si="36"/>
        <v>120</v>
      </c>
      <c r="R105" s="19"/>
      <c r="S105" s="19"/>
      <c r="T105"/>
    </row>
    <row r="106" spans="2:20" ht="23.1" customHeight="1" x14ac:dyDescent="0.25">
      <c r="B106" s="74" t="s">
        <v>18</v>
      </c>
      <c r="C106" s="16">
        <f>SUM(C10:C105)</f>
        <v>2940</v>
      </c>
      <c r="D106" s="16">
        <f t="shared" ref="D106:P106" si="37">SUM(D10:D105)</f>
        <v>752</v>
      </c>
      <c r="E106" s="16">
        <f t="shared" si="37"/>
        <v>505</v>
      </c>
      <c r="F106" s="16">
        <f t="shared" si="37"/>
        <v>2671</v>
      </c>
      <c r="G106" s="16">
        <f t="shared" si="37"/>
        <v>101</v>
      </c>
      <c r="H106" s="16">
        <f t="shared" si="37"/>
        <v>96</v>
      </c>
      <c r="I106" s="16">
        <f t="shared" si="37"/>
        <v>1084</v>
      </c>
      <c r="J106" s="16">
        <f t="shared" si="37"/>
        <v>487</v>
      </c>
      <c r="K106" s="16">
        <f t="shared" si="37"/>
        <v>217</v>
      </c>
      <c r="L106" s="16">
        <f t="shared" si="37"/>
        <v>194</v>
      </c>
      <c r="M106" s="16">
        <f t="shared" si="37"/>
        <v>3444</v>
      </c>
      <c r="N106" s="16">
        <f t="shared" si="37"/>
        <v>2</v>
      </c>
      <c r="O106" s="16">
        <f t="shared" si="37"/>
        <v>9049</v>
      </c>
      <c r="P106" s="16">
        <f t="shared" si="37"/>
        <v>12493</v>
      </c>
      <c r="R106" s="19"/>
      <c r="S106" s="19"/>
      <c r="T106"/>
    </row>
    <row r="107" spans="2:20" ht="23.1" customHeight="1" x14ac:dyDescent="0.25">
      <c r="B107" s="74" t="s">
        <v>93</v>
      </c>
      <c r="C107" s="42">
        <f t="shared" ref="C107:N107" si="38">C106/$P$106</f>
        <v>0.23533178580004802</v>
      </c>
      <c r="D107" s="42">
        <f t="shared" si="38"/>
        <v>6.0193708476746981E-2</v>
      </c>
      <c r="E107" s="42">
        <f t="shared" si="38"/>
        <v>4.0422636676538864E-2</v>
      </c>
      <c r="F107" s="42">
        <f t="shared" si="38"/>
        <v>0.21379972784759466</v>
      </c>
      <c r="G107" s="42">
        <f t="shared" si="38"/>
        <v>8.0845273353077722E-3</v>
      </c>
      <c r="H107" s="42">
        <f t="shared" si="38"/>
        <v>7.6843032097974866E-3</v>
      </c>
      <c r="I107" s="42">
        <f t="shared" si="38"/>
        <v>8.6768590410629953E-2</v>
      </c>
      <c r="J107" s="42">
        <f t="shared" si="38"/>
        <v>3.898182982470183E-2</v>
      </c>
      <c r="K107" s="42">
        <f t="shared" si="38"/>
        <v>1.7369727047146403E-2</v>
      </c>
      <c r="L107" s="42">
        <f t="shared" si="38"/>
        <v>1.5528696069799088E-2</v>
      </c>
      <c r="M107" s="42">
        <f t="shared" si="38"/>
        <v>0.27567437765148484</v>
      </c>
      <c r="N107" s="42">
        <f t="shared" si="38"/>
        <v>1.600896502041143E-4</v>
      </c>
      <c r="R107" s="19"/>
      <c r="S107" s="19"/>
      <c r="T107"/>
    </row>
    <row r="108" spans="2:20" ht="23.1" customHeight="1" x14ac:dyDescent="0.25">
      <c r="B108" s="75" t="s">
        <v>94</v>
      </c>
      <c r="C108" s="43">
        <f>C106/$O$106</f>
        <v>0.32489777876008397</v>
      </c>
      <c r="D108" s="43">
        <f t="shared" ref="D108:N108" si="39">D106/$O$106</f>
        <v>8.310310531550448E-2</v>
      </c>
      <c r="E108" s="43">
        <f t="shared" si="39"/>
        <v>5.5807271521715107E-2</v>
      </c>
      <c r="F108" s="43">
        <f t="shared" si="39"/>
        <v>0.29517073709802188</v>
      </c>
      <c r="G108" s="43">
        <f t="shared" si="39"/>
        <v>1.1161454304343021E-2</v>
      </c>
      <c r="H108" s="43">
        <f t="shared" si="39"/>
        <v>1.0608907061553763E-2</v>
      </c>
      <c r="I108" s="43">
        <f t="shared" si="39"/>
        <v>0.11979224223671124</v>
      </c>
      <c r="J108" s="43">
        <f t="shared" si="39"/>
        <v>5.3818101447673773E-2</v>
      </c>
      <c r="K108" s="43">
        <f t="shared" si="39"/>
        <v>2.3980550337053819E-2</v>
      </c>
      <c r="L108" s="43">
        <f t="shared" si="39"/>
        <v>2.143883302022323E-2</v>
      </c>
      <c r="M108" s="43"/>
      <c r="N108" s="43">
        <f t="shared" si="39"/>
        <v>2.2101889711570338E-4</v>
      </c>
      <c r="R108" s="19"/>
      <c r="S108" s="19"/>
      <c r="T108"/>
    </row>
    <row r="109" spans="2:20" ht="23.1" customHeight="1" x14ac:dyDescent="0.25">
      <c r="C109" s="18"/>
      <c r="R109" s="19"/>
      <c r="S109" s="19"/>
      <c r="T109"/>
    </row>
    <row r="110" spans="2:20" ht="23.1" customHeight="1" x14ac:dyDescent="0.25">
      <c r="C110" s="18"/>
      <c r="R110" s="19"/>
      <c r="S110" s="19"/>
      <c r="T110"/>
    </row>
    <row r="111" spans="2:20" ht="23.1" customHeight="1" x14ac:dyDescent="0.25">
      <c r="C111" s="18"/>
      <c r="R111"/>
      <c r="S111" s="19"/>
      <c r="T111" s="19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F126"/>
  <sheetViews>
    <sheetView view="pageBreakPreview" zoomScale="60" workbookViewId="0">
      <selection activeCell="R7" sqref="R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82" t="s">
        <v>23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 spans="2:32" ht="20.100000000000001" customHeight="1" x14ac:dyDescent="0.25">
      <c r="B2" s="83" t="s">
        <v>95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 spans="2:32" ht="20.100000000000001" customHeight="1" x14ac:dyDescent="0.25">
      <c r="B3" s="21" t="s">
        <v>96</v>
      </c>
      <c r="C3" s="90" t="s">
        <v>185</v>
      </c>
      <c r="D3" s="90"/>
      <c r="E3" s="90"/>
      <c r="F3" s="90"/>
      <c r="G3" s="90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2:32" ht="20.100000000000001" customHeight="1" x14ac:dyDescent="0.25">
      <c r="C5" s="2" t="s">
        <v>3</v>
      </c>
      <c r="D5" s="35" t="s">
        <v>187</v>
      </c>
      <c r="F5" s="40" t="s">
        <v>1</v>
      </c>
      <c r="G5" s="88" t="str">
        <f>'[2]28.09 BOMBO-MATUGGA-24h'!G5:H5</f>
        <v>MATUGGA GAZ</v>
      </c>
      <c r="H5" s="89"/>
      <c r="I5" s="14"/>
      <c r="J5" s="2" t="s">
        <v>5</v>
      </c>
      <c r="K5" s="88" t="str">
        <f>'[2]28.09 BOMBO-MATUGGA-24h'!K5:L5</f>
        <v>OMEJJE</v>
      </c>
      <c r="L5" s="89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88" t="s">
        <v>176</v>
      </c>
      <c r="E6" s="89"/>
      <c r="F6" s="2" t="s">
        <v>2</v>
      </c>
      <c r="G6" s="88" t="s">
        <v>182</v>
      </c>
      <c r="H6" s="89"/>
      <c r="J6" s="2" t="s">
        <v>21</v>
      </c>
      <c r="K6" s="88" t="str">
        <f>'[2]28.09 BOMBO-MATUGGA-24h'!K6:L6</f>
        <v>NUSURAH</v>
      </c>
      <c r="L6" s="89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87" t="s">
        <v>88</v>
      </c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20</v>
      </c>
      <c r="D10" s="49">
        <v>1</v>
      </c>
      <c r="E10" s="49">
        <v>1</v>
      </c>
      <c r="F10" s="49">
        <v>32</v>
      </c>
      <c r="G10" s="49">
        <v>0</v>
      </c>
      <c r="H10" s="49">
        <v>0</v>
      </c>
      <c r="I10" s="49">
        <v>10</v>
      </c>
      <c r="J10" s="49">
        <v>2</v>
      </c>
      <c r="K10" s="49">
        <v>0</v>
      </c>
      <c r="L10" s="49">
        <v>1</v>
      </c>
      <c r="M10" s="49">
        <v>87</v>
      </c>
      <c r="N10" s="49">
        <v>0</v>
      </c>
      <c r="O10" s="17">
        <f t="shared" ref="O10:O57" si="0">SUM(C10:L10,N10)</f>
        <v>67</v>
      </c>
      <c r="P10" s="17">
        <f t="shared" ref="P10:P57" si="1">SUM(C10:N10)</f>
        <v>154</v>
      </c>
      <c r="R10" s="1" t="s">
        <v>6</v>
      </c>
      <c r="S10" s="17">
        <f t="shared" ref="S10:AF10" si="2">SUM(C10:C13)</f>
        <v>81</v>
      </c>
      <c r="T10" s="17">
        <f t="shared" si="2"/>
        <v>12</v>
      </c>
      <c r="U10" s="17">
        <f t="shared" si="2"/>
        <v>8</v>
      </c>
      <c r="V10" s="17">
        <f t="shared" si="2"/>
        <v>133</v>
      </c>
      <c r="W10" s="17">
        <f t="shared" si="2"/>
        <v>2</v>
      </c>
      <c r="X10" s="17">
        <f t="shared" si="2"/>
        <v>0</v>
      </c>
      <c r="Y10" s="17">
        <f t="shared" si="2"/>
        <v>30</v>
      </c>
      <c r="Z10" s="17">
        <f t="shared" si="2"/>
        <v>2</v>
      </c>
      <c r="AA10" s="17">
        <f t="shared" si="2"/>
        <v>3</v>
      </c>
      <c r="AB10" s="17">
        <f t="shared" si="2"/>
        <v>5</v>
      </c>
      <c r="AC10" s="17">
        <f t="shared" si="2"/>
        <v>285</v>
      </c>
      <c r="AD10" s="17">
        <f t="shared" si="2"/>
        <v>1</v>
      </c>
      <c r="AE10" s="30">
        <f t="shared" si="2"/>
        <v>277</v>
      </c>
      <c r="AF10" s="30">
        <f t="shared" si="2"/>
        <v>562</v>
      </c>
    </row>
    <row r="11" spans="2:32" s="6" customFormat="1" ht="23.1" customHeight="1" x14ac:dyDescent="0.25">
      <c r="B11" s="22" t="s">
        <v>38</v>
      </c>
      <c r="C11" s="49">
        <v>22</v>
      </c>
      <c r="D11" s="49">
        <v>2</v>
      </c>
      <c r="E11" s="49">
        <v>3</v>
      </c>
      <c r="F11" s="49">
        <v>37</v>
      </c>
      <c r="G11" s="49">
        <v>0</v>
      </c>
      <c r="H11" s="49">
        <v>0</v>
      </c>
      <c r="I11" s="49">
        <v>7</v>
      </c>
      <c r="J11" s="49">
        <v>0</v>
      </c>
      <c r="K11" s="49">
        <v>0</v>
      </c>
      <c r="L11" s="49">
        <v>2</v>
      </c>
      <c r="M11" s="49">
        <v>46</v>
      </c>
      <c r="N11" s="49">
        <v>0</v>
      </c>
      <c r="O11" s="17">
        <f t="shared" si="0"/>
        <v>73</v>
      </c>
      <c r="P11" s="17">
        <f t="shared" si="1"/>
        <v>119</v>
      </c>
      <c r="R11" s="1" t="s">
        <v>7</v>
      </c>
      <c r="S11" s="17">
        <f t="shared" ref="S11:AF11" si="3">SUM(C14:C17)</f>
        <v>81</v>
      </c>
      <c r="T11" s="17">
        <f t="shared" si="3"/>
        <v>12</v>
      </c>
      <c r="U11" s="17">
        <f t="shared" si="3"/>
        <v>9</v>
      </c>
      <c r="V11" s="17">
        <f t="shared" si="3"/>
        <v>146</v>
      </c>
      <c r="W11" s="17">
        <f t="shared" si="3"/>
        <v>2</v>
      </c>
      <c r="X11" s="17">
        <f t="shared" si="3"/>
        <v>0</v>
      </c>
      <c r="Y11" s="17">
        <f t="shared" si="3"/>
        <v>42</v>
      </c>
      <c r="Z11" s="17">
        <f t="shared" si="3"/>
        <v>1</v>
      </c>
      <c r="AA11" s="17">
        <f t="shared" si="3"/>
        <v>2</v>
      </c>
      <c r="AB11" s="17">
        <f t="shared" si="3"/>
        <v>7</v>
      </c>
      <c r="AC11" s="17">
        <f t="shared" si="3"/>
        <v>272</v>
      </c>
      <c r="AD11" s="17">
        <f t="shared" si="3"/>
        <v>1</v>
      </c>
      <c r="AE11" s="30">
        <f t="shared" si="3"/>
        <v>303</v>
      </c>
      <c r="AF11" s="30">
        <f t="shared" si="3"/>
        <v>575</v>
      </c>
    </row>
    <row r="12" spans="2:32" ht="23.1" customHeight="1" x14ac:dyDescent="0.25">
      <c r="B12" s="22" t="s">
        <v>39</v>
      </c>
      <c r="C12" s="49">
        <v>22</v>
      </c>
      <c r="D12" s="49">
        <v>4</v>
      </c>
      <c r="E12" s="49">
        <v>1</v>
      </c>
      <c r="F12" s="49">
        <v>31</v>
      </c>
      <c r="G12" s="49">
        <v>0</v>
      </c>
      <c r="H12" s="49">
        <v>0</v>
      </c>
      <c r="I12" s="49">
        <v>5</v>
      </c>
      <c r="J12" s="49">
        <v>0</v>
      </c>
      <c r="K12" s="49">
        <v>3</v>
      </c>
      <c r="L12" s="49">
        <v>0</v>
      </c>
      <c r="M12" s="49">
        <v>63</v>
      </c>
      <c r="N12" s="49">
        <v>0</v>
      </c>
      <c r="O12" s="17">
        <f t="shared" si="0"/>
        <v>66</v>
      </c>
      <c r="P12" s="17">
        <f t="shared" si="1"/>
        <v>129</v>
      </c>
      <c r="R12" s="1" t="s">
        <v>8</v>
      </c>
      <c r="S12" s="17">
        <f t="shared" ref="S12:AF12" si="4">SUM(C18:C21)</f>
        <v>119</v>
      </c>
      <c r="T12" s="17">
        <f t="shared" si="4"/>
        <v>21</v>
      </c>
      <c r="U12" s="17">
        <f t="shared" si="4"/>
        <v>13</v>
      </c>
      <c r="V12" s="17">
        <f t="shared" si="4"/>
        <v>127</v>
      </c>
      <c r="W12" s="17">
        <f t="shared" si="4"/>
        <v>1</v>
      </c>
      <c r="X12" s="17">
        <f t="shared" si="4"/>
        <v>2</v>
      </c>
      <c r="Y12" s="17">
        <f t="shared" si="4"/>
        <v>47</v>
      </c>
      <c r="Z12" s="17">
        <f t="shared" si="4"/>
        <v>2</v>
      </c>
      <c r="AA12" s="17">
        <f t="shared" si="4"/>
        <v>1</v>
      </c>
      <c r="AB12" s="17">
        <f t="shared" si="4"/>
        <v>7</v>
      </c>
      <c r="AC12" s="17">
        <f t="shared" si="4"/>
        <v>252</v>
      </c>
      <c r="AD12" s="17">
        <f t="shared" si="4"/>
        <v>0</v>
      </c>
      <c r="AE12" s="30">
        <f t="shared" si="4"/>
        <v>340</v>
      </c>
      <c r="AF12" s="30">
        <f t="shared" si="4"/>
        <v>592</v>
      </c>
    </row>
    <row r="13" spans="2:32" ht="23.1" customHeight="1" x14ac:dyDescent="0.25">
      <c r="B13" s="22" t="s">
        <v>40</v>
      </c>
      <c r="C13" s="49">
        <v>17</v>
      </c>
      <c r="D13" s="49">
        <v>5</v>
      </c>
      <c r="E13" s="49">
        <v>3</v>
      </c>
      <c r="F13" s="49">
        <v>33</v>
      </c>
      <c r="G13" s="49">
        <v>2</v>
      </c>
      <c r="H13" s="49">
        <v>0</v>
      </c>
      <c r="I13" s="49">
        <v>8</v>
      </c>
      <c r="J13" s="49">
        <v>0</v>
      </c>
      <c r="K13" s="49">
        <v>0</v>
      </c>
      <c r="L13" s="49">
        <v>2</v>
      </c>
      <c r="M13" s="49">
        <v>89</v>
      </c>
      <c r="N13" s="49">
        <v>1</v>
      </c>
      <c r="O13" s="17">
        <f t="shared" si="0"/>
        <v>71</v>
      </c>
      <c r="P13" s="17">
        <f t="shared" si="1"/>
        <v>160</v>
      </c>
      <c r="R13" s="1" t="s">
        <v>9</v>
      </c>
      <c r="S13" s="17">
        <f t="shared" ref="S13:AF13" si="5">SUM(C22:C25)</f>
        <v>129</v>
      </c>
      <c r="T13" s="17">
        <f t="shared" si="5"/>
        <v>22</v>
      </c>
      <c r="U13" s="17">
        <f t="shared" si="5"/>
        <v>14</v>
      </c>
      <c r="V13" s="17">
        <f t="shared" si="5"/>
        <v>131</v>
      </c>
      <c r="W13" s="17">
        <f t="shared" si="5"/>
        <v>0</v>
      </c>
      <c r="X13" s="17">
        <f t="shared" si="5"/>
        <v>0</v>
      </c>
      <c r="Y13" s="17">
        <f t="shared" si="5"/>
        <v>51</v>
      </c>
      <c r="Z13" s="17">
        <f t="shared" si="5"/>
        <v>1</v>
      </c>
      <c r="AA13" s="17">
        <f t="shared" si="5"/>
        <v>0</v>
      </c>
      <c r="AB13" s="17">
        <f t="shared" si="5"/>
        <v>2</v>
      </c>
      <c r="AC13" s="17">
        <f t="shared" si="5"/>
        <v>225</v>
      </c>
      <c r="AD13" s="17">
        <f t="shared" si="5"/>
        <v>0</v>
      </c>
      <c r="AE13" s="30">
        <f t="shared" si="5"/>
        <v>350</v>
      </c>
      <c r="AF13" s="30">
        <f t="shared" si="5"/>
        <v>575</v>
      </c>
    </row>
    <row r="14" spans="2:32" ht="23.1" customHeight="1" x14ac:dyDescent="0.25">
      <c r="B14" s="22" t="s">
        <v>41</v>
      </c>
      <c r="C14" s="49">
        <v>35</v>
      </c>
      <c r="D14" s="49">
        <v>4</v>
      </c>
      <c r="E14" s="49">
        <v>2</v>
      </c>
      <c r="F14" s="49">
        <v>37</v>
      </c>
      <c r="G14" s="49">
        <v>2</v>
      </c>
      <c r="H14" s="49">
        <v>0</v>
      </c>
      <c r="I14" s="49">
        <v>13</v>
      </c>
      <c r="J14" s="49">
        <v>0</v>
      </c>
      <c r="K14" s="49">
        <v>0</v>
      </c>
      <c r="L14" s="49">
        <v>0</v>
      </c>
      <c r="M14" s="49">
        <v>70</v>
      </c>
      <c r="N14" s="49">
        <v>0</v>
      </c>
      <c r="O14" s="17">
        <f t="shared" si="0"/>
        <v>93</v>
      </c>
      <c r="P14" s="17">
        <f t="shared" si="1"/>
        <v>163</v>
      </c>
      <c r="R14" s="1" t="s">
        <v>10</v>
      </c>
      <c r="S14" s="17">
        <f t="shared" ref="S14:AF14" si="6">SUM(C26:C29)</f>
        <v>86</v>
      </c>
      <c r="T14" s="17">
        <f t="shared" si="6"/>
        <v>6</v>
      </c>
      <c r="U14" s="17">
        <f t="shared" si="6"/>
        <v>9</v>
      </c>
      <c r="V14" s="17">
        <f t="shared" si="6"/>
        <v>129</v>
      </c>
      <c r="W14" s="17">
        <f t="shared" si="6"/>
        <v>0</v>
      </c>
      <c r="X14" s="17">
        <f t="shared" si="6"/>
        <v>0</v>
      </c>
      <c r="Y14" s="17">
        <f t="shared" si="6"/>
        <v>56</v>
      </c>
      <c r="Z14" s="17">
        <f t="shared" si="6"/>
        <v>8</v>
      </c>
      <c r="AA14" s="17">
        <f t="shared" si="6"/>
        <v>3</v>
      </c>
      <c r="AB14" s="17">
        <f t="shared" si="6"/>
        <v>3</v>
      </c>
      <c r="AC14" s="17">
        <f t="shared" si="6"/>
        <v>260</v>
      </c>
      <c r="AD14" s="17">
        <f t="shared" si="6"/>
        <v>0</v>
      </c>
      <c r="AE14" s="30">
        <f t="shared" si="6"/>
        <v>300</v>
      </c>
      <c r="AF14" s="30">
        <f t="shared" si="6"/>
        <v>560</v>
      </c>
    </row>
    <row r="15" spans="2:32" ht="23.1" customHeight="1" x14ac:dyDescent="0.25">
      <c r="B15" s="22" t="s">
        <v>42</v>
      </c>
      <c r="C15" s="49">
        <v>14</v>
      </c>
      <c r="D15" s="49">
        <v>2</v>
      </c>
      <c r="E15" s="49">
        <v>4</v>
      </c>
      <c r="F15" s="49">
        <v>38</v>
      </c>
      <c r="G15" s="49">
        <v>0</v>
      </c>
      <c r="H15" s="49">
        <v>0</v>
      </c>
      <c r="I15" s="49">
        <v>11</v>
      </c>
      <c r="J15" s="49">
        <v>0</v>
      </c>
      <c r="K15" s="49">
        <v>0</v>
      </c>
      <c r="L15" s="49">
        <v>2</v>
      </c>
      <c r="M15" s="49">
        <v>65</v>
      </c>
      <c r="N15" s="49">
        <v>0</v>
      </c>
      <c r="O15" s="17">
        <f t="shared" si="0"/>
        <v>71</v>
      </c>
      <c r="P15" s="17">
        <f t="shared" si="1"/>
        <v>136</v>
      </c>
      <c r="R15" s="1" t="s">
        <v>11</v>
      </c>
      <c r="S15" s="17">
        <f t="shared" ref="S15:AF15" si="7">SUM(C30:C33)</f>
        <v>120</v>
      </c>
      <c r="T15" s="17">
        <f t="shared" si="7"/>
        <v>23</v>
      </c>
      <c r="U15" s="17">
        <f t="shared" si="7"/>
        <v>23</v>
      </c>
      <c r="V15" s="17">
        <f t="shared" si="7"/>
        <v>153</v>
      </c>
      <c r="W15" s="17">
        <f t="shared" si="7"/>
        <v>1</v>
      </c>
      <c r="X15" s="17">
        <f t="shared" si="7"/>
        <v>3</v>
      </c>
      <c r="Y15" s="17">
        <f t="shared" si="7"/>
        <v>33</v>
      </c>
      <c r="Z15" s="17">
        <f t="shared" si="7"/>
        <v>6</v>
      </c>
      <c r="AA15" s="17">
        <f t="shared" si="7"/>
        <v>1</v>
      </c>
      <c r="AB15" s="17">
        <f t="shared" si="7"/>
        <v>6</v>
      </c>
      <c r="AC15" s="17">
        <f t="shared" si="7"/>
        <v>99</v>
      </c>
      <c r="AD15" s="17">
        <f t="shared" si="7"/>
        <v>1</v>
      </c>
      <c r="AE15" s="30">
        <f t="shared" si="7"/>
        <v>370</v>
      </c>
      <c r="AF15" s="30">
        <f t="shared" si="7"/>
        <v>469</v>
      </c>
    </row>
    <row r="16" spans="2:32" ht="23.1" customHeight="1" x14ac:dyDescent="0.25">
      <c r="B16" s="22" t="s">
        <v>43</v>
      </c>
      <c r="C16" s="49">
        <v>16</v>
      </c>
      <c r="D16" s="49">
        <v>1</v>
      </c>
      <c r="E16" s="49">
        <v>2</v>
      </c>
      <c r="F16" s="49">
        <v>37</v>
      </c>
      <c r="G16" s="49">
        <v>0</v>
      </c>
      <c r="H16" s="49">
        <v>0</v>
      </c>
      <c r="I16" s="49">
        <v>8</v>
      </c>
      <c r="J16" s="49">
        <v>1</v>
      </c>
      <c r="K16" s="49">
        <v>1</v>
      </c>
      <c r="L16" s="49">
        <v>2</v>
      </c>
      <c r="M16" s="49">
        <v>51</v>
      </c>
      <c r="N16" s="49">
        <v>1</v>
      </c>
      <c r="O16" s="17">
        <f t="shared" si="0"/>
        <v>69</v>
      </c>
      <c r="P16" s="17">
        <f t="shared" si="1"/>
        <v>120</v>
      </c>
      <c r="R16" s="1" t="s">
        <v>12</v>
      </c>
      <c r="S16" s="17">
        <f t="shared" ref="S16:AF16" si="8">SUM(C34:C37)</f>
        <v>161</v>
      </c>
      <c r="T16" s="17">
        <f t="shared" si="8"/>
        <v>30</v>
      </c>
      <c r="U16" s="17">
        <f t="shared" si="8"/>
        <v>21</v>
      </c>
      <c r="V16" s="17">
        <f t="shared" si="8"/>
        <v>117</v>
      </c>
      <c r="W16" s="17">
        <f t="shared" si="8"/>
        <v>1</v>
      </c>
      <c r="X16" s="17">
        <f t="shared" si="8"/>
        <v>2</v>
      </c>
      <c r="Y16" s="17">
        <f t="shared" si="8"/>
        <v>49</v>
      </c>
      <c r="Z16" s="17">
        <f t="shared" si="8"/>
        <v>3</v>
      </c>
      <c r="AA16" s="17">
        <f t="shared" si="8"/>
        <v>1</v>
      </c>
      <c r="AB16" s="17">
        <f t="shared" si="8"/>
        <v>7</v>
      </c>
      <c r="AC16" s="17">
        <f t="shared" si="8"/>
        <v>136</v>
      </c>
      <c r="AD16" s="17">
        <f t="shared" si="8"/>
        <v>0</v>
      </c>
      <c r="AE16" s="30">
        <f t="shared" si="8"/>
        <v>392</v>
      </c>
      <c r="AF16" s="30">
        <f t="shared" si="8"/>
        <v>528</v>
      </c>
    </row>
    <row r="17" spans="2:32" ht="23.1" customHeight="1" x14ac:dyDescent="0.25">
      <c r="B17" s="22" t="s">
        <v>44</v>
      </c>
      <c r="C17" s="49">
        <v>16</v>
      </c>
      <c r="D17" s="49">
        <v>5</v>
      </c>
      <c r="E17" s="49">
        <v>1</v>
      </c>
      <c r="F17" s="49">
        <v>34</v>
      </c>
      <c r="G17" s="49">
        <v>0</v>
      </c>
      <c r="H17" s="49">
        <v>0</v>
      </c>
      <c r="I17" s="49">
        <v>10</v>
      </c>
      <c r="J17" s="49">
        <v>0</v>
      </c>
      <c r="K17" s="49">
        <v>1</v>
      </c>
      <c r="L17" s="49">
        <v>3</v>
      </c>
      <c r="M17" s="49">
        <v>86</v>
      </c>
      <c r="N17" s="49">
        <v>0</v>
      </c>
      <c r="O17" s="17">
        <f t="shared" si="0"/>
        <v>70</v>
      </c>
      <c r="P17" s="17">
        <f t="shared" si="1"/>
        <v>156</v>
      </c>
      <c r="R17" s="1" t="s">
        <v>13</v>
      </c>
      <c r="S17" s="17">
        <f t="shared" ref="S17:AF17" si="9">SUM(C38:C41)</f>
        <v>135</v>
      </c>
      <c r="T17" s="17">
        <f t="shared" si="9"/>
        <v>29</v>
      </c>
      <c r="U17" s="17">
        <f t="shared" si="9"/>
        <v>20</v>
      </c>
      <c r="V17" s="17">
        <f t="shared" si="9"/>
        <v>117</v>
      </c>
      <c r="W17" s="17">
        <f t="shared" si="9"/>
        <v>1</v>
      </c>
      <c r="X17" s="17">
        <f t="shared" si="9"/>
        <v>4</v>
      </c>
      <c r="Y17" s="17">
        <f t="shared" si="9"/>
        <v>71</v>
      </c>
      <c r="Z17" s="17">
        <f t="shared" si="9"/>
        <v>2</v>
      </c>
      <c r="AA17" s="17">
        <f t="shared" si="9"/>
        <v>2</v>
      </c>
      <c r="AB17" s="17">
        <f t="shared" si="9"/>
        <v>5</v>
      </c>
      <c r="AC17" s="17">
        <f t="shared" si="9"/>
        <v>254</v>
      </c>
      <c r="AD17" s="17">
        <f t="shared" si="9"/>
        <v>0</v>
      </c>
      <c r="AE17" s="30">
        <f t="shared" si="9"/>
        <v>386</v>
      </c>
      <c r="AF17" s="30">
        <f t="shared" si="9"/>
        <v>640</v>
      </c>
    </row>
    <row r="18" spans="2:32" ht="23.1" customHeight="1" x14ac:dyDescent="0.25">
      <c r="B18" s="22" t="s">
        <v>45</v>
      </c>
      <c r="C18" s="49">
        <v>30</v>
      </c>
      <c r="D18" s="49">
        <v>2</v>
      </c>
      <c r="E18" s="49">
        <v>5</v>
      </c>
      <c r="F18" s="49">
        <v>22</v>
      </c>
      <c r="G18" s="49">
        <v>0</v>
      </c>
      <c r="H18" s="49">
        <v>0</v>
      </c>
      <c r="I18" s="49">
        <v>6</v>
      </c>
      <c r="J18" s="49">
        <v>1</v>
      </c>
      <c r="K18" s="49">
        <v>0</v>
      </c>
      <c r="L18" s="49">
        <v>1</v>
      </c>
      <c r="M18" s="49">
        <v>67</v>
      </c>
      <c r="N18" s="49">
        <v>0</v>
      </c>
      <c r="O18" s="17">
        <f t="shared" si="0"/>
        <v>67</v>
      </c>
      <c r="P18" s="17">
        <f t="shared" si="1"/>
        <v>134</v>
      </c>
      <c r="R18" s="1" t="s">
        <v>14</v>
      </c>
      <c r="S18" s="17">
        <f t="shared" ref="S18:AF18" si="10">SUM(C42:C45)</f>
        <v>188</v>
      </c>
      <c r="T18" s="17">
        <f t="shared" si="10"/>
        <v>43</v>
      </c>
      <c r="U18" s="17">
        <f t="shared" si="10"/>
        <v>29</v>
      </c>
      <c r="V18" s="17">
        <f t="shared" si="10"/>
        <v>143</v>
      </c>
      <c r="W18" s="17">
        <f t="shared" si="10"/>
        <v>3</v>
      </c>
      <c r="X18" s="17">
        <f t="shared" si="10"/>
        <v>5</v>
      </c>
      <c r="Y18" s="17">
        <f t="shared" si="10"/>
        <v>79</v>
      </c>
      <c r="Z18" s="17">
        <f t="shared" si="10"/>
        <v>4</v>
      </c>
      <c r="AA18" s="17">
        <f t="shared" si="10"/>
        <v>3</v>
      </c>
      <c r="AB18" s="17">
        <f t="shared" si="10"/>
        <v>6</v>
      </c>
      <c r="AC18" s="17">
        <f t="shared" si="10"/>
        <v>246</v>
      </c>
      <c r="AD18" s="17">
        <f t="shared" si="10"/>
        <v>0</v>
      </c>
      <c r="AE18" s="30">
        <f t="shared" si="10"/>
        <v>503</v>
      </c>
      <c r="AF18" s="30">
        <f t="shared" si="10"/>
        <v>749</v>
      </c>
    </row>
    <row r="19" spans="2:32" ht="23.1" customHeight="1" x14ac:dyDescent="0.25">
      <c r="B19" s="22" t="s">
        <v>46</v>
      </c>
      <c r="C19" s="49">
        <v>29</v>
      </c>
      <c r="D19" s="49">
        <v>8</v>
      </c>
      <c r="E19" s="49">
        <v>3</v>
      </c>
      <c r="F19" s="49">
        <v>34</v>
      </c>
      <c r="G19" s="49">
        <v>0</v>
      </c>
      <c r="H19" s="49">
        <v>0</v>
      </c>
      <c r="I19" s="49">
        <v>13</v>
      </c>
      <c r="J19" s="49">
        <v>1</v>
      </c>
      <c r="K19" s="49">
        <v>1</v>
      </c>
      <c r="L19" s="49">
        <v>0</v>
      </c>
      <c r="M19" s="49">
        <v>71</v>
      </c>
      <c r="N19" s="49">
        <v>0</v>
      </c>
      <c r="O19" s="17">
        <f t="shared" si="0"/>
        <v>89</v>
      </c>
      <c r="P19" s="17">
        <f t="shared" si="1"/>
        <v>160</v>
      </c>
      <c r="R19" s="1" t="s">
        <v>15</v>
      </c>
      <c r="S19" s="17">
        <f t="shared" ref="S19:AF19" si="11">SUM(C46:C49)</f>
        <v>194</v>
      </c>
      <c r="T19" s="17">
        <f t="shared" si="11"/>
        <v>42</v>
      </c>
      <c r="U19" s="17">
        <f t="shared" si="11"/>
        <v>33</v>
      </c>
      <c r="V19" s="17">
        <f t="shared" si="11"/>
        <v>164</v>
      </c>
      <c r="W19" s="17">
        <f t="shared" si="11"/>
        <v>9</v>
      </c>
      <c r="X19" s="17">
        <f t="shared" si="11"/>
        <v>5</v>
      </c>
      <c r="Y19" s="17">
        <f t="shared" si="11"/>
        <v>61</v>
      </c>
      <c r="Z19" s="17">
        <f t="shared" si="11"/>
        <v>1</v>
      </c>
      <c r="AA19" s="17">
        <f t="shared" si="11"/>
        <v>2</v>
      </c>
      <c r="AB19" s="17">
        <f t="shared" si="11"/>
        <v>6</v>
      </c>
      <c r="AC19" s="17">
        <f t="shared" si="11"/>
        <v>253</v>
      </c>
      <c r="AD19" s="17">
        <f t="shared" si="11"/>
        <v>1</v>
      </c>
      <c r="AE19" s="30">
        <f t="shared" si="11"/>
        <v>518</v>
      </c>
      <c r="AF19" s="30">
        <f t="shared" si="11"/>
        <v>771</v>
      </c>
    </row>
    <row r="20" spans="2:32" ht="23.1" customHeight="1" x14ac:dyDescent="0.25">
      <c r="B20" s="22" t="s">
        <v>47</v>
      </c>
      <c r="C20" s="49">
        <v>30</v>
      </c>
      <c r="D20" s="49">
        <v>4</v>
      </c>
      <c r="E20" s="49">
        <v>3</v>
      </c>
      <c r="F20" s="49">
        <v>33</v>
      </c>
      <c r="G20" s="49">
        <v>1</v>
      </c>
      <c r="H20" s="49">
        <v>0</v>
      </c>
      <c r="I20" s="49">
        <v>10</v>
      </c>
      <c r="J20" s="49">
        <v>0</v>
      </c>
      <c r="K20" s="49">
        <v>0</v>
      </c>
      <c r="L20" s="49">
        <v>3</v>
      </c>
      <c r="M20" s="49">
        <v>52</v>
      </c>
      <c r="N20" s="49">
        <v>0</v>
      </c>
      <c r="O20" s="17">
        <f t="shared" si="0"/>
        <v>84</v>
      </c>
      <c r="P20" s="17">
        <f t="shared" si="1"/>
        <v>136</v>
      </c>
      <c r="R20" s="1" t="s">
        <v>16</v>
      </c>
      <c r="S20" s="17">
        <f t="shared" ref="S20:AF20" si="12">SUM(C50:C53)</f>
        <v>253</v>
      </c>
      <c r="T20" s="17">
        <f t="shared" si="12"/>
        <v>56</v>
      </c>
      <c r="U20" s="17">
        <f t="shared" si="12"/>
        <v>31</v>
      </c>
      <c r="V20" s="17">
        <f t="shared" si="12"/>
        <v>139</v>
      </c>
      <c r="W20" s="17">
        <f t="shared" si="12"/>
        <v>5</v>
      </c>
      <c r="X20" s="17">
        <f t="shared" si="12"/>
        <v>3</v>
      </c>
      <c r="Y20" s="17">
        <f t="shared" si="12"/>
        <v>80</v>
      </c>
      <c r="Z20" s="17">
        <f t="shared" si="12"/>
        <v>2</v>
      </c>
      <c r="AA20" s="17">
        <f t="shared" si="12"/>
        <v>3</v>
      </c>
      <c r="AB20" s="17">
        <f t="shared" si="12"/>
        <v>5</v>
      </c>
      <c r="AC20" s="17">
        <f t="shared" si="12"/>
        <v>303</v>
      </c>
      <c r="AD20" s="17">
        <f t="shared" si="12"/>
        <v>1</v>
      </c>
      <c r="AE20" s="30">
        <f t="shared" si="12"/>
        <v>578</v>
      </c>
      <c r="AF20" s="30">
        <f t="shared" si="12"/>
        <v>881</v>
      </c>
    </row>
    <row r="21" spans="2:32" ht="23.1" customHeight="1" x14ac:dyDescent="0.25">
      <c r="B21" s="22" t="s">
        <v>48</v>
      </c>
      <c r="C21" s="49">
        <v>30</v>
      </c>
      <c r="D21" s="49">
        <v>7</v>
      </c>
      <c r="E21" s="49">
        <v>2</v>
      </c>
      <c r="F21" s="49">
        <v>38</v>
      </c>
      <c r="G21" s="49">
        <v>0</v>
      </c>
      <c r="H21" s="49">
        <v>2</v>
      </c>
      <c r="I21" s="49">
        <v>18</v>
      </c>
      <c r="J21" s="49">
        <v>0</v>
      </c>
      <c r="K21" s="49">
        <v>0</v>
      </c>
      <c r="L21" s="49">
        <v>3</v>
      </c>
      <c r="M21" s="49">
        <v>62</v>
      </c>
      <c r="N21" s="49">
        <v>0</v>
      </c>
      <c r="O21" s="17">
        <f t="shared" si="0"/>
        <v>100</v>
      </c>
      <c r="P21" s="17">
        <f t="shared" si="1"/>
        <v>162</v>
      </c>
      <c r="R21" s="35" t="s">
        <v>20</v>
      </c>
      <c r="S21" s="33">
        <f t="shared" ref="S21:AF21" si="13">SUM(C54:C57)</f>
        <v>342</v>
      </c>
      <c r="T21" s="17">
        <f t="shared" si="13"/>
        <v>65</v>
      </c>
      <c r="U21" s="17">
        <f t="shared" si="13"/>
        <v>50</v>
      </c>
      <c r="V21" s="17">
        <f t="shared" si="13"/>
        <v>195</v>
      </c>
      <c r="W21" s="17">
        <f t="shared" si="13"/>
        <v>3</v>
      </c>
      <c r="X21" s="17">
        <f t="shared" si="13"/>
        <v>6</v>
      </c>
      <c r="Y21" s="17">
        <f t="shared" si="13"/>
        <v>78</v>
      </c>
      <c r="Z21" s="17">
        <f t="shared" si="13"/>
        <v>1</v>
      </c>
      <c r="AA21" s="17">
        <f t="shared" si="13"/>
        <v>0</v>
      </c>
      <c r="AB21" s="17">
        <f t="shared" si="13"/>
        <v>6</v>
      </c>
      <c r="AC21" s="17">
        <f t="shared" si="13"/>
        <v>273</v>
      </c>
      <c r="AD21" s="17">
        <f t="shared" si="13"/>
        <v>0</v>
      </c>
      <c r="AE21" s="30">
        <f t="shared" si="13"/>
        <v>746</v>
      </c>
      <c r="AF21" s="30">
        <f t="shared" si="13"/>
        <v>1019</v>
      </c>
    </row>
    <row r="22" spans="2:32" ht="23.1" customHeight="1" x14ac:dyDescent="0.25">
      <c r="B22" s="22" t="s">
        <v>49</v>
      </c>
      <c r="C22" s="49">
        <v>31</v>
      </c>
      <c r="D22" s="49">
        <v>4</v>
      </c>
      <c r="E22" s="49">
        <v>3</v>
      </c>
      <c r="F22" s="49">
        <v>37</v>
      </c>
      <c r="G22" s="49">
        <v>0</v>
      </c>
      <c r="H22" s="49">
        <v>0</v>
      </c>
      <c r="I22" s="49">
        <v>16</v>
      </c>
      <c r="J22" s="49">
        <v>1</v>
      </c>
      <c r="K22" s="49">
        <v>0</v>
      </c>
      <c r="L22" s="49">
        <v>0</v>
      </c>
      <c r="M22" s="49">
        <v>58</v>
      </c>
      <c r="N22" s="49">
        <v>0</v>
      </c>
      <c r="O22" s="17">
        <f t="shared" si="0"/>
        <v>92</v>
      </c>
      <c r="P22" s="17">
        <f t="shared" si="1"/>
        <v>150</v>
      </c>
      <c r="R22" s="72" t="s">
        <v>90</v>
      </c>
      <c r="S22" s="73">
        <f>MAX(S10:S12)</f>
        <v>119</v>
      </c>
      <c r="T22" s="73">
        <f t="shared" ref="T22:AF22" si="14">MAX(T10:T12)</f>
        <v>21</v>
      </c>
      <c r="U22" s="73">
        <f t="shared" si="14"/>
        <v>13</v>
      </c>
      <c r="V22" s="73">
        <f t="shared" si="14"/>
        <v>146</v>
      </c>
      <c r="W22" s="73">
        <f t="shared" si="14"/>
        <v>2</v>
      </c>
      <c r="X22" s="73">
        <f t="shared" si="14"/>
        <v>2</v>
      </c>
      <c r="Y22" s="73">
        <f t="shared" si="14"/>
        <v>47</v>
      </c>
      <c r="Z22" s="73">
        <f t="shared" si="14"/>
        <v>2</v>
      </c>
      <c r="AA22" s="73">
        <f t="shared" si="14"/>
        <v>3</v>
      </c>
      <c r="AB22" s="73">
        <f t="shared" si="14"/>
        <v>7</v>
      </c>
      <c r="AC22" s="73">
        <f t="shared" si="14"/>
        <v>285</v>
      </c>
      <c r="AD22" s="73">
        <f t="shared" si="14"/>
        <v>1</v>
      </c>
      <c r="AE22" s="39">
        <f t="shared" si="14"/>
        <v>340</v>
      </c>
      <c r="AF22" s="39">
        <f t="shared" si="14"/>
        <v>592</v>
      </c>
    </row>
    <row r="23" spans="2:32" ht="23.1" customHeight="1" x14ac:dyDescent="0.25">
      <c r="B23" s="22" t="s">
        <v>50</v>
      </c>
      <c r="C23" s="49">
        <v>31</v>
      </c>
      <c r="D23" s="49">
        <v>8</v>
      </c>
      <c r="E23" s="49">
        <v>1</v>
      </c>
      <c r="F23" s="49">
        <v>40</v>
      </c>
      <c r="G23" s="49">
        <v>0</v>
      </c>
      <c r="H23" s="49">
        <v>0</v>
      </c>
      <c r="I23" s="49">
        <v>12</v>
      </c>
      <c r="J23" s="49">
        <v>0</v>
      </c>
      <c r="K23" s="49">
        <v>0</v>
      </c>
      <c r="L23" s="49">
        <v>0</v>
      </c>
      <c r="M23" s="49">
        <v>53</v>
      </c>
      <c r="N23" s="49">
        <v>0</v>
      </c>
      <c r="O23" s="17">
        <f t="shared" si="0"/>
        <v>92</v>
      </c>
      <c r="P23" s="17">
        <f t="shared" si="1"/>
        <v>145</v>
      </c>
      <c r="R23" s="72" t="s">
        <v>91</v>
      </c>
      <c r="S23" s="73">
        <f>MAX(S13:S18)</f>
        <v>188</v>
      </c>
      <c r="T23" s="73">
        <f t="shared" ref="T23:AF23" si="15">MAX(T13:T18)</f>
        <v>43</v>
      </c>
      <c r="U23" s="73">
        <f t="shared" si="15"/>
        <v>29</v>
      </c>
      <c r="V23" s="73">
        <f t="shared" si="15"/>
        <v>153</v>
      </c>
      <c r="W23" s="73">
        <f t="shared" si="15"/>
        <v>3</v>
      </c>
      <c r="X23" s="73">
        <f t="shared" si="15"/>
        <v>5</v>
      </c>
      <c r="Y23" s="73">
        <f t="shared" si="15"/>
        <v>79</v>
      </c>
      <c r="Z23" s="73">
        <f t="shared" si="15"/>
        <v>8</v>
      </c>
      <c r="AA23" s="73">
        <f t="shared" si="15"/>
        <v>3</v>
      </c>
      <c r="AB23" s="73">
        <f t="shared" si="15"/>
        <v>7</v>
      </c>
      <c r="AC23" s="73">
        <f t="shared" si="15"/>
        <v>260</v>
      </c>
      <c r="AD23" s="73">
        <f t="shared" si="15"/>
        <v>1</v>
      </c>
      <c r="AE23" s="39">
        <f t="shared" si="15"/>
        <v>503</v>
      </c>
      <c r="AF23" s="39">
        <f t="shared" si="15"/>
        <v>749</v>
      </c>
    </row>
    <row r="24" spans="2:32" ht="23.1" customHeight="1" x14ac:dyDescent="0.25">
      <c r="B24" s="22" t="s">
        <v>51</v>
      </c>
      <c r="C24" s="49">
        <v>35</v>
      </c>
      <c r="D24" s="49">
        <v>6</v>
      </c>
      <c r="E24" s="49">
        <v>5</v>
      </c>
      <c r="F24" s="49">
        <v>27</v>
      </c>
      <c r="G24" s="49">
        <v>0</v>
      </c>
      <c r="H24" s="49">
        <v>0</v>
      </c>
      <c r="I24" s="49">
        <v>11</v>
      </c>
      <c r="J24" s="49">
        <v>0</v>
      </c>
      <c r="K24" s="49">
        <v>0</v>
      </c>
      <c r="L24" s="49">
        <v>0</v>
      </c>
      <c r="M24" s="49">
        <v>52</v>
      </c>
      <c r="N24" s="49">
        <v>0</v>
      </c>
      <c r="O24" s="17">
        <f t="shared" si="0"/>
        <v>84</v>
      </c>
      <c r="P24" s="17">
        <f t="shared" si="1"/>
        <v>136</v>
      </c>
      <c r="R24" s="72" t="s">
        <v>92</v>
      </c>
      <c r="S24" s="73">
        <f>MAX(S19:S21)</f>
        <v>342</v>
      </c>
      <c r="T24" s="73">
        <f t="shared" ref="T24:AF24" si="16">MAX(T19:T21)</f>
        <v>65</v>
      </c>
      <c r="U24" s="73">
        <f t="shared" si="16"/>
        <v>50</v>
      </c>
      <c r="V24" s="73">
        <f t="shared" si="16"/>
        <v>195</v>
      </c>
      <c r="W24" s="73">
        <f t="shared" si="16"/>
        <v>9</v>
      </c>
      <c r="X24" s="73">
        <f t="shared" si="16"/>
        <v>6</v>
      </c>
      <c r="Y24" s="73">
        <f t="shared" si="16"/>
        <v>80</v>
      </c>
      <c r="Z24" s="73">
        <f t="shared" si="16"/>
        <v>2</v>
      </c>
      <c r="AA24" s="73">
        <f t="shared" si="16"/>
        <v>3</v>
      </c>
      <c r="AB24" s="73">
        <f t="shared" si="16"/>
        <v>6</v>
      </c>
      <c r="AC24" s="73">
        <f t="shared" si="16"/>
        <v>303</v>
      </c>
      <c r="AD24" s="73">
        <f t="shared" si="16"/>
        <v>1</v>
      </c>
      <c r="AE24" s="39">
        <f t="shared" si="16"/>
        <v>746</v>
      </c>
      <c r="AF24" s="39">
        <f t="shared" si="16"/>
        <v>1019</v>
      </c>
    </row>
    <row r="25" spans="2:32" ht="23.1" customHeight="1" x14ac:dyDescent="0.25">
      <c r="B25" s="22" t="s">
        <v>52</v>
      </c>
      <c r="C25" s="49">
        <v>32</v>
      </c>
      <c r="D25" s="49">
        <v>4</v>
      </c>
      <c r="E25" s="49">
        <v>5</v>
      </c>
      <c r="F25" s="49">
        <v>27</v>
      </c>
      <c r="G25" s="49">
        <v>0</v>
      </c>
      <c r="H25" s="49">
        <v>0</v>
      </c>
      <c r="I25" s="49">
        <v>12</v>
      </c>
      <c r="J25" s="49">
        <v>0</v>
      </c>
      <c r="K25" s="49">
        <v>0</v>
      </c>
      <c r="L25" s="49">
        <v>2</v>
      </c>
      <c r="M25" s="49">
        <v>62</v>
      </c>
      <c r="N25" s="49">
        <v>0</v>
      </c>
      <c r="O25" s="17">
        <f t="shared" si="0"/>
        <v>82</v>
      </c>
      <c r="P25" s="17">
        <f t="shared" si="1"/>
        <v>144</v>
      </c>
      <c r="R25" s="36" t="s">
        <v>85</v>
      </c>
      <c r="S25" s="34">
        <f t="shared" ref="S25:AF25" si="17">SUM(S10:S12)</f>
        <v>281</v>
      </c>
      <c r="T25" s="16">
        <f t="shared" si="17"/>
        <v>45</v>
      </c>
      <c r="U25" s="16">
        <f t="shared" si="17"/>
        <v>30</v>
      </c>
      <c r="V25" s="16">
        <f t="shared" si="17"/>
        <v>406</v>
      </c>
      <c r="W25" s="16">
        <f t="shared" si="17"/>
        <v>5</v>
      </c>
      <c r="X25" s="16">
        <f t="shared" si="17"/>
        <v>2</v>
      </c>
      <c r="Y25" s="16">
        <f t="shared" si="17"/>
        <v>119</v>
      </c>
      <c r="Z25" s="16">
        <f t="shared" si="17"/>
        <v>5</v>
      </c>
      <c r="AA25" s="16">
        <f t="shared" si="17"/>
        <v>6</v>
      </c>
      <c r="AB25" s="16">
        <f t="shared" si="17"/>
        <v>19</v>
      </c>
      <c r="AC25" s="16">
        <f t="shared" si="17"/>
        <v>809</v>
      </c>
      <c r="AD25" s="16">
        <f t="shared" si="17"/>
        <v>2</v>
      </c>
      <c r="AE25" s="31">
        <f t="shared" si="17"/>
        <v>920</v>
      </c>
      <c r="AF25" s="31">
        <f t="shared" si="17"/>
        <v>1729</v>
      </c>
    </row>
    <row r="26" spans="2:32" ht="23.1" customHeight="1" x14ac:dyDescent="0.25">
      <c r="B26" s="22" t="s">
        <v>53</v>
      </c>
      <c r="C26" s="49">
        <v>28</v>
      </c>
      <c r="D26" s="49">
        <v>1</v>
      </c>
      <c r="E26" s="49">
        <v>3</v>
      </c>
      <c r="F26" s="49">
        <v>29</v>
      </c>
      <c r="G26" s="49">
        <v>0</v>
      </c>
      <c r="H26" s="49">
        <v>0</v>
      </c>
      <c r="I26" s="49">
        <v>19</v>
      </c>
      <c r="J26" s="49">
        <v>0</v>
      </c>
      <c r="K26" s="49">
        <v>1</v>
      </c>
      <c r="L26" s="49">
        <v>0</v>
      </c>
      <c r="M26" s="49">
        <v>50</v>
      </c>
      <c r="N26" s="49">
        <v>0</v>
      </c>
      <c r="O26" s="17">
        <f t="shared" si="0"/>
        <v>81</v>
      </c>
      <c r="P26" s="17">
        <f t="shared" si="1"/>
        <v>131</v>
      </c>
      <c r="R26" s="27" t="s">
        <v>86</v>
      </c>
      <c r="S26" s="16">
        <f t="shared" ref="S26:AF26" si="18">SUM(S13:S18)</f>
        <v>819</v>
      </c>
      <c r="T26" s="16">
        <f t="shared" si="18"/>
        <v>153</v>
      </c>
      <c r="U26" s="16">
        <f t="shared" si="18"/>
        <v>116</v>
      </c>
      <c r="V26" s="16">
        <f t="shared" si="18"/>
        <v>790</v>
      </c>
      <c r="W26" s="16">
        <f t="shared" si="18"/>
        <v>6</v>
      </c>
      <c r="X26" s="16">
        <f t="shared" si="18"/>
        <v>14</v>
      </c>
      <c r="Y26" s="16">
        <f t="shared" si="18"/>
        <v>339</v>
      </c>
      <c r="Z26" s="16">
        <f t="shared" si="18"/>
        <v>24</v>
      </c>
      <c r="AA26" s="16">
        <f t="shared" si="18"/>
        <v>10</v>
      </c>
      <c r="AB26" s="16">
        <f t="shared" si="18"/>
        <v>29</v>
      </c>
      <c r="AC26" s="16">
        <f t="shared" si="18"/>
        <v>1220</v>
      </c>
      <c r="AD26" s="16">
        <f t="shared" si="18"/>
        <v>1</v>
      </c>
      <c r="AE26" s="31">
        <f t="shared" si="18"/>
        <v>2301</v>
      </c>
      <c r="AF26" s="31">
        <f t="shared" si="18"/>
        <v>3521</v>
      </c>
    </row>
    <row r="27" spans="2:32" ht="23.1" customHeight="1" x14ac:dyDescent="0.25">
      <c r="B27" s="22" t="s">
        <v>54</v>
      </c>
      <c r="C27" s="49">
        <v>20</v>
      </c>
      <c r="D27" s="49">
        <v>0</v>
      </c>
      <c r="E27" s="49">
        <v>0</v>
      </c>
      <c r="F27" s="49">
        <v>40</v>
      </c>
      <c r="G27" s="49">
        <v>0</v>
      </c>
      <c r="H27" s="49">
        <v>0</v>
      </c>
      <c r="I27" s="49">
        <v>11</v>
      </c>
      <c r="J27" s="49">
        <v>3</v>
      </c>
      <c r="K27" s="49">
        <v>0</v>
      </c>
      <c r="L27" s="49">
        <v>2</v>
      </c>
      <c r="M27" s="49">
        <v>58</v>
      </c>
      <c r="N27" s="49">
        <v>0</v>
      </c>
      <c r="O27" s="17">
        <f t="shared" si="0"/>
        <v>76</v>
      </c>
      <c r="P27" s="17">
        <f t="shared" si="1"/>
        <v>134</v>
      </c>
      <c r="R27" s="28" t="s">
        <v>87</v>
      </c>
      <c r="S27" s="16">
        <f t="shared" ref="S27:AF27" si="19">SUM(S19:S21)</f>
        <v>789</v>
      </c>
      <c r="T27" s="16">
        <f t="shared" si="19"/>
        <v>163</v>
      </c>
      <c r="U27" s="16">
        <f t="shared" si="19"/>
        <v>114</v>
      </c>
      <c r="V27" s="16">
        <f t="shared" si="19"/>
        <v>498</v>
      </c>
      <c r="W27" s="16">
        <f t="shared" si="19"/>
        <v>17</v>
      </c>
      <c r="X27" s="16">
        <f t="shared" si="19"/>
        <v>14</v>
      </c>
      <c r="Y27" s="16">
        <f t="shared" si="19"/>
        <v>219</v>
      </c>
      <c r="Z27" s="16">
        <f t="shared" si="19"/>
        <v>4</v>
      </c>
      <c r="AA27" s="16">
        <f t="shared" si="19"/>
        <v>5</v>
      </c>
      <c r="AB27" s="16">
        <f t="shared" si="19"/>
        <v>17</v>
      </c>
      <c r="AC27" s="16">
        <f t="shared" si="19"/>
        <v>829</v>
      </c>
      <c r="AD27" s="16">
        <f t="shared" si="19"/>
        <v>2</v>
      </c>
      <c r="AE27" s="31">
        <f t="shared" si="19"/>
        <v>1842</v>
      </c>
      <c r="AF27" s="31">
        <f t="shared" si="19"/>
        <v>2671</v>
      </c>
    </row>
    <row r="28" spans="2:32" ht="23.1" customHeight="1" x14ac:dyDescent="0.25">
      <c r="B28" s="22" t="s">
        <v>55</v>
      </c>
      <c r="C28" s="49">
        <v>20</v>
      </c>
      <c r="D28" s="49">
        <v>4</v>
      </c>
      <c r="E28" s="49">
        <v>1</v>
      </c>
      <c r="F28" s="49">
        <v>30</v>
      </c>
      <c r="G28" s="49">
        <v>0</v>
      </c>
      <c r="H28" s="49">
        <v>0</v>
      </c>
      <c r="I28" s="49">
        <v>12</v>
      </c>
      <c r="J28" s="49">
        <v>2</v>
      </c>
      <c r="K28" s="49">
        <v>0</v>
      </c>
      <c r="L28" s="49">
        <v>0</v>
      </c>
      <c r="M28" s="49">
        <v>72</v>
      </c>
      <c r="N28" s="49">
        <v>0</v>
      </c>
      <c r="O28" s="17">
        <f t="shared" si="0"/>
        <v>69</v>
      </c>
      <c r="P28" s="17">
        <f t="shared" si="1"/>
        <v>141</v>
      </c>
      <c r="R28" s="5" t="s">
        <v>17</v>
      </c>
      <c r="S28" s="16">
        <f t="shared" ref="S28:AF28" si="20">SUM(S10:S21)</f>
        <v>1889</v>
      </c>
      <c r="T28" s="16">
        <f t="shared" si="20"/>
        <v>361</v>
      </c>
      <c r="U28" s="16">
        <f t="shared" si="20"/>
        <v>260</v>
      </c>
      <c r="V28" s="16">
        <f t="shared" si="20"/>
        <v>1694</v>
      </c>
      <c r="W28" s="16">
        <f t="shared" si="20"/>
        <v>28</v>
      </c>
      <c r="X28" s="16">
        <f t="shared" si="20"/>
        <v>30</v>
      </c>
      <c r="Y28" s="16">
        <f t="shared" si="20"/>
        <v>677</v>
      </c>
      <c r="Z28" s="16">
        <f t="shared" si="20"/>
        <v>33</v>
      </c>
      <c r="AA28" s="16">
        <f t="shared" si="20"/>
        <v>21</v>
      </c>
      <c r="AB28" s="16">
        <f t="shared" si="20"/>
        <v>65</v>
      </c>
      <c r="AC28" s="16">
        <f t="shared" si="20"/>
        <v>2858</v>
      </c>
      <c r="AD28" s="16">
        <f t="shared" si="20"/>
        <v>5</v>
      </c>
      <c r="AE28" s="31">
        <f t="shared" si="20"/>
        <v>5063</v>
      </c>
      <c r="AF28" s="31">
        <f t="shared" si="20"/>
        <v>7921</v>
      </c>
    </row>
    <row r="29" spans="2:32" ht="23.1" customHeight="1" x14ac:dyDescent="0.25">
      <c r="B29" s="22" t="s">
        <v>56</v>
      </c>
      <c r="C29" s="49">
        <v>18</v>
      </c>
      <c r="D29" s="49">
        <v>1</v>
      </c>
      <c r="E29" s="49">
        <v>5</v>
      </c>
      <c r="F29" s="49">
        <v>30</v>
      </c>
      <c r="G29" s="49">
        <v>0</v>
      </c>
      <c r="H29" s="49">
        <v>0</v>
      </c>
      <c r="I29" s="49">
        <v>14</v>
      </c>
      <c r="J29" s="49">
        <v>3</v>
      </c>
      <c r="K29" s="49">
        <v>2</v>
      </c>
      <c r="L29" s="49">
        <v>1</v>
      </c>
      <c r="M29" s="49">
        <v>80</v>
      </c>
      <c r="N29" s="49">
        <v>0</v>
      </c>
      <c r="O29" s="17">
        <f t="shared" si="0"/>
        <v>74</v>
      </c>
      <c r="P29" s="17">
        <f t="shared" si="1"/>
        <v>154</v>
      </c>
      <c r="R29"/>
      <c r="S29" s="20"/>
      <c r="T29" s="19"/>
    </row>
    <row r="30" spans="2:32" ht="23.1" customHeight="1" x14ac:dyDescent="0.25">
      <c r="B30" s="22" t="s">
        <v>57</v>
      </c>
      <c r="C30" s="49">
        <v>18</v>
      </c>
      <c r="D30" s="49">
        <v>2</v>
      </c>
      <c r="E30" s="49">
        <v>8</v>
      </c>
      <c r="F30" s="49">
        <v>42</v>
      </c>
      <c r="G30" s="49">
        <v>1</v>
      </c>
      <c r="H30" s="49">
        <v>1</v>
      </c>
      <c r="I30" s="49">
        <v>8</v>
      </c>
      <c r="J30" s="49">
        <v>1</v>
      </c>
      <c r="K30" s="49">
        <v>1</v>
      </c>
      <c r="L30" s="49">
        <v>2</v>
      </c>
      <c r="M30" s="49">
        <v>6</v>
      </c>
      <c r="N30" s="49">
        <v>0</v>
      </c>
      <c r="O30" s="17">
        <f t="shared" si="0"/>
        <v>84</v>
      </c>
      <c r="P30" s="17">
        <f t="shared" si="1"/>
        <v>90</v>
      </c>
      <c r="R30"/>
      <c r="S30" s="19"/>
      <c r="T30" s="19"/>
    </row>
    <row r="31" spans="2:32" ht="23.1" customHeight="1" x14ac:dyDescent="0.25">
      <c r="B31" s="23" t="s">
        <v>58</v>
      </c>
      <c r="C31" s="49">
        <v>37</v>
      </c>
      <c r="D31" s="49">
        <v>5</v>
      </c>
      <c r="E31" s="49">
        <v>5</v>
      </c>
      <c r="F31" s="49">
        <v>30</v>
      </c>
      <c r="G31" s="49">
        <v>0</v>
      </c>
      <c r="H31" s="49">
        <v>0</v>
      </c>
      <c r="I31" s="49">
        <v>10</v>
      </c>
      <c r="J31" s="49">
        <v>4</v>
      </c>
      <c r="K31" s="49">
        <v>0</v>
      </c>
      <c r="L31" s="49">
        <v>0</v>
      </c>
      <c r="M31" s="49">
        <v>53</v>
      </c>
      <c r="N31" s="49">
        <v>0</v>
      </c>
      <c r="O31" s="17">
        <f t="shared" si="0"/>
        <v>91</v>
      </c>
      <c r="P31" s="17">
        <f t="shared" si="1"/>
        <v>144</v>
      </c>
      <c r="R31"/>
      <c r="S31" s="19"/>
      <c r="T31" s="19"/>
    </row>
    <row r="32" spans="2:32" ht="23.1" customHeight="1" x14ac:dyDescent="0.25">
      <c r="B32" s="23" t="s">
        <v>59</v>
      </c>
      <c r="C32" s="49">
        <v>30</v>
      </c>
      <c r="D32" s="49">
        <v>10</v>
      </c>
      <c r="E32" s="49">
        <v>7</v>
      </c>
      <c r="F32" s="49">
        <v>40</v>
      </c>
      <c r="G32" s="49">
        <v>0</v>
      </c>
      <c r="H32" s="49">
        <v>0</v>
      </c>
      <c r="I32" s="49">
        <v>9</v>
      </c>
      <c r="J32" s="49">
        <v>1</v>
      </c>
      <c r="K32" s="49">
        <v>0</v>
      </c>
      <c r="L32" s="49">
        <v>2</v>
      </c>
      <c r="M32" s="49">
        <v>25</v>
      </c>
      <c r="N32" s="49">
        <v>1</v>
      </c>
      <c r="O32" s="17">
        <f t="shared" si="0"/>
        <v>100</v>
      </c>
      <c r="P32" s="17">
        <f t="shared" si="1"/>
        <v>125</v>
      </c>
      <c r="R32"/>
      <c r="S32" s="19"/>
      <c r="T32" s="19"/>
    </row>
    <row r="33" spans="2:20" ht="23.1" customHeight="1" x14ac:dyDescent="0.25">
      <c r="B33" s="22" t="s">
        <v>60</v>
      </c>
      <c r="C33" s="49">
        <v>35</v>
      </c>
      <c r="D33" s="49">
        <v>6</v>
      </c>
      <c r="E33" s="49">
        <v>3</v>
      </c>
      <c r="F33" s="49">
        <v>41</v>
      </c>
      <c r="G33" s="49">
        <v>0</v>
      </c>
      <c r="H33" s="49">
        <v>2</v>
      </c>
      <c r="I33" s="49">
        <v>6</v>
      </c>
      <c r="J33" s="49">
        <v>0</v>
      </c>
      <c r="K33" s="49">
        <v>0</v>
      </c>
      <c r="L33" s="49">
        <v>2</v>
      </c>
      <c r="M33" s="49">
        <v>15</v>
      </c>
      <c r="N33" s="49">
        <v>0</v>
      </c>
      <c r="O33" s="17">
        <f t="shared" si="0"/>
        <v>95</v>
      </c>
      <c r="P33" s="17">
        <f t="shared" si="1"/>
        <v>110</v>
      </c>
      <c r="R33"/>
      <c r="S33" s="19"/>
      <c r="T33" s="19"/>
    </row>
    <row r="34" spans="2:20" ht="23.1" customHeight="1" x14ac:dyDescent="0.25">
      <c r="B34" s="23" t="s">
        <v>61</v>
      </c>
      <c r="C34" s="49">
        <v>35</v>
      </c>
      <c r="D34" s="49">
        <v>9</v>
      </c>
      <c r="E34" s="49">
        <v>4</v>
      </c>
      <c r="F34" s="49">
        <v>30</v>
      </c>
      <c r="G34" s="49">
        <v>0</v>
      </c>
      <c r="H34" s="49">
        <v>1</v>
      </c>
      <c r="I34" s="49">
        <v>16</v>
      </c>
      <c r="J34" s="49">
        <v>0</v>
      </c>
      <c r="K34" s="49">
        <v>0</v>
      </c>
      <c r="L34" s="49">
        <v>3</v>
      </c>
      <c r="M34" s="49">
        <v>23</v>
      </c>
      <c r="N34" s="49">
        <v>0</v>
      </c>
      <c r="O34" s="17">
        <f t="shared" si="0"/>
        <v>98</v>
      </c>
      <c r="P34" s="17">
        <f t="shared" si="1"/>
        <v>121</v>
      </c>
      <c r="R34"/>
      <c r="S34" s="19"/>
      <c r="T34" s="19"/>
    </row>
    <row r="35" spans="2:20" ht="23.1" customHeight="1" x14ac:dyDescent="0.25">
      <c r="B35" s="23" t="s">
        <v>62</v>
      </c>
      <c r="C35" s="49">
        <v>40</v>
      </c>
      <c r="D35" s="49">
        <v>8</v>
      </c>
      <c r="E35" s="49">
        <v>5</v>
      </c>
      <c r="F35" s="49">
        <v>30</v>
      </c>
      <c r="G35" s="49">
        <v>0</v>
      </c>
      <c r="H35" s="49">
        <v>0</v>
      </c>
      <c r="I35" s="49">
        <v>10</v>
      </c>
      <c r="J35" s="49">
        <v>1</v>
      </c>
      <c r="K35" s="49">
        <v>0</v>
      </c>
      <c r="L35" s="49">
        <v>2</v>
      </c>
      <c r="M35" s="49">
        <v>41</v>
      </c>
      <c r="N35" s="49">
        <v>0</v>
      </c>
      <c r="O35" s="17">
        <f t="shared" si="0"/>
        <v>96</v>
      </c>
      <c r="P35" s="17">
        <f t="shared" si="1"/>
        <v>137</v>
      </c>
      <c r="R35"/>
      <c r="S35" s="19"/>
      <c r="T35" s="19"/>
    </row>
    <row r="36" spans="2:20" ht="23.1" customHeight="1" x14ac:dyDescent="0.25">
      <c r="B36" s="23" t="s">
        <v>63</v>
      </c>
      <c r="C36" s="49">
        <v>41</v>
      </c>
      <c r="D36" s="49">
        <v>4</v>
      </c>
      <c r="E36" s="49">
        <v>7</v>
      </c>
      <c r="F36" s="49">
        <v>22</v>
      </c>
      <c r="G36" s="49">
        <v>1</v>
      </c>
      <c r="H36" s="49">
        <v>1</v>
      </c>
      <c r="I36" s="49">
        <v>12</v>
      </c>
      <c r="J36" s="49">
        <v>1</v>
      </c>
      <c r="K36" s="49">
        <v>1</v>
      </c>
      <c r="L36" s="49">
        <v>2</v>
      </c>
      <c r="M36" s="49">
        <v>27</v>
      </c>
      <c r="N36" s="49">
        <v>0</v>
      </c>
      <c r="O36" s="17">
        <f t="shared" si="0"/>
        <v>92</v>
      </c>
      <c r="P36" s="17">
        <f t="shared" si="1"/>
        <v>119</v>
      </c>
      <c r="R36"/>
      <c r="S36" s="19"/>
      <c r="T36" s="19"/>
    </row>
    <row r="37" spans="2:20" ht="23.1" customHeight="1" x14ac:dyDescent="0.25">
      <c r="B37" s="22" t="s">
        <v>64</v>
      </c>
      <c r="C37" s="49">
        <v>45</v>
      </c>
      <c r="D37" s="49">
        <v>9</v>
      </c>
      <c r="E37" s="49">
        <v>5</v>
      </c>
      <c r="F37" s="49">
        <v>35</v>
      </c>
      <c r="G37" s="49">
        <v>0</v>
      </c>
      <c r="H37" s="49">
        <v>0</v>
      </c>
      <c r="I37" s="49">
        <v>11</v>
      </c>
      <c r="J37" s="49">
        <v>1</v>
      </c>
      <c r="K37" s="49">
        <v>0</v>
      </c>
      <c r="L37" s="49">
        <v>0</v>
      </c>
      <c r="M37" s="49">
        <v>45</v>
      </c>
      <c r="N37" s="49">
        <v>0</v>
      </c>
      <c r="O37" s="17">
        <f t="shared" si="0"/>
        <v>106</v>
      </c>
      <c r="P37" s="17">
        <f t="shared" si="1"/>
        <v>151</v>
      </c>
      <c r="R37"/>
      <c r="S37" s="19"/>
      <c r="T37" s="19"/>
    </row>
    <row r="38" spans="2:20" ht="23.1" customHeight="1" x14ac:dyDescent="0.25">
      <c r="B38" s="23" t="s">
        <v>65</v>
      </c>
      <c r="C38" s="49">
        <v>34</v>
      </c>
      <c r="D38" s="49">
        <v>8</v>
      </c>
      <c r="E38" s="49">
        <v>3</v>
      </c>
      <c r="F38" s="49">
        <v>25</v>
      </c>
      <c r="G38" s="49">
        <v>0</v>
      </c>
      <c r="H38" s="49">
        <v>0</v>
      </c>
      <c r="I38" s="49">
        <v>10</v>
      </c>
      <c r="J38" s="49">
        <v>1</v>
      </c>
      <c r="K38" s="49">
        <v>0</v>
      </c>
      <c r="L38" s="49">
        <v>2</v>
      </c>
      <c r="M38" s="49">
        <v>56</v>
      </c>
      <c r="N38" s="49">
        <v>0</v>
      </c>
      <c r="O38" s="17">
        <f t="shared" si="0"/>
        <v>83</v>
      </c>
      <c r="P38" s="17">
        <f t="shared" si="1"/>
        <v>139</v>
      </c>
      <c r="R38"/>
      <c r="S38" s="19"/>
      <c r="T38" s="19"/>
    </row>
    <row r="39" spans="2:20" ht="23.1" customHeight="1" x14ac:dyDescent="0.25">
      <c r="B39" s="23" t="s">
        <v>66</v>
      </c>
      <c r="C39" s="49">
        <v>45</v>
      </c>
      <c r="D39" s="49">
        <v>12</v>
      </c>
      <c r="E39" s="49">
        <v>11</v>
      </c>
      <c r="F39" s="49">
        <v>27</v>
      </c>
      <c r="G39" s="49">
        <v>0</v>
      </c>
      <c r="H39" s="49">
        <v>1</v>
      </c>
      <c r="I39" s="49">
        <v>21</v>
      </c>
      <c r="J39" s="49">
        <v>0</v>
      </c>
      <c r="K39" s="49">
        <v>0</v>
      </c>
      <c r="L39" s="49">
        <v>2</v>
      </c>
      <c r="M39" s="49">
        <v>50</v>
      </c>
      <c r="N39" s="49">
        <v>0</v>
      </c>
      <c r="O39" s="17">
        <f t="shared" si="0"/>
        <v>119</v>
      </c>
      <c r="P39" s="17">
        <f t="shared" si="1"/>
        <v>169</v>
      </c>
      <c r="R39"/>
      <c r="S39" s="19"/>
      <c r="T39" s="19"/>
    </row>
    <row r="40" spans="2:20" ht="23.1" customHeight="1" x14ac:dyDescent="0.25">
      <c r="B40" s="23" t="s">
        <v>67</v>
      </c>
      <c r="C40" s="49">
        <v>25</v>
      </c>
      <c r="D40" s="49">
        <v>5</v>
      </c>
      <c r="E40" s="49">
        <v>0</v>
      </c>
      <c r="F40" s="49">
        <v>30</v>
      </c>
      <c r="G40" s="49">
        <v>1</v>
      </c>
      <c r="H40" s="49">
        <v>3</v>
      </c>
      <c r="I40" s="49">
        <v>22</v>
      </c>
      <c r="J40" s="49">
        <v>0</v>
      </c>
      <c r="K40" s="49">
        <v>0</v>
      </c>
      <c r="L40" s="49">
        <v>0</v>
      </c>
      <c r="M40" s="49">
        <v>53</v>
      </c>
      <c r="N40" s="49">
        <v>0</v>
      </c>
      <c r="O40" s="17">
        <f t="shared" si="0"/>
        <v>86</v>
      </c>
      <c r="P40" s="17">
        <f t="shared" si="1"/>
        <v>139</v>
      </c>
      <c r="R40"/>
      <c r="S40" s="19"/>
      <c r="T40" s="19"/>
    </row>
    <row r="41" spans="2:20" ht="23.1" customHeight="1" x14ac:dyDescent="0.25">
      <c r="B41" s="22" t="s">
        <v>68</v>
      </c>
      <c r="C41" s="49">
        <v>31</v>
      </c>
      <c r="D41" s="49">
        <v>4</v>
      </c>
      <c r="E41" s="49">
        <v>6</v>
      </c>
      <c r="F41" s="49">
        <v>35</v>
      </c>
      <c r="G41" s="49">
        <v>0</v>
      </c>
      <c r="H41" s="49">
        <v>0</v>
      </c>
      <c r="I41" s="49">
        <v>18</v>
      </c>
      <c r="J41" s="49">
        <v>1</v>
      </c>
      <c r="K41" s="49">
        <v>2</v>
      </c>
      <c r="L41" s="49">
        <v>1</v>
      </c>
      <c r="M41" s="49">
        <v>95</v>
      </c>
      <c r="N41" s="49">
        <v>0</v>
      </c>
      <c r="O41" s="17">
        <f t="shared" si="0"/>
        <v>98</v>
      </c>
      <c r="P41" s="17">
        <f t="shared" si="1"/>
        <v>193</v>
      </c>
      <c r="R41"/>
      <c r="S41" s="19"/>
      <c r="T41" s="19"/>
    </row>
    <row r="42" spans="2:20" ht="23.1" customHeight="1" x14ac:dyDescent="0.25">
      <c r="B42" s="23" t="s">
        <v>69</v>
      </c>
      <c r="C42" s="49">
        <v>63</v>
      </c>
      <c r="D42" s="49">
        <v>9</v>
      </c>
      <c r="E42" s="49">
        <v>5</v>
      </c>
      <c r="F42" s="49">
        <v>44</v>
      </c>
      <c r="G42" s="49">
        <v>2</v>
      </c>
      <c r="H42" s="49">
        <v>2</v>
      </c>
      <c r="I42" s="49">
        <v>20</v>
      </c>
      <c r="J42" s="49">
        <v>3</v>
      </c>
      <c r="K42" s="49">
        <v>2</v>
      </c>
      <c r="L42" s="49">
        <v>1</v>
      </c>
      <c r="M42" s="49">
        <v>50</v>
      </c>
      <c r="N42" s="49">
        <v>0</v>
      </c>
      <c r="O42" s="17">
        <f t="shared" si="0"/>
        <v>151</v>
      </c>
      <c r="P42" s="17">
        <f t="shared" si="1"/>
        <v>201</v>
      </c>
      <c r="R42"/>
      <c r="S42" s="19"/>
      <c r="T42" s="19"/>
    </row>
    <row r="43" spans="2:20" ht="23.1" customHeight="1" x14ac:dyDescent="0.25">
      <c r="B43" s="22" t="s">
        <v>70</v>
      </c>
      <c r="C43" s="49">
        <v>27</v>
      </c>
      <c r="D43" s="49">
        <v>12</v>
      </c>
      <c r="E43" s="49">
        <v>4</v>
      </c>
      <c r="F43" s="49">
        <v>35</v>
      </c>
      <c r="G43" s="49">
        <v>0</v>
      </c>
      <c r="H43" s="49">
        <v>1</v>
      </c>
      <c r="I43" s="49">
        <v>23</v>
      </c>
      <c r="J43" s="49">
        <v>1</v>
      </c>
      <c r="K43" s="49">
        <v>0</v>
      </c>
      <c r="L43" s="49">
        <v>3</v>
      </c>
      <c r="M43" s="49">
        <v>73</v>
      </c>
      <c r="N43" s="49">
        <v>0</v>
      </c>
      <c r="O43" s="17">
        <f t="shared" si="0"/>
        <v>106</v>
      </c>
      <c r="P43" s="17">
        <f t="shared" si="1"/>
        <v>179</v>
      </c>
      <c r="R43"/>
      <c r="S43" s="19"/>
      <c r="T43" s="19"/>
    </row>
    <row r="44" spans="2:20" ht="23.1" customHeight="1" x14ac:dyDescent="0.25">
      <c r="B44" s="24" t="s">
        <v>71</v>
      </c>
      <c r="C44" s="49">
        <v>44</v>
      </c>
      <c r="D44" s="49">
        <v>12</v>
      </c>
      <c r="E44" s="49">
        <v>9</v>
      </c>
      <c r="F44" s="49">
        <v>34</v>
      </c>
      <c r="G44" s="49">
        <v>1</v>
      </c>
      <c r="H44" s="49">
        <v>0</v>
      </c>
      <c r="I44" s="49">
        <v>21</v>
      </c>
      <c r="J44" s="49">
        <v>0</v>
      </c>
      <c r="K44" s="49">
        <v>0</v>
      </c>
      <c r="L44" s="49">
        <v>2</v>
      </c>
      <c r="M44" s="49">
        <v>65</v>
      </c>
      <c r="N44" s="49">
        <v>0</v>
      </c>
      <c r="O44" s="17">
        <f t="shared" si="0"/>
        <v>123</v>
      </c>
      <c r="P44" s="17">
        <f t="shared" si="1"/>
        <v>188</v>
      </c>
      <c r="R44"/>
      <c r="S44" s="19"/>
      <c r="T44" s="19"/>
    </row>
    <row r="45" spans="2:20" ht="23.1" customHeight="1" x14ac:dyDescent="0.25">
      <c r="B45" s="22" t="s">
        <v>72</v>
      </c>
      <c r="C45" s="49">
        <v>54</v>
      </c>
      <c r="D45" s="49">
        <v>10</v>
      </c>
      <c r="E45" s="49">
        <v>11</v>
      </c>
      <c r="F45" s="49">
        <v>30</v>
      </c>
      <c r="G45" s="49">
        <v>0</v>
      </c>
      <c r="H45" s="49">
        <v>2</v>
      </c>
      <c r="I45" s="49">
        <v>15</v>
      </c>
      <c r="J45" s="49">
        <v>0</v>
      </c>
      <c r="K45" s="49">
        <v>1</v>
      </c>
      <c r="L45" s="49">
        <v>0</v>
      </c>
      <c r="M45" s="49">
        <v>58</v>
      </c>
      <c r="N45" s="49">
        <v>0</v>
      </c>
      <c r="O45" s="17">
        <f t="shared" si="0"/>
        <v>123</v>
      </c>
      <c r="P45" s="17">
        <f t="shared" si="1"/>
        <v>181</v>
      </c>
      <c r="R45"/>
      <c r="S45" s="19"/>
      <c r="T45" s="19"/>
    </row>
    <row r="46" spans="2:20" ht="23.1" customHeight="1" x14ac:dyDescent="0.25">
      <c r="B46" s="23" t="s">
        <v>73</v>
      </c>
      <c r="C46" s="49">
        <v>50</v>
      </c>
      <c r="D46" s="49">
        <v>13</v>
      </c>
      <c r="E46" s="49">
        <v>12</v>
      </c>
      <c r="F46" s="49">
        <v>53</v>
      </c>
      <c r="G46" s="49">
        <v>1</v>
      </c>
      <c r="H46" s="49">
        <v>1</v>
      </c>
      <c r="I46" s="49">
        <v>10</v>
      </c>
      <c r="J46" s="49">
        <v>0</v>
      </c>
      <c r="K46" s="49">
        <v>0</v>
      </c>
      <c r="L46" s="49">
        <v>0</v>
      </c>
      <c r="M46" s="49">
        <v>48</v>
      </c>
      <c r="N46" s="49">
        <v>0</v>
      </c>
      <c r="O46" s="17">
        <f t="shared" si="0"/>
        <v>140</v>
      </c>
      <c r="P46" s="17">
        <f t="shared" si="1"/>
        <v>188</v>
      </c>
      <c r="R46" s="19"/>
      <c r="S46" s="19"/>
      <c r="T46"/>
    </row>
    <row r="47" spans="2:20" ht="23.1" customHeight="1" x14ac:dyDescent="0.25">
      <c r="B47" s="23" t="s">
        <v>74</v>
      </c>
      <c r="C47" s="49">
        <v>51</v>
      </c>
      <c r="D47" s="49">
        <v>14</v>
      </c>
      <c r="E47" s="49">
        <v>8</v>
      </c>
      <c r="F47" s="49">
        <v>41</v>
      </c>
      <c r="G47" s="49">
        <v>5</v>
      </c>
      <c r="H47" s="49">
        <v>2</v>
      </c>
      <c r="I47" s="49">
        <v>17</v>
      </c>
      <c r="J47" s="49">
        <v>1</v>
      </c>
      <c r="K47" s="49">
        <v>0</v>
      </c>
      <c r="L47" s="49">
        <v>2</v>
      </c>
      <c r="M47" s="49">
        <v>51</v>
      </c>
      <c r="N47" s="49">
        <v>0</v>
      </c>
      <c r="O47" s="17">
        <f t="shared" si="0"/>
        <v>141</v>
      </c>
      <c r="P47" s="17">
        <f t="shared" si="1"/>
        <v>192</v>
      </c>
      <c r="R47" s="19"/>
      <c r="S47" s="19"/>
      <c r="T47"/>
    </row>
    <row r="48" spans="2:20" ht="23.1" customHeight="1" x14ac:dyDescent="0.25">
      <c r="B48" s="23" t="s">
        <v>75</v>
      </c>
      <c r="C48" s="49">
        <v>35</v>
      </c>
      <c r="D48" s="49">
        <v>5</v>
      </c>
      <c r="E48" s="49">
        <v>3</v>
      </c>
      <c r="F48" s="49">
        <v>25</v>
      </c>
      <c r="G48" s="49">
        <v>2</v>
      </c>
      <c r="H48" s="49">
        <v>1</v>
      </c>
      <c r="I48" s="49">
        <v>10</v>
      </c>
      <c r="J48" s="49">
        <v>0</v>
      </c>
      <c r="K48" s="49">
        <v>2</v>
      </c>
      <c r="L48" s="49">
        <v>2</v>
      </c>
      <c r="M48" s="49">
        <v>64</v>
      </c>
      <c r="N48" s="49">
        <v>1</v>
      </c>
      <c r="O48" s="17">
        <f t="shared" si="0"/>
        <v>86</v>
      </c>
      <c r="P48" s="17">
        <f t="shared" si="1"/>
        <v>150</v>
      </c>
      <c r="R48" s="19"/>
      <c r="S48" s="19"/>
      <c r="T48"/>
    </row>
    <row r="49" spans="2:20" ht="23.1" customHeight="1" x14ac:dyDescent="0.25">
      <c r="B49" s="22" t="s">
        <v>76</v>
      </c>
      <c r="C49" s="49">
        <v>58</v>
      </c>
      <c r="D49" s="49">
        <v>10</v>
      </c>
      <c r="E49" s="49">
        <v>10</v>
      </c>
      <c r="F49" s="49">
        <v>45</v>
      </c>
      <c r="G49" s="49">
        <v>1</v>
      </c>
      <c r="H49" s="49">
        <v>1</v>
      </c>
      <c r="I49" s="49">
        <v>24</v>
      </c>
      <c r="J49" s="49">
        <v>0</v>
      </c>
      <c r="K49" s="49">
        <v>0</v>
      </c>
      <c r="L49" s="49">
        <v>2</v>
      </c>
      <c r="M49" s="49">
        <v>90</v>
      </c>
      <c r="N49" s="49">
        <v>0</v>
      </c>
      <c r="O49" s="17">
        <f t="shared" si="0"/>
        <v>151</v>
      </c>
      <c r="P49" s="17">
        <f t="shared" si="1"/>
        <v>241</v>
      </c>
      <c r="R49" s="19"/>
      <c r="S49" s="19"/>
      <c r="T49"/>
    </row>
    <row r="50" spans="2:20" ht="23.1" customHeight="1" x14ac:dyDescent="0.25">
      <c r="B50" s="23" t="s">
        <v>77</v>
      </c>
      <c r="C50" s="49">
        <v>68</v>
      </c>
      <c r="D50" s="49">
        <v>11</v>
      </c>
      <c r="E50" s="49">
        <v>7</v>
      </c>
      <c r="F50" s="49">
        <v>44</v>
      </c>
      <c r="G50" s="49">
        <v>5</v>
      </c>
      <c r="H50" s="49">
        <v>1</v>
      </c>
      <c r="I50" s="49">
        <v>24</v>
      </c>
      <c r="J50" s="49">
        <v>0</v>
      </c>
      <c r="K50" s="49">
        <v>0</v>
      </c>
      <c r="L50" s="49">
        <v>1</v>
      </c>
      <c r="M50" s="49">
        <v>92</v>
      </c>
      <c r="N50" s="49">
        <v>0</v>
      </c>
      <c r="O50" s="17">
        <f t="shared" si="0"/>
        <v>161</v>
      </c>
      <c r="P50" s="17">
        <f t="shared" si="1"/>
        <v>253</v>
      </c>
      <c r="R50" s="19"/>
      <c r="S50" s="19"/>
      <c r="T50"/>
    </row>
    <row r="51" spans="2:20" ht="23.1" customHeight="1" x14ac:dyDescent="0.25">
      <c r="B51" s="23" t="s">
        <v>78</v>
      </c>
      <c r="C51" s="49">
        <v>57</v>
      </c>
      <c r="D51" s="49">
        <v>8</v>
      </c>
      <c r="E51" s="49">
        <v>5</v>
      </c>
      <c r="F51" s="49">
        <v>35</v>
      </c>
      <c r="G51" s="49">
        <v>0</v>
      </c>
      <c r="H51" s="49">
        <v>1</v>
      </c>
      <c r="I51" s="49">
        <v>18</v>
      </c>
      <c r="J51" s="49">
        <v>0</v>
      </c>
      <c r="K51" s="49">
        <v>2</v>
      </c>
      <c r="L51" s="49">
        <v>0</v>
      </c>
      <c r="M51" s="49">
        <v>73</v>
      </c>
      <c r="N51" s="49">
        <v>1</v>
      </c>
      <c r="O51" s="17">
        <f t="shared" si="0"/>
        <v>127</v>
      </c>
      <c r="P51" s="17">
        <f t="shared" si="1"/>
        <v>200</v>
      </c>
      <c r="R51" s="19"/>
      <c r="S51" s="19"/>
      <c r="T51"/>
    </row>
    <row r="52" spans="2:20" ht="23.1" customHeight="1" x14ac:dyDescent="0.25">
      <c r="B52" s="23" t="s">
        <v>79</v>
      </c>
      <c r="C52" s="49">
        <v>66</v>
      </c>
      <c r="D52" s="49">
        <v>15</v>
      </c>
      <c r="E52" s="49">
        <v>12</v>
      </c>
      <c r="F52" s="49">
        <v>48</v>
      </c>
      <c r="G52" s="49">
        <v>0</v>
      </c>
      <c r="H52" s="49">
        <v>0</v>
      </c>
      <c r="I52" s="49">
        <v>15</v>
      </c>
      <c r="J52" s="49">
        <v>2</v>
      </c>
      <c r="K52" s="49">
        <v>0</v>
      </c>
      <c r="L52" s="49">
        <v>3</v>
      </c>
      <c r="M52" s="49">
        <v>60</v>
      </c>
      <c r="N52" s="49">
        <v>0</v>
      </c>
      <c r="O52" s="17">
        <f t="shared" si="0"/>
        <v>161</v>
      </c>
      <c r="P52" s="17">
        <f t="shared" si="1"/>
        <v>221</v>
      </c>
      <c r="R52" s="19"/>
      <c r="S52" s="19"/>
      <c r="T52"/>
    </row>
    <row r="53" spans="2:20" ht="23.1" customHeight="1" x14ac:dyDescent="0.25">
      <c r="B53" s="22" t="s">
        <v>80</v>
      </c>
      <c r="C53" s="49">
        <v>62</v>
      </c>
      <c r="D53" s="49">
        <v>22</v>
      </c>
      <c r="E53" s="49">
        <v>7</v>
      </c>
      <c r="F53" s="49">
        <v>12</v>
      </c>
      <c r="G53" s="49">
        <v>0</v>
      </c>
      <c r="H53" s="49">
        <v>1</v>
      </c>
      <c r="I53" s="49">
        <v>23</v>
      </c>
      <c r="J53" s="49">
        <v>0</v>
      </c>
      <c r="K53" s="49">
        <v>1</v>
      </c>
      <c r="L53" s="49">
        <v>1</v>
      </c>
      <c r="M53" s="49">
        <v>78</v>
      </c>
      <c r="N53" s="49">
        <v>0</v>
      </c>
      <c r="O53" s="17">
        <f t="shared" si="0"/>
        <v>129</v>
      </c>
      <c r="P53" s="17">
        <f t="shared" si="1"/>
        <v>207</v>
      </c>
      <c r="R53" s="19"/>
      <c r="S53" s="19"/>
      <c r="T53"/>
    </row>
    <row r="54" spans="2:20" ht="23.1" customHeight="1" x14ac:dyDescent="0.25">
      <c r="B54" s="22" t="s">
        <v>81</v>
      </c>
      <c r="C54" s="49">
        <v>70</v>
      </c>
      <c r="D54" s="49">
        <v>16</v>
      </c>
      <c r="E54" s="49">
        <v>13</v>
      </c>
      <c r="F54" s="49">
        <v>43</v>
      </c>
      <c r="G54" s="49">
        <v>1</v>
      </c>
      <c r="H54" s="49">
        <v>2</v>
      </c>
      <c r="I54" s="49">
        <v>18</v>
      </c>
      <c r="J54" s="49">
        <v>0</v>
      </c>
      <c r="K54" s="49">
        <v>0</v>
      </c>
      <c r="L54" s="49">
        <v>1</v>
      </c>
      <c r="M54" s="49">
        <v>58</v>
      </c>
      <c r="N54" s="49">
        <v>0</v>
      </c>
      <c r="O54" s="17">
        <f t="shared" si="0"/>
        <v>164</v>
      </c>
      <c r="P54" s="17">
        <f t="shared" si="1"/>
        <v>222</v>
      </c>
      <c r="R54" s="19"/>
      <c r="S54" s="19"/>
      <c r="T54"/>
    </row>
    <row r="55" spans="2:20" ht="23.1" customHeight="1" x14ac:dyDescent="0.25">
      <c r="B55" s="22" t="s">
        <v>82</v>
      </c>
      <c r="C55" s="49">
        <v>78</v>
      </c>
      <c r="D55" s="49">
        <v>18</v>
      </c>
      <c r="E55" s="49">
        <v>12</v>
      </c>
      <c r="F55" s="49">
        <v>57</v>
      </c>
      <c r="G55" s="49">
        <v>2</v>
      </c>
      <c r="H55" s="49">
        <v>2</v>
      </c>
      <c r="I55" s="49">
        <v>25</v>
      </c>
      <c r="J55" s="49">
        <v>0</v>
      </c>
      <c r="K55" s="49">
        <v>0</v>
      </c>
      <c r="L55" s="49">
        <v>0</v>
      </c>
      <c r="M55" s="49">
        <v>70</v>
      </c>
      <c r="N55" s="49">
        <v>0</v>
      </c>
      <c r="O55" s="17">
        <f t="shared" si="0"/>
        <v>194</v>
      </c>
      <c r="P55" s="17">
        <f t="shared" si="1"/>
        <v>264</v>
      </c>
      <c r="R55" s="19"/>
      <c r="S55" s="19"/>
      <c r="T55"/>
    </row>
    <row r="56" spans="2:20" ht="23.1" customHeight="1" x14ac:dyDescent="0.25">
      <c r="B56" s="22" t="s">
        <v>83</v>
      </c>
      <c r="C56" s="49">
        <v>119</v>
      </c>
      <c r="D56" s="49">
        <v>17</v>
      </c>
      <c r="E56" s="49">
        <v>15</v>
      </c>
      <c r="F56" s="49">
        <v>50</v>
      </c>
      <c r="G56" s="49">
        <v>0</v>
      </c>
      <c r="H56" s="49">
        <v>1</v>
      </c>
      <c r="I56" s="49">
        <v>13</v>
      </c>
      <c r="J56" s="49">
        <v>1</v>
      </c>
      <c r="K56" s="49">
        <v>0</v>
      </c>
      <c r="L56" s="49">
        <v>3</v>
      </c>
      <c r="M56" s="49">
        <v>63</v>
      </c>
      <c r="N56" s="49">
        <v>0</v>
      </c>
      <c r="O56" s="17">
        <f t="shared" si="0"/>
        <v>219</v>
      </c>
      <c r="P56" s="17">
        <f t="shared" si="1"/>
        <v>282</v>
      </c>
      <c r="R56" s="19"/>
      <c r="S56" s="19"/>
      <c r="T56"/>
    </row>
    <row r="57" spans="2:20" ht="23.1" customHeight="1" x14ac:dyDescent="0.25">
      <c r="B57" s="22" t="s">
        <v>84</v>
      </c>
      <c r="C57" s="49">
        <v>75</v>
      </c>
      <c r="D57" s="49">
        <v>14</v>
      </c>
      <c r="E57" s="49">
        <v>10</v>
      </c>
      <c r="F57" s="49">
        <v>45</v>
      </c>
      <c r="G57" s="49">
        <v>0</v>
      </c>
      <c r="H57" s="49">
        <v>1</v>
      </c>
      <c r="I57" s="49">
        <v>22</v>
      </c>
      <c r="J57" s="49">
        <v>0</v>
      </c>
      <c r="K57" s="49">
        <v>0</v>
      </c>
      <c r="L57" s="49">
        <v>2</v>
      </c>
      <c r="M57" s="49">
        <v>82</v>
      </c>
      <c r="N57" s="49">
        <v>0</v>
      </c>
      <c r="O57" s="17">
        <f t="shared" si="0"/>
        <v>169</v>
      </c>
      <c r="P57" s="17">
        <f t="shared" si="1"/>
        <v>251</v>
      </c>
      <c r="R57" s="19"/>
      <c r="S57" s="19"/>
      <c r="T57"/>
    </row>
    <row r="58" spans="2:20" ht="23.1" customHeight="1" x14ac:dyDescent="0.25">
      <c r="B58" s="74" t="s">
        <v>18</v>
      </c>
      <c r="C58" s="16">
        <f t="shared" ref="C58:P58" si="21">SUM(C10:C57)</f>
        <v>1889</v>
      </c>
      <c r="D58" s="16">
        <f t="shared" si="21"/>
        <v>361</v>
      </c>
      <c r="E58" s="16">
        <f t="shared" si="21"/>
        <v>260</v>
      </c>
      <c r="F58" s="16">
        <f t="shared" si="21"/>
        <v>1694</v>
      </c>
      <c r="G58" s="16">
        <f t="shared" si="21"/>
        <v>28</v>
      </c>
      <c r="H58" s="16">
        <f t="shared" si="21"/>
        <v>30</v>
      </c>
      <c r="I58" s="16">
        <f t="shared" si="21"/>
        <v>677</v>
      </c>
      <c r="J58" s="16">
        <f t="shared" si="21"/>
        <v>33</v>
      </c>
      <c r="K58" s="16">
        <f t="shared" si="21"/>
        <v>21</v>
      </c>
      <c r="L58" s="16">
        <f t="shared" si="21"/>
        <v>65</v>
      </c>
      <c r="M58" s="16">
        <f t="shared" si="21"/>
        <v>2858</v>
      </c>
      <c r="N58" s="16">
        <f t="shared" si="21"/>
        <v>5</v>
      </c>
      <c r="O58" s="16">
        <f t="shared" si="21"/>
        <v>5063</v>
      </c>
      <c r="P58" s="16">
        <f t="shared" si="21"/>
        <v>7921</v>
      </c>
      <c r="R58" s="19"/>
      <c r="S58" s="19"/>
      <c r="T58"/>
    </row>
    <row r="59" spans="2:20" ht="23.1" customHeight="1" x14ac:dyDescent="0.25">
      <c r="B59" s="74" t="s">
        <v>93</v>
      </c>
      <c r="C59" s="42">
        <f t="shared" ref="C59:N59" si="22">C58/$P$58</f>
        <v>0.23847998990026512</v>
      </c>
      <c r="D59" s="42">
        <f t="shared" si="22"/>
        <v>4.557505365484156E-2</v>
      </c>
      <c r="E59" s="42">
        <f t="shared" si="22"/>
        <v>3.2824138366367883E-2</v>
      </c>
      <c r="F59" s="42">
        <f t="shared" si="22"/>
        <v>0.2138618861254892</v>
      </c>
      <c r="G59" s="42">
        <f t="shared" si="22"/>
        <v>3.5349072086857721E-3</v>
      </c>
      <c r="H59" s="42">
        <f t="shared" si="22"/>
        <v>3.7874005807347557E-3</v>
      </c>
      <c r="I59" s="42">
        <f t="shared" si="22"/>
        <v>8.5469006438580991E-2</v>
      </c>
      <c r="J59" s="42">
        <f t="shared" si="22"/>
        <v>4.1661406388082316E-3</v>
      </c>
      <c r="K59" s="42">
        <f t="shared" si="22"/>
        <v>2.6511804065143291E-3</v>
      </c>
      <c r="L59" s="42">
        <f t="shared" si="22"/>
        <v>8.2060345915919708E-3</v>
      </c>
      <c r="M59" s="42">
        <f t="shared" si="22"/>
        <v>0.36081302865799775</v>
      </c>
      <c r="N59" s="42">
        <f t="shared" si="22"/>
        <v>6.3123343012245928E-4</v>
      </c>
      <c r="R59" s="19"/>
      <c r="S59" s="19"/>
      <c r="T59"/>
    </row>
    <row r="60" spans="2:20" ht="23.1" customHeight="1" x14ac:dyDescent="0.25">
      <c r="B60" s="75" t="s">
        <v>94</v>
      </c>
      <c r="C60" s="43">
        <f>C58/$O$58</f>
        <v>0.3730989531898084</v>
      </c>
      <c r="D60" s="43">
        <f t="shared" ref="D60:N60" si="23">D58/$O$58</f>
        <v>7.1301599841990915E-2</v>
      </c>
      <c r="E60" s="43">
        <f t="shared" si="23"/>
        <v>5.1352952794785703E-2</v>
      </c>
      <c r="F60" s="43">
        <f t="shared" si="23"/>
        <v>0.33458423859371916</v>
      </c>
      <c r="G60" s="43">
        <f t="shared" si="23"/>
        <v>5.5303179932846142E-3</v>
      </c>
      <c r="H60" s="43">
        <f t="shared" si="23"/>
        <v>5.925340707090658E-3</v>
      </c>
      <c r="I60" s="43">
        <f t="shared" si="23"/>
        <v>0.13371518862334583</v>
      </c>
      <c r="J60" s="43">
        <f t="shared" si="23"/>
        <v>6.5178747777997238E-3</v>
      </c>
      <c r="K60" s="43">
        <f t="shared" si="23"/>
        <v>4.1477384949634606E-3</v>
      </c>
      <c r="L60" s="43">
        <f t="shared" si="23"/>
        <v>1.2838238198696426E-2</v>
      </c>
      <c r="M60" s="43"/>
      <c r="N60" s="43">
        <f t="shared" si="23"/>
        <v>9.8755678451510967E-4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s="19"/>
      <c r="T70" s="19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1:32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1:32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1:32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1:32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1:32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1:32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1:32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1:32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1:32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F126"/>
  <sheetViews>
    <sheetView view="pageBreakPreview" zoomScale="60" workbookViewId="0">
      <selection activeCell="O5" sqref="O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82" t="s">
        <v>23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 spans="2:32" ht="20.100000000000001" customHeight="1" x14ac:dyDescent="0.25">
      <c r="B2" s="83" t="s">
        <v>95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 spans="2:32" ht="20.100000000000001" customHeight="1" x14ac:dyDescent="0.25">
      <c r="B3" s="21" t="s">
        <v>96</v>
      </c>
      <c r="C3" s="90" t="str">
        <f>'[2]23.09 Matugga-Bombo'!C3:G3</f>
        <v>MCC - C2 - STN067- BOMBO ROAD</v>
      </c>
      <c r="D3" s="90"/>
      <c r="E3" s="90"/>
      <c r="F3" s="90"/>
      <c r="G3" s="90"/>
      <c r="H3" s="21"/>
      <c r="I3" s="21"/>
      <c r="J3" s="21"/>
      <c r="K3" s="21"/>
      <c r="L3" s="21"/>
      <c r="M3" s="21"/>
      <c r="N3" s="21"/>
      <c r="O3" s="21"/>
      <c r="P3" s="21"/>
      <c r="R3"/>
      <c r="S3" s="19"/>
      <c r="T3" s="19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R4"/>
      <c r="S4" s="19"/>
      <c r="T4" s="19"/>
    </row>
    <row r="5" spans="2:32" ht="20.100000000000001" customHeight="1" x14ac:dyDescent="0.25">
      <c r="C5" s="2" t="s">
        <v>3</v>
      </c>
      <c r="D5" s="35" t="str">
        <f>'[2]29.09 BOMBO-MATUGGA'!D5</f>
        <v>29.9.19</v>
      </c>
      <c r="F5" s="40" t="s">
        <v>1</v>
      </c>
      <c r="G5" s="88" t="str">
        <f>'[2]29.09 BOMBO-MATUGGA'!G5:H5</f>
        <v>MATUGGA GAZ</v>
      </c>
      <c r="H5" s="89"/>
      <c r="I5" s="14"/>
      <c r="J5" s="2" t="s">
        <v>5</v>
      </c>
      <c r="K5" s="88" t="str">
        <f>'[2]29.09 BOMBO-MATUGGA'!K5:L5</f>
        <v>OMEJJE</v>
      </c>
      <c r="L5" s="89"/>
      <c r="M5" s="19"/>
      <c r="N5" s="19"/>
      <c r="R5"/>
      <c r="S5" s="19"/>
      <c r="T5" s="19"/>
    </row>
    <row r="6" spans="2:32" ht="23.25" customHeight="1" x14ac:dyDescent="0.25">
      <c r="C6" s="2" t="s">
        <v>4</v>
      </c>
      <c r="D6" s="88" t="str">
        <f>'[2]23.09 Matugga-Bombo'!D6:E6</f>
        <v xml:space="preserve">Matugga </v>
      </c>
      <c r="E6" s="89"/>
      <c r="F6" s="2" t="s">
        <v>2</v>
      </c>
      <c r="G6" s="88" t="str">
        <f>'[2]23.09 Matugga-Bombo'!G6:H6</f>
        <v>Bombo</v>
      </c>
      <c r="H6" s="89"/>
      <c r="J6" s="2" t="s">
        <v>21</v>
      </c>
      <c r="K6" s="88" t="str">
        <f>'[2]29.09 BOMBO-MATUGGA'!K6:L6</f>
        <v>NUSURAH</v>
      </c>
      <c r="L6" s="89"/>
      <c r="M6" s="19"/>
      <c r="N6" s="19"/>
      <c r="R6"/>
      <c r="S6" s="19"/>
      <c r="T6" s="19"/>
    </row>
    <row r="7" spans="2:32" ht="20.100000000000001" customHeight="1" x14ac:dyDescent="0.25">
      <c r="B7" s="2"/>
      <c r="I7" s="2"/>
      <c r="R7"/>
      <c r="S7" s="19"/>
      <c r="T7" s="19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87" t="s">
        <v>88</v>
      </c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9">
        <v>2</v>
      </c>
      <c r="D10" s="49">
        <v>1</v>
      </c>
      <c r="E10" s="49">
        <v>2</v>
      </c>
      <c r="F10" s="49">
        <v>5</v>
      </c>
      <c r="G10" s="49">
        <v>0</v>
      </c>
      <c r="H10" s="49">
        <v>0</v>
      </c>
      <c r="I10" s="49">
        <v>8</v>
      </c>
      <c r="J10" s="49">
        <v>3</v>
      </c>
      <c r="K10" s="49">
        <v>2</v>
      </c>
      <c r="L10" s="49">
        <v>1</v>
      </c>
      <c r="M10" s="49">
        <v>20</v>
      </c>
      <c r="N10" s="49">
        <v>0</v>
      </c>
      <c r="O10" s="17">
        <f t="shared" ref="O10:O57" si="0">SUM(C10:L10,N10)</f>
        <v>24</v>
      </c>
      <c r="P10" s="17">
        <f t="shared" ref="P10:P57" si="1">SUM(C10:N10)</f>
        <v>44</v>
      </c>
      <c r="R10" s="1" t="s">
        <v>6</v>
      </c>
      <c r="S10" s="17">
        <f t="shared" ref="S10:AF10" si="2">SUM(C10:C13)</f>
        <v>39</v>
      </c>
      <c r="T10" s="17">
        <f t="shared" si="2"/>
        <v>7</v>
      </c>
      <c r="U10" s="17">
        <f t="shared" si="2"/>
        <v>6</v>
      </c>
      <c r="V10" s="17">
        <f t="shared" si="2"/>
        <v>105</v>
      </c>
      <c r="W10" s="17">
        <f t="shared" si="2"/>
        <v>0</v>
      </c>
      <c r="X10" s="17">
        <f t="shared" si="2"/>
        <v>1</v>
      </c>
      <c r="Y10" s="17">
        <f t="shared" si="2"/>
        <v>65</v>
      </c>
      <c r="Z10" s="17">
        <f t="shared" si="2"/>
        <v>18</v>
      </c>
      <c r="AA10" s="17">
        <f t="shared" si="2"/>
        <v>3</v>
      </c>
      <c r="AB10" s="17">
        <f t="shared" si="2"/>
        <v>6</v>
      </c>
      <c r="AC10" s="17">
        <f t="shared" si="2"/>
        <v>146</v>
      </c>
      <c r="AD10" s="17">
        <f t="shared" si="2"/>
        <v>0</v>
      </c>
      <c r="AE10" s="30">
        <f t="shared" si="2"/>
        <v>250</v>
      </c>
      <c r="AF10" s="30">
        <f t="shared" si="2"/>
        <v>396</v>
      </c>
    </row>
    <row r="11" spans="2:32" s="6" customFormat="1" ht="23.1" customHeight="1" x14ac:dyDescent="0.25">
      <c r="B11" s="22" t="s">
        <v>38</v>
      </c>
      <c r="C11" s="49">
        <v>7</v>
      </c>
      <c r="D11" s="49">
        <v>3</v>
      </c>
      <c r="E11" s="49">
        <v>3</v>
      </c>
      <c r="F11" s="49">
        <v>30</v>
      </c>
      <c r="G11" s="49">
        <v>0</v>
      </c>
      <c r="H11" s="49">
        <v>0</v>
      </c>
      <c r="I11" s="49">
        <v>27</v>
      </c>
      <c r="J11" s="49">
        <v>5</v>
      </c>
      <c r="K11" s="49">
        <v>1</v>
      </c>
      <c r="L11" s="49">
        <v>4</v>
      </c>
      <c r="M11" s="49">
        <v>25</v>
      </c>
      <c r="N11" s="49">
        <v>0</v>
      </c>
      <c r="O11" s="17">
        <f t="shared" si="0"/>
        <v>80</v>
      </c>
      <c r="P11" s="17">
        <f t="shared" si="1"/>
        <v>105</v>
      </c>
      <c r="R11" s="1" t="s">
        <v>7</v>
      </c>
      <c r="S11" s="17">
        <f t="shared" ref="S11:AF11" si="3">SUM(C14:C17)</f>
        <v>134</v>
      </c>
      <c r="T11" s="17">
        <f t="shared" si="3"/>
        <v>15</v>
      </c>
      <c r="U11" s="17">
        <f t="shared" si="3"/>
        <v>15</v>
      </c>
      <c r="V11" s="17">
        <f t="shared" si="3"/>
        <v>123</v>
      </c>
      <c r="W11" s="17">
        <f t="shared" si="3"/>
        <v>2</v>
      </c>
      <c r="X11" s="17">
        <f t="shared" si="3"/>
        <v>1</v>
      </c>
      <c r="Y11" s="17">
        <f t="shared" si="3"/>
        <v>52</v>
      </c>
      <c r="Z11" s="17">
        <f t="shared" si="3"/>
        <v>13</v>
      </c>
      <c r="AA11" s="17">
        <f t="shared" si="3"/>
        <v>7</v>
      </c>
      <c r="AB11" s="17">
        <f t="shared" si="3"/>
        <v>1</v>
      </c>
      <c r="AC11" s="17">
        <f t="shared" si="3"/>
        <v>220</v>
      </c>
      <c r="AD11" s="17">
        <f t="shared" si="3"/>
        <v>0</v>
      </c>
      <c r="AE11" s="30">
        <f t="shared" si="3"/>
        <v>363</v>
      </c>
      <c r="AF11" s="30">
        <f t="shared" si="3"/>
        <v>583</v>
      </c>
    </row>
    <row r="12" spans="2:32" ht="23.1" customHeight="1" x14ac:dyDescent="0.25">
      <c r="B12" s="22" t="s">
        <v>39</v>
      </c>
      <c r="C12" s="49">
        <v>5</v>
      </c>
      <c r="D12" s="49">
        <v>2</v>
      </c>
      <c r="E12" s="49">
        <v>0</v>
      </c>
      <c r="F12" s="49">
        <v>30</v>
      </c>
      <c r="G12" s="49">
        <v>0</v>
      </c>
      <c r="H12" s="49">
        <v>0</v>
      </c>
      <c r="I12" s="49">
        <v>15</v>
      </c>
      <c r="J12" s="49">
        <v>7</v>
      </c>
      <c r="K12" s="49">
        <v>0</v>
      </c>
      <c r="L12" s="49">
        <v>0</v>
      </c>
      <c r="M12" s="49">
        <v>50</v>
      </c>
      <c r="N12" s="49">
        <v>0</v>
      </c>
      <c r="O12" s="17">
        <f t="shared" si="0"/>
        <v>59</v>
      </c>
      <c r="P12" s="17">
        <f t="shared" si="1"/>
        <v>109</v>
      </c>
      <c r="R12" s="1" t="s">
        <v>8</v>
      </c>
      <c r="S12" s="17">
        <f t="shared" ref="S12:AF12" si="4">SUM(C18:C21)</f>
        <v>195</v>
      </c>
      <c r="T12" s="17">
        <f t="shared" si="4"/>
        <v>51</v>
      </c>
      <c r="U12" s="17">
        <f t="shared" si="4"/>
        <v>25</v>
      </c>
      <c r="V12" s="17">
        <f t="shared" si="4"/>
        <v>143</v>
      </c>
      <c r="W12" s="17">
        <f t="shared" si="4"/>
        <v>4</v>
      </c>
      <c r="X12" s="17">
        <f t="shared" si="4"/>
        <v>2</v>
      </c>
      <c r="Y12" s="17">
        <f t="shared" si="4"/>
        <v>47</v>
      </c>
      <c r="Z12" s="17">
        <f t="shared" si="4"/>
        <v>3</v>
      </c>
      <c r="AA12" s="17">
        <f t="shared" si="4"/>
        <v>1</v>
      </c>
      <c r="AB12" s="17">
        <f t="shared" si="4"/>
        <v>9</v>
      </c>
      <c r="AC12" s="17">
        <f t="shared" si="4"/>
        <v>229</v>
      </c>
      <c r="AD12" s="17">
        <f t="shared" si="4"/>
        <v>0</v>
      </c>
      <c r="AE12" s="30">
        <f t="shared" si="4"/>
        <v>480</v>
      </c>
      <c r="AF12" s="30">
        <f t="shared" si="4"/>
        <v>709</v>
      </c>
    </row>
    <row r="13" spans="2:32" ht="23.1" customHeight="1" x14ac:dyDescent="0.25">
      <c r="B13" s="22" t="s">
        <v>40</v>
      </c>
      <c r="C13" s="49">
        <v>25</v>
      </c>
      <c r="D13" s="49">
        <v>1</v>
      </c>
      <c r="E13" s="49">
        <v>1</v>
      </c>
      <c r="F13" s="49">
        <v>40</v>
      </c>
      <c r="G13" s="49">
        <v>0</v>
      </c>
      <c r="H13" s="49">
        <v>1</v>
      </c>
      <c r="I13" s="49">
        <v>15</v>
      </c>
      <c r="J13" s="49">
        <v>3</v>
      </c>
      <c r="K13" s="49">
        <v>0</v>
      </c>
      <c r="L13" s="49">
        <v>1</v>
      </c>
      <c r="M13" s="49">
        <v>51</v>
      </c>
      <c r="N13" s="49">
        <v>0</v>
      </c>
      <c r="O13" s="17">
        <f t="shared" si="0"/>
        <v>87</v>
      </c>
      <c r="P13" s="17">
        <f t="shared" si="1"/>
        <v>138</v>
      </c>
      <c r="R13" s="1" t="s">
        <v>9</v>
      </c>
      <c r="S13" s="17">
        <f t="shared" ref="S13:AF13" si="5">SUM(C22:C25)</f>
        <v>191</v>
      </c>
      <c r="T13" s="17">
        <f t="shared" si="5"/>
        <v>58</v>
      </c>
      <c r="U13" s="17">
        <f t="shared" si="5"/>
        <v>38</v>
      </c>
      <c r="V13" s="17">
        <f t="shared" si="5"/>
        <v>159</v>
      </c>
      <c r="W13" s="17">
        <f t="shared" si="5"/>
        <v>4</v>
      </c>
      <c r="X13" s="17">
        <f t="shared" si="5"/>
        <v>4</v>
      </c>
      <c r="Y13" s="17">
        <f t="shared" si="5"/>
        <v>45</v>
      </c>
      <c r="Z13" s="17">
        <f t="shared" si="5"/>
        <v>23</v>
      </c>
      <c r="AA13" s="17">
        <f t="shared" si="5"/>
        <v>10</v>
      </c>
      <c r="AB13" s="17">
        <f t="shared" si="5"/>
        <v>1</v>
      </c>
      <c r="AC13" s="17">
        <f t="shared" si="5"/>
        <v>215</v>
      </c>
      <c r="AD13" s="17">
        <f t="shared" si="5"/>
        <v>0</v>
      </c>
      <c r="AE13" s="30">
        <f t="shared" si="5"/>
        <v>533</v>
      </c>
      <c r="AF13" s="30">
        <f t="shared" si="5"/>
        <v>748</v>
      </c>
    </row>
    <row r="14" spans="2:32" ht="23.1" customHeight="1" x14ac:dyDescent="0.25">
      <c r="B14" s="22" t="s">
        <v>41</v>
      </c>
      <c r="C14" s="49">
        <v>30</v>
      </c>
      <c r="D14" s="49">
        <v>1</v>
      </c>
      <c r="E14" s="49">
        <v>4</v>
      </c>
      <c r="F14" s="49">
        <v>36</v>
      </c>
      <c r="G14" s="49">
        <v>0</v>
      </c>
      <c r="H14" s="49">
        <v>0</v>
      </c>
      <c r="I14" s="49">
        <v>12</v>
      </c>
      <c r="J14" s="49">
        <v>4</v>
      </c>
      <c r="K14" s="49">
        <v>1</v>
      </c>
      <c r="L14" s="49">
        <v>0</v>
      </c>
      <c r="M14" s="49">
        <v>35</v>
      </c>
      <c r="N14" s="49">
        <v>0</v>
      </c>
      <c r="O14" s="17">
        <f t="shared" si="0"/>
        <v>88</v>
      </c>
      <c r="P14" s="17">
        <f t="shared" si="1"/>
        <v>123</v>
      </c>
      <c r="R14" s="1" t="s">
        <v>10</v>
      </c>
      <c r="S14" s="17">
        <f t="shared" ref="S14:AF14" si="6">SUM(C26:C29)</f>
        <v>236</v>
      </c>
      <c r="T14" s="17">
        <f t="shared" si="6"/>
        <v>78</v>
      </c>
      <c r="U14" s="17">
        <f t="shared" si="6"/>
        <v>35</v>
      </c>
      <c r="V14" s="17">
        <f t="shared" si="6"/>
        <v>165</v>
      </c>
      <c r="W14" s="17">
        <f t="shared" si="6"/>
        <v>3</v>
      </c>
      <c r="X14" s="17">
        <f t="shared" si="6"/>
        <v>2</v>
      </c>
      <c r="Y14" s="17">
        <f t="shared" si="6"/>
        <v>61</v>
      </c>
      <c r="Z14" s="17">
        <f t="shared" si="6"/>
        <v>13</v>
      </c>
      <c r="AA14" s="17">
        <f t="shared" si="6"/>
        <v>4</v>
      </c>
      <c r="AB14" s="17">
        <f t="shared" si="6"/>
        <v>8</v>
      </c>
      <c r="AC14" s="17">
        <f t="shared" si="6"/>
        <v>224</v>
      </c>
      <c r="AD14" s="17">
        <f t="shared" si="6"/>
        <v>0</v>
      </c>
      <c r="AE14" s="30">
        <f t="shared" si="6"/>
        <v>605</v>
      </c>
      <c r="AF14" s="30">
        <f t="shared" si="6"/>
        <v>829</v>
      </c>
    </row>
    <row r="15" spans="2:32" ht="23.1" customHeight="1" x14ac:dyDescent="0.25">
      <c r="B15" s="22" t="s">
        <v>42</v>
      </c>
      <c r="C15" s="49">
        <v>30</v>
      </c>
      <c r="D15" s="49">
        <v>5</v>
      </c>
      <c r="E15" s="49">
        <v>4</v>
      </c>
      <c r="F15" s="49">
        <v>35</v>
      </c>
      <c r="G15" s="49">
        <v>1</v>
      </c>
      <c r="H15" s="49">
        <v>0</v>
      </c>
      <c r="I15" s="49">
        <v>14</v>
      </c>
      <c r="J15" s="49">
        <v>5</v>
      </c>
      <c r="K15" s="49">
        <v>3</v>
      </c>
      <c r="L15" s="49">
        <v>0</v>
      </c>
      <c r="M15" s="49">
        <v>65</v>
      </c>
      <c r="N15" s="49">
        <v>0</v>
      </c>
      <c r="O15" s="17">
        <f t="shared" si="0"/>
        <v>97</v>
      </c>
      <c r="P15" s="17">
        <f t="shared" si="1"/>
        <v>162</v>
      </c>
      <c r="R15" s="1" t="s">
        <v>11</v>
      </c>
      <c r="S15" s="17">
        <f t="shared" ref="S15:AF15" si="7">SUM(C30:C33)</f>
        <v>239</v>
      </c>
      <c r="T15" s="17">
        <f t="shared" si="7"/>
        <v>61</v>
      </c>
      <c r="U15" s="17">
        <f t="shared" si="7"/>
        <v>35</v>
      </c>
      <c r="V15" s="17">
        <f t="shared" si="7"/>
        <v>163</v>
      </c>
      <c r="W15" s="17">
        <f t="shared" si="7"/>
        <v>4</v>
      </c>
      <c r="X15" s="17">
        <f t="shared" si="7"/>
        <v>5</v>
      </c>
      <c r="Y15" s="17">
        <f t="shared" si="7"/>
        <v>42</v>
      </c>
      <c r="Z15" s="17">
        <f t="shared" si="7"/>
        <v>13</v>
      </c>
      <c r="AA15" s="17">
        <f t="shared" si="7"/>
        <v>4</v>
      </c>
      <c r="AB15" s="17">
        <f t="shared" si="7"/>
        <v>5</v>
      </c>
      <c r="AC15" s="17">
        <f t="shared" si="7"/>
        <v>171</v>
      </c>
      <c r="AD15" s="17">
        <f t="shared" si="7"/>
        <v>1</v>
      </c>
      <c r="AE15" s="30">
        <f t="shared" si="7"/>
        <v>572</v>
      </c>
      <c r="AF15" s="30">
        <f t="shared" si="7"/>
        <v>743</v>
      </c>
    </row>
    <row r="16" spans="2:32" ht="23.1" customHeight="1" x14ac:dyDescent="0.25">
      <c r="B16" s="22" t="s">
        <v>43</v>
      </c>
      <c r="C16" s="49">
        <v>33</v>
      </c>
      <c r="D16" s="49">
        <v>3</v>
      </c>
      <c r="E16" s="49">
        <v>4</v>
      </c>
      <c r="F16" s="49">
        <v>49</v>
      </c>
      <c r="G16" s="49">
        <v>0</v>
      </c>
      <c r="H16" s="49">
        <v>1</v>
      </c>
      <c r="I16" s="49">
        <v>21</v>
      </c>
      <c r="J16" s="49">
        <v>3</v>
      </c>
      <c r="K16" s="49">
        <v>1</v>
      </c>
      <c r="L16" s="49">
        <v>0</v>
      </c>
      <c r="M16" s="49">
        <v>50</v>
      </c>
      <c r="N16" s="49">
        <v>0</v>
      </c>
      <c r="O16" s="17">
        <f t="shared" si="0"/>
        <v>115</v>
      </c>
      <c r="P16" s="17">
        <f t="shared" si="1"/>
        <v>165</v>
      </c>
      <c r="R16" s="1" t="s">
        <v>12</v>
      </c>
      <c r="S16" s="17">
        <f t="shared" ref="S16:AF16" si="8">SUM(C34:C37)</f>
        <v>135</v>
      </c>
      <c r="T16" s="17">
        <f t="shared" si="8"/>
        <v>52</v>
      </c>
      <c r="U16" s="17">
        <f t="shared" si="8"/>
        <v>31</v>
      </c>
      <c r="V16" s="17">
        <f t="shared" si="8"/>
        <v>148</v>
      </c>
      <c r="W16" s="17">
        <f t="shared" si="8"/>
        <v>3</v>
      </c>
      <c r="X16" s="17">
        <f t="shared" si="8"/>
        <v>6</v>
      </c>
      <c r="Y16" s="17">
        <f t="shared" si="8"/>
        <v>51</v>
      </c>
      <c r="Z16" s="17">
        <f t="shared" si="8"/>
        <v>22</v>
      </c>
      <c r="AA16" s="17">
        <f t="shared" si="8"/>
        <v>6</v>
      </c>
      <c r="AB16" s="17">
        <f t="shared" si="8"/>
        <v>11</v>
      </c>
      <c r="AC16" s="17">
        <f t="shared" si="8"/>
        <v>111</v>
      </c>
      <c r="AD16" s="17">
        <f t="shared" si="8"/>
        <v>0</v>
      </c>
      <c r="AE16" s="30">
        <f t="shared" si="8"/>
        <v>465</v>
      </c>
      <c r="AF16" s="30">
        <f t="shared" si="8"/>
        <v>576</v>
      </c>
    </row>
    <row r="17" spans="2:32" ht="23.1" customHeight="1" x14ac:dyDescent="0.25">
      <c r="B17" s="22" t="s">
        <v>44</v>
      </c>
      <c r="C17" s="49">
        <v>41</v>
      </c>
      <c r="D17" s="49">
        <v>6</v>
      </c>
      <c r="E17" s="49">
        <v>3</v>
      </c>
      <c r="F17" s="49">
        <v>3</v>
      </c>
      <c r="G17" s="49">
        <v>1</v>
      </c>
      <c r="H17" s="49">
        <v>0</v>
      </c>
      <c r="I17" s="49">
        <v>5</v>
      </c>
      <c r="J17" s="49">
        <v>1</v>
      </c>
      <c r="K17" s="49">
        <v>2</v>
      </c>
      <c r="L17" s="49">
        <v>1</v>
      </c>
      <c r="M17" s="49">
        <v>70</v>
      </c>
      <c r="N17" s="49">
        <v>0</v>
      </c>
      <c r="O17" s="17">
        <f t="shared" si="0"/>
        <v>63</v>
      </c>
      <c r="P17" s="17">
        <f t="shared" si="1"/>
        <v>133</v>
      </c>
      <c r="R17" s="1" t="s">
        <v>13</v>
      </c>
      <c r="S17" s="17">
        <f t="shared" ref="S17:AF17" si="9">SUM(C38:C41)</f>
        <v>157</v>
      </c>
      <c r="T17" s="17">
        <f t="shared" si="9"/>
        <v>59</v>
      </c>
      <c r="U17" s="17">
        <f t="shared" si="9"/>
        <v>20</v>
      </c>
      <c r="V17" s="17">
        <f t="shared" si="9"/>
        <v>117</v>
      </c>
      <c r="W17" s="17">
        <f t="shared" si="9"/>
        <v>3</v>
      </c>
      <c r="X17" s="17">
        <f t="shared" si="9"/>
        <v>2</v>
      </c>
      <c r="Y17" s="17">
        <f t="shared" si="9"/>
        <v>22</v>
      </c>
      <c r="Z17" s="17">
        <f t="shared" si="9"/>
        <v>18</v>
      </c>
      <c r="AA17" s="17">
        <f t="shared" si="9"/>
        <v>1</v>
      </c>
      <c r="AB17" s="17">
        <f t="shared" si="9"/>
        <v>3</v>
      </c>
      <c r="AC17" s="17">
        <f t="shared" si="9"/>
        <v>169</v>
      </c>
      <c r="AD17" s="17">
        <f t="shared" si="9"/>
        <v>0</v>
      </c>
      <c r="AE17" s="30">
        <f t="shared" si="9"/>
        <v>402</v>
      </c>
      <c r="AF17" s="30">
        <f t="shared" si="9"/>
        <v>571</v>
      </c>
    </row>
    <row r="18" spans="2:32" ht="23.1" customHeight="1" x14ac:dyDescent="0.25">
      <c r="B18" s="22" t="s">
        <v>45</v>
      </c>
      <c r="C18" s="49">
        <v>45</v>
      </c>
      <c r="D18" s="49">
        <v>10</v>
      </c>
      <c r="E18" s="49">
        <v>7</v>
      </c>
      <c r="F18" s="49">
        <v>31</v>
      </c>
      <c r="G18" s="49">
        <v>1</v>
      </c>
      <c r="H18" s="49">
        <v>1</v>
      </c>
      <c r="I18" s="49">
        <v>3</v>
      </c>
      <c r="J18" s="49">
        <v>1</v>
      </c>
      <c r="K18" s="49">
        <v>0</v>
      </c>
      <c r="L18" s="49">
        <v>1</v>
      </c>
      <c r="M18" s="49">
        <v>50</v>
      </c>
      <c r="N18" s="49">
        <v>0</v>
      </c>
      <c r="O18" s="17">
        <f t="shared" si="0"/>
        <v>100</v>
      </c>
      <c r="P18" s="17">
        <f t="shared" si="1"/>
        <v>150</v>
      </c>
      <c r="R18" s="1" t="s">
        <v>14</v>
      </c>
      <c r="S18" s="17">
        <f t="shared" ref="S18:AF18" si="10">SUM(C42:C45)</f>
        <v>190</v>
      </c>
      <c r="T18" s="17">
        <f t="shared" si="10"/>
        <v>40</v>
      </c>
      <c r="U18" s="17">
        <f t="shared" si="10"/>
        <v>35</v>
      </c>
      <c r="V18" s="17">
        <f t="shared" si="10"/>
        <v>133</v>
      </c>
      <c r="W18" s="17">
        <f t="shared" si="10"/>
        <v>1</v>
      </c>
      <c r="X18" s="17">
        <f t="shared" si="10"/>
        <v>3</v>
      </c>
      <c r="Y18" s="17">
        <f t="shared" si="10"/>
        <v>42</v>
      </c>
      <c r="Z18" s="17">
        <f t="shared" si="10"/>
        <v>11</v>
      </c>
      <c r="AA18" s="17">
        <f t="shared" si="10"/>
        <v>8</v>
      </c>
      <c r="AB18" s="17">
        <f t="shared" si="10"/>
        <v>5</v>
      </c>
      <c r="AC18" s="17">
        <f t="shared" si="10"/>
        <v>102</v>
      </c>
      <c r="AD18" s="17">
        <f t="shared" si="10"/>
        <v>0</v>
      </c>
      <c r="AE18" s="30">
        <f t="shared" si="10"/>
        <v>468</v>
      </c>
      <c r="AF18" s="30">
        <f t="shared" si="10"/>
        <v>570</v>
      </c>
    </row>
    <row r="19" spans="2:32" ht="23.1" customHeight="1" x14ac:dyDescent="0.25">
      <c r="B19" s="22" t="s">
        <v>46</v>
      </c>
      <c r="C19" s="49">
        <v>45</v>
      </c>
      <c r="D19" s="49">
        <v>6</v>
      </c>
      <c r="E19" s="49">
        <v>5</v>
      </c>
      <c r="F19" s="49">
        <v>34</v>
      </c>
      <c r="G19" s="49">
        <v>1</v>
      </c>
      <c r="H19" s="49">
        <v>1</v>
      </c>
      <c r="I19" s="49">
        <v>31</v>
      </c>
      <c r="J19" s="49">
        <v>2</v>
      </c>
      <c r="K19" s="49">
        <v>1</v>
      </c>
      <c r="L19" s="49">
        <v>2</v>
      </c>
      <c r="M19" s="49">
        <v>55</v>
      </c>
      <c r="N19" s="49">
        <v>0</v>
      </c>
      <c r="O19" s="17">
        <f t="shared" si="0"/>
        <v>128</v>
      </c>
      <c r="P19" s="17">
        <f t="shared" si="1"/>
        <v>183</v>
      </c>
      <c r="R19" s="1" t="s">
        <v>15</v>
      </c>
      <c r="S19" s="17">
        <f t="shared" ref="S19:AF19" si="11">SUM(C46:C49)</f>
        <v>170</v>
      </c>
      <c r="T19" s="17">
        <f t="shared" si="11"/>
        <v>56</v>
      </c>
      <c r="U19" s="17">
        <f t="shared" si="11"/>
        <v>34</v>
      </c>
      <c r="V19" s="17">
        <f t="shared" si="11"/>
        <v>198</v>
      </c>
      <c r="W19" s="17">
        <f t="shared" si="11"/>
        <v>1</v>
      </c>
      <c r="X19" s="17">
        <f t="shared" si="11"/>
        <v>1</v>
      </c>
      <c r="Y19" s="17">
        <f t="shared" si="11"/>
        <v>37</v>
      </c>
      <c r="Z19" s="17">
        <f t="shared" si="11"/>
        <v>18</v>
      </c>
      <c r="AA19" s="17">
        <f t="shared" si="11"/>
        <v>9</v>
      </c>
      <c r="AB19" s="17">
        <f t="shared" si="11"/>
        <v>4</v>
      </c>
      <c r="AC19" s="17">
        <f t="shared" si="11"/>
        <v>166</v>
      </c>
      <c r="AD19" s="17">
        <f t="shared" si="11"/>
        <v>0</v>
      </c>
      <c r="AE19" s="30">
        <f t="shared" si="11"/>
        <v>528</v>
      </c>
      <c r="AF19" s="30">
        <f t="shared" si="11"/>
        <v>694</v>
      </c>
    </row>
    <row r="20" spans="2:32" ht="23.1" customHeight="1" x14ac:dyDescent="0.25">
      <c r="B20" s="22" t="s">
        <v>47</v>
      </c>
      <c r="C20" s="49">
        <v>55</v>
      </c>
      <c r="D20" s="49">
        <v>16</v>
      </c>
      <c r="E20" s="49">
        <v>6</v>
      </c>
      <c r="F20" s="49">
        <v>44</v>
      </c>
      <c r="G20" s="49">
        <v>1</v>
      </c>
      <c r="H20" s="49">
        <v>0</v>
      </c>
      <c r="I20" s="49">
        <v>3</v>
      </c>
      <c r="J20" s="49">
        <v>0</v>
      </c>
      <c r="K20" s="49">
        <v>0</v>
      </c>
      <c r="L20" s="49">
        <v>1</v>
      </c>
      <c r="M20" s="49">
        <v>62</v>
      </c>
      <c r="N20" s="49">
        <v>0</v>
      </c>
      <c r="O20" s="17">
        <f t="shared" si="0"/>
        <v>126</v>
      </c>
      <c r="P20" s="17">
        <f t="shared" si="1"/>
        <v>188</v>
      </c>
      <c r="R20" s="1" t="s">
        <v>16</v>
      </c>
      <c r="S20" s="17">
        <f t="shared" ref="S20:AF20" si="12">SUM(C50:C53)</f>
        <v>166</v>
      </c>
      <c r="T20" s="17">
        <f t="shared" si="12"/>
        <v>37</v>
      </c>
      <c r="U20" s="17">
        <f t="shared" si="12"/>
        <v>27</v>
      </c>
      <c r="V20" s="17">
        <f t="shared" si="12"/>
        <v>157</v>
      </c>
      <c r="W20" s="17">
        <f t="shared" si="12"/>
        <v>1</v>
      </c>
      <c r="X20" s="17">
        <f t="shared" si="12"/>
        <v>5</v>
      </c>
      <c r="Y20" s="17">
        <f t="shared" si="12"/>
        <v>38</v>
      </c>
      <c r="Z20" s="17">
        <f t="shared" si="12"/>
        <v>25</v>
      </c>
      <c r="AA20" s="17">
        <f t="shared" si="12"/>
        <v>4</v>
      </c>
      <c r="AB20" s="17">
        <f t="shared" si="12"/>
        <v>3</v>
      </c>
      <c r="AC20" s="17">
        <f t="shared" si="12"/>
        <v>195</v>
      </c>
      <c r="AD20" s="17">
        <f t="shared" si="12"/>
        <v>0</v>
      </c>
      <c r="AE20" s="30">
        <f t="shared" si="12"/>
        <v>463</v>
      </c>
      <c r="AF20" s="30">
        <f t="shared" si="12"/>
        <v>658</v>
      </c>
    </row>
    <row r="21" spans="2:32" ht="23.1" customHeight="1" x14ac:dyDescent="0.25">
      <c r="B21" s="22" t="s">
        <v>48</v>
      </c>
      <c r="C21" s="49">
        <v>50</v>
      </c>
      <c r="D21" s="49">
        <v>19</v>
      </c>
      <c r="E21" s="49">
        <v>7</v>
      </c>
      <c r="F21" s="49">
        <v>34</v>
      </c>
      <c r="G21" s="49">
        <v>1</v>
      </c>
      <c r="H21" s="49">
        <v>0</v>
      </c>
      <c r="I21" s="49">
        <v>10</v>
      </c>
      <c r="J21" s="49">
        <v>0</v>
      </c>
      <c r="K21" s="49">
        <v>0</v>
      </c>
      <c r="L21" s="49">
        <v>5</v>
      </c>
      <c r="M21" s="49">
        <v>62</v>
      </c>
      <c r="N21" s="49">
        <v>0</v>
      </c>
      <c r="O21" s="17">
        <f t="shared" si="0"/>
        <v>126</v>
      </c>
      <c r="P21" s="17">
        <f t="shared" si="1"/>
        <v>188</v>
      </c>
      <c r="R21" s="35" t="s">
        <v>20</v>
      </c>
      <c r="S21" s="33">
        <f t="shared" ref="S21:AF21" si="13">SUM(C54:C57)</f>
        <v>137</v>
      </c>
      <c r="T21" s="17">
        <f t="shared" si="13"/>
        <v>26</v>
      </c>
      <c r="U21" s="17">
        <f t="shared" si="13"/>
        <v>19</v>
      </c>
      <c r="V21" s="17">
        <f t="shared" si="13"/>
        <v>173</v>
      </c>
      <c r="W21" s="17">
        <f t="shared" si="13"/>
        <v>1</v>
      </c>
      <c r="X21" s="17">
        <f t="shared" si="13"/>
        <v>2</v>
      </c>
      <c r="Y21" s="17">
        <f t="shared" si="13"/>
        <v>39</v>
      </c>
      <c r="Z21" s="17">
        <f t="shared" si="13"/>
        <v>23</v>
      </c>
      <c r="AA21" s="17">
        <f t="shared" si="13"/>
        <v>5</v>
      </c>
      <c r="AB21" s="17">
        <f t="shared" si="13"/>
        <v>3</v>
      </c>
      <c r="AC21" s="17">
        <f t="shared" si="13"/>
        <v>228</v>
      </c>
      <c r="AD21" s="17">
        <f t="shared" si="13"/>
        <v>0</v>
      </c>
      <c r="AE21" s="30">
        <f t="shared" si="13"/>
        <v>428</v>
      </c>
      <c r="AF21" s="30">
        <f t="shared" si="13"/>
        <v>656</v>
      </c>
    </row>
    <row r="22" spans="2:32" ht="23.1" customHeight="1" x14ac:dyDescent="0.25">
      <c r="B22" s="22" t="s">
        <v>49</v>
      </c>
      <c r="C22" s="49">
        <v>30</v>
      </c>
      <c r="D22" s="49">
        <v>7</v>
      </c>
      <c r="E22" s="49">
        <v>11</v>
      </c>
      <c r="F22" s="49">
        <v>44</v>
      </c>
      <c r="G22" s="49">
        <v>1</v>
      </c>
      <c r="H22" s="49">
        <v>2</v>
      </c>
      <c r="I22" s="49">
        <v>5</v>
      </c>
      <c r="J22" s="49">
        <v>4</v>
      </c>
      <c r="K22" s="49">
        <v>0</v>
      </c>
      <c r="L22" s="49">
        <v>0</v>
      </c>
      <c r="M22" s="49">
        <v>35</v>
      </c>
      <c r="N22" s="49">
        <v>0</v>
      </c>
      <c r="O22" s="17">
        <f t="shared" si="0"/>
        <v>104</v>
      </c>
      <c r="P22" s="17">
        <f t="shared" si="1"/>
        <v>139</v>
      </c>
      <c r="R22" s="72" t="s">
        <v>90</v>
      </c>
      <c r="S22" s="73">
        <f>MAX(S10:S12)</f>
        <v>195</v>
      </c>
      <c r="T22" s="73">
        <f t="shared" ref="T22:AF22" si="14">MAX(T10:T12)</f>
        <v>51</v>
      </c>
      <c r="U22" s="73">
        <f t="shared" si="14"/>
        <v>25</v>
      </c>
      <c r="V22" s="73">
        <f t="shared" si="14"/>
        <v>143</v>
      </c>
      <c r="W22" s="73">
        <f t="shared" si="14"/>
        <v>4</v>
      </c>
      <c r="X22" s="73">
        <f t="shared" si="14"/>
        <v>2</v>
      </c>
      <c r="Y22" s="73">
        <f t="shared" si="14"/>
        <v>65</v>
      </c>
      <c r="Z22" s="73">
        <f t="shared" si="14"/>
        <v>18</v>
      </c>
      <c r="AA22" s="73">
        <f t="shared" si="14"/>
        <v>7</v>
      </c>
      <c r="AB22" s="73">
        <f t="shared" si="14"/>
        <v>9</v>
      </c>
      <c r="AC22" s="73">
        <f t="shared" si="14"/>
        <v>229</v>
      </c>
      <c r="AD22" s="73">
        <f t="shared" si="14"/>
        <v>0</v>
      </c>
      <c r="AE22" s="39">
        <f t="shared" si="14"/>
        <v>480</v>
      </c>
      <c r="AF22" s="39">
        <f t="shared" si="14"/>
        <v>709</v>
      </c>
    </row>
    <row r="23" spans="2:32" ht="23.1" customHeight="1" x14ac:dyDescent="0.25">
      <c r="B23" s="22" t="s">
        <v>50</v>
      </c>
      <c r="C23" s="49">
        <v>52</v>
      </c>
      <c r="D23" s="49">
        <v>11</v>
      </c>
      <c r="E23" s="49">
        <v>10</v>
      </c>
      <c r="F23" s="49">
        <v>40</v>
      </c>
      <c r="G23" s="49">
        <v>3</v>
      </c>
      <c r="H23" s="49">
        <v>0</v>
      </c>
      <c r="I23" s="49">
        <v>8</v>
      </c>
      <c r="J23" s="49">
        <v>5</v>
      </c>
      <c r="K23" s="49">
        <v>3</v>
      </c>
      <c r="L23" s="49">
        <v>0</v>
      </c>
      <c r="M23" s="49">
        <v>65</v>
      </c>
      <c r="N23" s="49">
        <v>0</v>
      </c>
      <c r="O23" s="17">
        <f t="shared" si="0"/>
        <v>132</v>
      </c>
      <c r="P23" s="17">
        <f t="shared" si="1"/>
        <v>197</v>
      </c>
      <c r="R23" s="72" t="s">
        <v>91</v>
      </c>
      <c r="S23" s="73">
        <f>MAX(S13:S18)</f>
        <v>239</v>
      </c>
      <c r="T23" s="73">
        <f t="shared" ref="T23:AF23" si="15">MAX(T13:T18)</f>
        <v>78</v>
      </c>
      <c r="U23" s="73">
        <f t="shared" si="15"/>
        <v>38</v>
      </c>
      <c r="V23" s="73">
        <f t="shared" si="15"/>
        <v>165</v>
      </c>
      <c r="W23" s="73">
        <f t="shared" si="15"/>
        <v>4</v>
      </c>
      <c r="X23" s="73">
        <f t="shared" si="15"/>
        <v>6</v>
      </c>
      <c r="Y23" s="73">
        <f t="shared" si="15"/>
        <v>61</v>
      </c>
      <c r="Z23" s="73">
        <f t="shared" si="15"/>
        <v>23</v>
      </c>
      <c r="AA23" s="73">
        <f t="shared" si="15"/>
        <v>10</v>
      </c>
      <c r="AB23" s="73">
        <f t="shared" si="15"/>
        <v>11</v>
      </c>
      <c r="AC23" s="73">
        <f t="shared" si="15"/>
        <v>224</v>
      </c>
      <c r="AD23" s="73">
        <f t="shared" si="15"/>
        <v>1</v>
      </c>
      <c r="AE23" s="39">
        <f t="shared" si="15"/>
        <v>605</v>
      </c>
      <c r="AF23" s="39">
        <f t="shared" si="15"/>
        <v>829</v>
      </c>
    </row>
    <row r="24" spans="2:32" ht="23.1" customHeight="1" x14ac:dyDescent="0.25">
      <c r="B24" s="22" t="s">
        <v>51</v>
      </c>
      <c r="C24" s="49">
        <v>49</v>
      </c>
      <c r="D24" s="49">
        <v>23</v>
      </c>
      <c r="E24" s="49">
        <v>9</v>
      </c>
      <c r="F24" s="49">
        <v>32</v>
      </c>
      <c r="G24" s="49">
        <v>0</v>
      </c>
      <c r="H24" s="49">
        <v>2</v>
      </c>
      <c r="I24" s="49">
        <v>17</v>
      </c>
      <c r="J24" s="49">
        <v>8</v>
      </c>
      <c r="K24" s="49">
        <v>5</v>
      </c>
      <c r="L24" s="49">
        <v>1</v>
      </c>
      <c r="M24" s="49">
        <v>55</v>
      </c>
      <c r="N24" s="49">
        <v>0</v>
      </c>
      <c r="O24" s="17">
        <f t="shared" si="0"/>
        <v>146</v>
      </c>
      <c r="P24" s="17">
        <f t="shared" si="1"/>
        <v>201</v>
      </c>
      <c r="R24" s="72" t="s">
        <v>92</v>
      </c>
      <c r="S24" s="73">
        <f>MAX(S19:S21)</f>
        <v>170</v>
      </c>
      <c r="T24" s="73">
        <f t="shared" ref="T24:AF24" si="16">MAX(T19:T21)</f>
        <v>56</v>
      </c>
      <c r="U24" s="73">
        <f t="shared" si="16"/>
        <v>34</v>
      </c>
      <c r="V24" s="73">
        <f t="shared" si="16"/>
        <v>198</v>
      </c>
      <c r="W24" s="73">
        <f t="shared" si="16"/>
        <v>1</v>
      </c>
      <c r="X24" s="73">
        <f t="shared" si="16"/>
        <v>5</v>
      </c>
      <c r="Y24" s="73">
        <f t="shared" si="16"/>
        <v>39</v>
      </c>
      <c r="Z24" s="73">
        <f t="shared" si="16"/>
        <v>25</v>
      </c>
      <c r="AA24" s="73">
        <f t="shared" si="16"/>
        <v>9</v>
      </c>
      <c r="AB24" s="73">
        <f t="shared" si="16"/>
        <v>4</v>
      </c>
      <c r="AC24" s="73">
        <f t="shared" si="16"/>
        <v>228</v>
      </c>
      <c r="AD24" s="73">
        <f t="shared" si="16"/>
        <v>0</v>
      </c>
      <c r="AE24" s="39">
        <f t="shared" si="16"/>
        <v>528</v>
      </c>
      <c r="AF24" s="39">
        <f t="shared" si="16"/>
        <v>694</v>
      </c>
    </row>
    <row r="25" spans="2:32" ht="23.1" customHeight="1" x14ac:dyDescent="0.25">
      <c r="B25" s="22" t="s">
        <v>52</v>
      </c>
      <c r="C25" s="49">
        <v>60</v>
      </c>
      <c r="D25" s="49">
        <v>17</v>
      </c>
      <c r="E25" s="49">
        <v>8</v>
      </c>
      <c r="F25" s="49">
        <v>43</v>
      </c>
      <c r="G25" s="49">
        <v>0</v>
      </c>
      <c r="H25" s="49">
        <v>0</v>
      </c>
      <c r="I25" s="49">
        <v>15</v>
      </c>
      <c r="J25" s="49">
        <v>6</v>
      </c>
      <c r="K25" s="49">
        <v>2</v>
      </c>
      <c r="L25" s="49">
        <v>0</v>
      </c>
      <c r="M25" s="49">
        <v>60</v>
      </c>
      <c r="N25" s="49">
        <v>0</v>
      </c>
      <c r="O25" s="17">
        <f t="shared" si="0"/>
        <v>151</v>
      </c>
      <c r="P25" s="17">
        <f t="shared" si="1"/>
        <v>211</v>
      </c>
      <c r="R25" s="36" t="s">
        <v>85</v>
      </c>
      <c r="S25" s="34">
        <f t="shared" ref="S25:AF25" si="17">SUM(S10:S12)</f>
        <v>368</v>
      </c>
      <c r="T25" s="16">
        <f t="shared" si="17"/>
        <v>73</v>
      </c>
      <c r="U25" s="16">
        <f t="shared" si="17"/>
        <v>46</v>
      </c>
      <c r="V25" s="16">
        <f t="shared" si="17"/>
        <v>371</v>
      </c>
      <c r="W25" s="16">
        <f t="shared" si="17"/>
        <v>6</v>
      </c>
      <c r="X25" s="16">
        <f t="shared" si="17"/>
        <v>4</v>
      </c>
      <c r="Y25" s="16">
        <f t="shared" si="17"/>
        <v>164</v>
      </c>
      <c r="Z25" s="16">
        <f t="shared" si="17"/>
        <v>34</v>
      </c>
      <c r="AA25" s="16">
        <f t="shared" si="17"/>
        <v>11</v>
      </c>
      <c r="AB25" s="16">
        <f t="shared" si="17"/>
        <v>16</v>
      </c>
      <c r="AC25" s="16">
        <f t="shared" si="17"/>
        <v>595</v>
      </c>
      <c r="AD25" s="16">
        <f t="shared" si="17"/>
        <v>0</v>
      </c>
      <c r="AE25" s="31">
        <f t="shared" si="17"/>
        <v>1093</v>
      </c>
      <c r="AF25" s="31">
        <f t="shared" si="17"/>
        <v>1688</v>
      </c>
    </row>
    <row r="26" spans="2:32" ht="23.1" customHeight="1" x14ac:dyDescent="0.25">
      <c r="B26" s="22" t="s">
        <v>53</v>
      </c>
      <c r="C26" s="49">
        <v>59</v>
      </c>
      <c r="D26" s="49">
        <v>18</v>
      </c>
      <c r="E26" s="49">
        <v>8</v>
      </c>
      <c r="F26" s="49">
        <v>39</v>
      </c>
      <c r="G26" s="49">
        <v>0</v>
      </c>
      <c r="H26" s="49">
        <v>0</v>
      </c>
      <c r="I26" s="49">
        <v>18</v>
      </c>
      <c r="J26" s="49">
        <v>1</v>
      </c>
      <c r="K26" s="49">
        <v>1</v>
      </c>
      <c r="L26" s="49">
        <v>3</v>
      </c>
      <c r="M26" s="49">
        <v>48</v>
      </c>
      <c r="N26" s="49">
        <v>0</v>
      </c>
      <c r="O26" s="17">
        <f t="shared" si="0"/>
        <v>147</v>
      </c>
      <c r="P26" s="17">
        <f t="shared" si="1"/>
        <v>195</v>
      </c>
      <c r="R26" s="27" t="s">
        <v>86</v>
      </c>
      <c r="S26" s="16">
        <f t="shared" ref="S26:AF26" si="18">SUM(S13:S18)</f>
        <v>1148</v>
      </c>
      <c r="T26" s="16">
        <f t="shared" si="18"/>
        <v>348</v>
      </c>
      <c r="U26" s="16">
        <f t="shared" si="18"/>
        <v>194</v>
      </c>
      <c r="V26" s="16">
        <f t="shared" si="18"/>
        <v>885</v>
      </c>
      <c r="W26" s="16">
        <f t="shared" si="18"/>
        <v>18</v>
      </c>
      <c r="X26" s="16">
        <f t="shared" si="18"/>
        <v>22</v>
      </c>
      <c r="Y26" s="16">
        <f t="shared" si="18"/>
        <v>263</v>
      </c>
      <c r="Z26" s="16">
        <f t="shared" si="18"/>
        <v>100</v>
      </c>
      <c r="AA26" s="16">
        <f t="shared" si="18"/>
        <v>33</v>
      </c>
      <c r="AB26" s="16">
        <f t="shared" si="18"/>
        <v>33</v>
      </c>
      <c r="AC26" s="16">
        <f t="shared" si="18"/>
        <v>992</v>
      </c>
      <c r="AD26" s="16">
        <f t="shared" si="18"/>
        <v>1</v>
      </c>
      <c r="AE26" s="31">
        <f t="shared" si="18"/>
        <v>3045</v>
      </c>
      <c r="AF26" s="31">
        <f t="shared" si="18"/>
        <v>4037</v>
      </c>
    </row>
    <row r="27" spans="2:32" ht="23.1" customHeight="1" x14ac:dyDescent="0.25">
      <c r="B27" s="22" t="s">
        <v>54</v>
      </c>
      <c r="C27" s="49">
        <v>56</v>
      </c>
      <c r="D27" s="49">
        <v>22</v>
      </c>
      <c r="E27" s="49">
        <v>11</v>
      </c>
      <c r="F27" s="49">
        <v>30</v>
      </c>
      <c r="G27" s="49">
        <v>1</v>
      </c>
      <c r="H27" s="49">
        <v>1</v>
      </c>
      <c r="I27" s="49">
        <v>10</v>
      </c>
      <c r="J27" s="49">
        <v>3</v>
      </c>
      <c r="K27" s="49">
        <v>0</v>
      </c>
      <c r="L27" s="49">
        <v>1</v>
      </c>
      <c r="M27" s="49">
        <v>60</v>
      </c>
      <c r="N27" s="49">
        <v>0</v>
      </c>
      <c r="O27" s="17">
        <f t="shared" si="0"/>
        <v>135</v>
      </c>
      <c r="P27" s="17">
        <f t="shared" si="1"/>
        <v>195</v>
      </c>
      <c r="R27" s="28" t="s">
        <v>87</v>
      </c>
      <c r="S27" s="16">
        <f t="shared" ref="S27:AF27" si="19">SUM(S19:S21)</f>
        <v>473</v>
      </c>
      <c r="T27" s="16">
        <f t="shared" si="19"/>
        <v>119</v>
      </c>
      <c r="U27" s="16">
        <f t="shared" si="19"/>
        <v>80</v>
      </c>
      <c r="V27" s="16">
        <f t="shared" si="19"/>
        <v>528</v>
      </c>
      <c r="W27" s="16">
        <f t="shared" si="19"/>
        <v>3</v>
      </c>
      <c r="X27" s="16">
        <f t="shared" si="19"/>
        <v>8</v>
      </c>
      <c r="Y27" s="16">
        <f t="shared" si="19"/>
        <v>114</v>
      </c>
      <c r="Z27" s="16">
        <f t="shared" si="19"/>
        <v>66</v>
      </c>
      <c r="AA27" s="16">
        <f t="shared" si="19"/>
        <v>18</v>
      </c>
      <c r="AB27" s="16">
        <f t="shared" si="19"/>
        <v>10</v>
      </c>
      <c r="AC27" s="16">
        <f t="shared" si="19"/>
        <v>589</v>
      </c>
      <c r="AD27" s="16">
        <f t="shared" si="19"/>
        <v>0</v>
      </c>
      <c r="AE27" s="31">
        <f t="shared" si="19"/>
        <v>1419</v>
      </c>
      <c r="AF27" s="31">
        <f t="shared" si="19"/>
        <v>2008</v>
      </c>
    </row>
    <row r="28" spans="2:32" ht="23.1" customHeight="1" x14ac:dyDescent="0.25">
      <c r="B28" s="22" t="s">
        <v>55</v>
      </c>
      <c r="C28" s="49">
        <v>61</v>
      </c>
      <c r="D28" s="49">
        <v>20</v>
      </c>
      <c r="E28" s="49">
        <v>8</v>
      </c>
      <c r="F28" s="49">
        <v>50</v>
      </c>
      <c r="G28" s="49">
        <v>2</v>
      </c>
      <c r="H28" s="49">
        <v>0</v>
      </c>
      <c r="I28" s="49">
        <v>17</v>
      </c>
      <c r="J28" s="49">
        <v>2</v>
      </c>
      <c r="K28" s="49">
        <v>2</v>
      </c>
      <c r="L28" s="49">
        <v>2</v>
      </c>
      <c r="M28" s="49">
        <v>50</v>
      </c>
      <c r="N28" s="49">
        <v>0</v>
      </c>
      <c r="O28" s="17">
        <f t="shared" si="0"/>
        <v>164</v>
      </c>
      <c r="P28" s="17">
        <f t="shared" si="1"/>
        <v>214</v>
      </c>
      <c r="R28" s="5" t="s">
        <v>17</v>
      </c>
      <c r="S28" s="16">
        <f t="shared" ref="S28:AF28" si="20">SUM(S10:S21)</f>
        <v>1989</v>
      </c>
      <c r="T28" s="16">
        <f t="shared" si="20"/>
        <v>540</v>
      </c>
      <c r="U28" s="16">
        <f t="shared" si="20"/>
        <v>320</v>
      </c>
      <c r="V28" s="16">
        <f t="shared" si="20"/>
        <v>1784</v>
      </c>
      <c r="W28" s="16">
        <f t="shared" si="20"/>
        <v>27</v>
      </c>
      <c r="X28" s="16">
        <f t="shared" si="20"/>
        <v>34</v>
      </c>
      <c r="Y28" s="16">
        <f t="shared" si="20"/>
        <v>541</v>
      </c>
      <c r="Z28" s="16">
        <f t="shared" si="20"/>
        <v>200</v>
      </c>
      <c r="AA28" s="16">
        <f t="shared" si="20"/>
        <v>62</v>
      </c>
      <c r="AB28" s="16">
        <f t="shared" si="20"/>
        <v>59</v>
      </c>
      <c r="AC28" s="16">
        <f t="shared" si="20"/>
        <v>2176</v>
      </c>
      <c r="AD28" s="16">
        <f t="shared" si="20"/>
        <v>1</v>
      </c>
      <c r="AE28" s="31">
        <f t="shared" si="20"/>
        <v>5557</v>
      </c>
      <c r="AF28" s="31">
        <f t="shared" si="20"/>
        <v>7733</v>
      </c>
    </row>
    <row r="29" spans="2:32" ht="23.1" customHeight="1" x14ac:dyDescent="0.25">
      <c r="B29" s="22" t="s">
        <v>56</v>
      </c>
      <c r="C29" s="49">
        <v>60</v>
      </c>
      <c r="D29" s="49">
        <v>18</v>
      </c>
      <c r="E29" s="49">
        <v>8</v>
      </c>
      <c r="F29" s="49">
        <v>46</v>
      </c>
      <c r="G29" s="49">
        <v>0</v>
      </c>
      <c r="H29" s="49">
        <v>1</v>
      </c>
      <c r="I29" s="49">
        <v>16</v>
      </c>
      <c r="J29" s="49">
        <v>7</v>
      </c>
      <c r="K29" s="49">
        <v>1</v>
      </c>
      <c r="L29" s="49">
        <v>2</v>
      </c>
      <c r="M29" s="49">
        <v>66</v>
      </c>
      <c r="N29" s="49">
        <v>0</v>
      </c>
      <c r="O29" s="17">
        <f t="shared" si="0"/>
        <v>159</v>
      </c>
      <c r="P29" s="17">
        <f t="shared" si="1"/>
        <v>225</v>
      </c>
      <c r="R29"/>
      <c r="S29" s="20"/>
      <c r="T29" s="19"/>
    </row>
    <row r="30" spans="2:32" ht="23.1" customHeight="1" x14ac:dyDescent="0.25">
      <c r="B30" s="22" t="s">
        <v>57</v>
      </c>
      <c r="C30" s="49">
        <v>57</v>
      </c>
      <c r="D30" s="49">
        <v>17</v>
      </c>
      <c r="E30" s="49">
        <v>12</v>
      </c>
      <c r="F30" s="49">
        <v>34</v>
      </c>
      <c r="G30" s="49">
        <v>0</v>
      </c>
      <c r="H30" s="49">
        <v>1</v>
      </c>
      <c r="I30" s="49">
        <v>8</v>
      </c>
      <c r="J30" s="49">
        <v>5</v>
      </c>
      <c r="K30" s="49">
        <v>0</v>
      </c>
      <c r="L30" s="49">
        <v>0</v>
      </c>
      <c r="M30" s="49">
        <v>45</v>
      </c>
      <c r="N30" s="49">
        <v>1</v>
      </c>
      <c r="O30" s="17">
        <f t="shared" si="0"/>
        <v>135</v>
      </c>
      <c r="P30" s="17">
        <f t="shared" si="1"/>
        <v>180</v>
      </c>
      <c r="R30"/>
      <c r="S30" s="19"/>
      <c r="T30" s="19"/>
    </row>
    <row r="31" spans="2:32" ht="23.1" customHeight="1" x14ac:dyDescent="0.25">
      <c r="B31" s="23" t="s">
        <v>58</v>
      </c>
      <c r="C31" s="49">
        <v>67</v>
      </c>
      <c r="D31" s="49">
        <v>17</v>
      </c>
      <c r="E31" s="49">
        <v>7</v>
      </c>
      <c r="F31" s="49">
        <v>38</v>
      </c>
      <c r="G31" s="49">
        <v>2</v>
      </c>
      <c r="H31" s="49">
        <v>1</v>
      </c>
      <c r="I31" s="49">
        <v>12</v>
      </c>
      <c r="J31" s="49">
        <v>2</v>
      </c>
      <c r="K31" s="49">
        <v>2</v>
      </c>
      <c r="L31" s="49">
        <v>3</v>
      </c>
      <c r="M31" s="49">
        <v>50</v>
      </c>
      <c r="N31" s="49">
        <v>0</v>
      </c>
      <c r="O31" s="17">
        <f t="shared" si="0"/>
        <v>151</v>
      </c>
      <c r="P31" s="17">
        <f t="shared" si="1"/>
        <v>201</v>
      </c>
      <c r="R31"/>
      <c r="S31" s="19"/>
      <c r="T31" s="19"/>
    </row>
    <row r="32" spans="2:32" ht="23.1" customHeight="1" x14ac:dyDescent="0.25">
      <c r="B32" s="23" t="s">
        <v>59</v>
      </c>
      <c r="C32" s="49">
        <v>55</v>
      </c>
      <c r="D32" s="49">
        <v>12</v>
      </c>
      <c r="E32" s="49">
        <v>7</v>
      </c>
      <c r="F32" s="49">
        <v>50</v>
      </c>
      <c r="G32" s="49">
        <v>2</v>
      </c>
      <c r="H32" s="49">
        <v>2</v>
      </c>
      <c r="I32" s="49">
        <v>14</v>
      </c>
      <c r="J32" s="49">
        <v>3</v>
      </c>
      <c r="K32" s="49">
        <v>0</v>
      </c>
      <c r="L32" s="49">
        <v>1</v>
      </c>
      <c r="M32" s="49">
        <v>35</v>
      </c>
      <c r="N32" s="49">
        <v>0</v>
      </c>
      <c r="O32" s="17">
        <f t="shared" si="0"/>
        <v>146</v>
      </c>
      <c r="P32" s="17">
        <f t="shared" si="1"/>
        <v>181</v>
      </c>
      <c r="R32"/>
      <c r="S32" s="19"/>
      <c r="T32" s="19"/>
    </row>
    <row r="33" spans="2:20" ht="23.1" customHeight="1" x14ac:dyDescent="0.25">
      <c r="B33" s="22" t="s">
        <v>60</v>
      </c>
      <c r="C33" s="49">
        <v>60</v>
      </c>
      <c r="D33" s="49">
        <v>15</v>
      </c>
      <c r="E33" s="49">
        <v>9</v>
      </c>
      <c r="F33" s="49">
        <v>41</v>
      </c>
      <c r="G33" s="49">
        <v>0</v>
      </c>
      <c r="H33" s="49">
        <v>1</v>
      </c>
      <c r="I33" s="49">
        <v>8</v>
      </c>
      <c r="J33" s="49">
        <v>3</v>
      </c>
      <c r="K33" s="49">
        <v>2</v>
      </c>
      <c r="L33" s="49">
        <v>1</v>
      </c>
      <c r="M33" s="49">
        <v>41</v>
      </c>
      <c r="N33" s="49">
        <v>0</v>
      </c>
      <c r="O33" s="17">
        <f t="shared" si="0"/>
        <v>140</v>
      </c>
      <c r="P33" s="17">
        <f t="shared" si="1"/>
        <v>181</v>
      </c>
      <c r="R33"/>
      <c r="S33" s="19"/>
      <c r="T33" s="19"/>
    </row>
    <row r="34" spans="2:20" ht="23.1" customHeight="1" x14ac:dyDescent="0.25">
      <c r="B34" s="23" t="s">
        <v>61</v>
      </c>
      <c r="C34" s="49">
        <v>28</v>
      </c>
      <c r="D34" s="49">
        <v>14</v>
      </c>
      <c r="E34" s="49">
        <v>7</v>
      </c>
      <c r="F34" s="49">
        <v>39</v>
      </c>
      <c r="G34" s="49">
        <v>0</v>
      </c>
      <c r="H34" s="49">
        <v>1</v>
      </c>
      <c r="I34" s="49">
        <v>11</v>
      </c>
      <c r="J34" s="49">
        <v>6</v>
      </c>
      <c r="K34" s="49">
        <v>1</v>
      </c>
      <c r="L34" s="49">
        <v>2</v>
      </c>
      <c r="M34" s="49">
        <v>23</v>
      </c>
      <c r="N34" s="49">
        <v>0</v>
      </c>
      <c r="O34" s="17">
        <f t="shared" si="0"/>
        <v>109</v>
      </c>
      <c r="P34" s="17">
        <f t="shared" si="1"/>
        <v>132</v>
      </c>
      <c r="R34"/>
      <c r="S34" s="19"/>
      <c r="T34" s="19"/>
    </row>
    <row r="35" spans="2:20" ht="23.1" customHeight="1" x14ac:dyDescent="0.25">
      <c r="B35" s="23" t="s">
        <v>62</v>
      </c>
      <c r="C35" s="49">
        <v>40</v>
      </c>
      <c r="D35" s="49">
        <v>16</v>
      </c>
      <c r="E35" s="49">
        <v>8</v>
      </c>
      <c r="F35" s="49">
        <v>45</v>
      </c>
      <c r="G35" s="49">
        <v>2</v>
      </c>
      <c r="H35" s="49">
        <v>1</v>
      </c>
      <c r="I35" s="49">
        <v>13</v>
      </c>
      <c r="J35" s="49">
        <v>5</v>
      </c>
      <c r="K35" s="49">
        <v>1</v>
      </c>
      <c r="L35" s="49">
        <v>3</v>
      </c>
      <c r="M35" s="49">
        <v>33</v>
      </c>
      <c r="N35" s="49">
        <v>0</v>
      </c>
      <c r="O35" s="17">
        <f t="shared" si="0"/>
        <v>134</v>
      </c>
      <c r="P35" s="17">
        <f t="shared" si="1"/>
        <v>167</v>
      </c>
      <c r="R35"/>
      <c r="S35" s="19"/>
      <c r="T35" s="19"/>
    </row>
    <row r="36" spans="2:20" ht="23.1" customHeight="1" x14ac:dyDescent="0.25">
      <c r="B36" s="23" t="s">
        <v>63</v>
      </c>
      <c r="C36" s="49">
        <v>43</v>
      </c>
      <c r="D36" s="49">
        <v>15</v>
      </c>
      <c r="E36" s="49">
        <v>11</v>
      </c>
      <c r="F36" s="49">
        <v>40</v>
      </c>
      <c r="G36" s="49">
        <v>1</v>
      </c>
      <c r="H36" s="49">
        <v>4</v>
      </c>
      <c r="I36" s="49">
        <v>15</v>
      </c>
      <c r="J36" s="49">
        <v>9</v>
      </c>
      <c r="K36" s="49">
        <v>3</v>
      </c>
      <c r="L36" s="49">
        <v>5</v>
      </c>
      <c r="M36" s="49">
        <v>30</v>
      </c>
      <c r="N36" s="49">
        <v>0</v>
      </c>
      <c r="O36" s="17">
        <f t="shared" si="0"/>
        <v>146</v>
      </c>
      <c r="P36" s="17">
        <f t="shared" si="1"/>
        <v>176</v>
      </c>
      <c r="R36"/>
      <c r="S36" s="19"/>
      <c r="T36" s="19"/>
    </row>
    <row r="37" spans="2:20" ht="23.1" customHeight="1" x14ac:dyDescent="0.25">
      <c r="B37" s="22" t="s">
        <v>64</v>
      </c>
      <c r="C37" s="49">
        <v>24</v>
      </c>
      <c r="D37" s="49">
        <v>7</v>
      </c>
      <c r="E37" s="49">
        <v>5</v>
      </c>
      <c r="F37" s="49">
        <v>24</v>
      </c>
      <c r="G37" s="49">
        <v>0</v>
      </c>
      <c r="H37" s="49">
        <v>0</v>
      </c>
      <c r="I37" s="49">
        <v>12</v>
      </c>
      <c r="J37" s="49">
        <v>2</v>
      </c>
      <c r="K37" s="49">
        <v>1</v>
      </c>
      <c r="L37" s="49">
        <v>1</v>
      </c>
      <c r="M37" s="49">
        <v>25</v>
      </c>
      <c r="N37" s="49">
        <v>0</v>
      </c>
      <c r="O37" s="17">
        <f t="shared" si="0"/>
        <v>76</v>
      </c>
      <c r="P37" s="17">
        <f t="shared" si="1"/>
        <v>101</v>
      </c>
      <c r="R37"/>
      <c r="S37" s="19"/>
      <c r="T37" s="19"/>
    </row>
    <row r="38" spans="2:20" ht="23.1" customHeight="1" x14ac:dyDescent="0.25">
      <c r="B38" s="23" t="s">
        <v>65</v>
      </c>
      <c r="C38" s="49">
        <v>34</v>
      </c>
      <c r="D38" s="49">
        <v>14</v>
      </c>
      <c r="E38" s="49">
        <v>3</v>
      </c>
      <c r="F38" s="49">
        <v>20</v>
      </c>
      <c r="G38" s="49">
        <v>0</v>
      </c>
      <c r="H38" s="49">
        <v>0</v>
      </c>
      <c r="I38" s="49">
        <v>5</v>
      </c>
      <c r="J38" s="49">
        <v>5</v>
      </c>
      <c r="K38" s="49">
        <v>0</v>
      </c>
      <c r="L38" s="49">
        <v>1</v>
      </c>
      <c r="M38" s="49">
        <v>40</v>
      </c>
      <c r="N38" s="49">
        <v>0</v>
      </c>
      <c r="O38" s="17">
        <f t="shared" si="0"/>
        <v>82</v>
      </c>
      <c r="P38" s="17">
        <f t="shared" si="1"/>
        <v>122</v>
      </c>
      <c r="R38"/>
      <c r="S38" s="19"/>
      <c r="T38" s="19"/>
    </row>
    <row r="39" spans="2:20" ht="23.1" customHeight="1" x14ac:dyDescent="0.25">
      <c r="B39" s="23" t="s">
        <v>66</v>
      </c>
      <c r="C39" s="49">
        <v>45</v>
      </c>
      <c r="D39" s="49">
        <v>11</v>
      </c>
      <c r="E39" s="49">
        <v>5</v>
      </c>
      <c r="F39" s="49">
        <v>35</v>
      </c>
      <c r="G39" s="49">
        <v>0</v>
      </c>
      <c r="H39" s="49">
        <v>1</v>
      </c>
      <c r="I39" s="49">
        <v>5</v>
      </c>
      <c r="J39" s="49">
        <v>6</v>
      </c>
      <c r="K39" s="49">
        <v>0</v>
      </c>
      <c r="L39" s="49">
        <v>1</v>
      </c>
      <c r="M39" s="49">
        <v>44</v>
      </c>
      <c r="N39" s="49">
        <v>0</v>
      </c>
      <c r="O39" s="17">
        <f t="shared" si="0"/>
        <v>109</v>
      </c>
      <c r="P39" s="17">
        <f t="shared" si="1"/>
        <v>153</v>
      </c>
      <c r="R39"/>
      <c r="S39" s="19"/>
      <c r="T39" s="19"/>
    </row>
    <row r="40" spans="2:20" ht="23.1" customHeight="1" x14ac:dyDescent="0.25">
      <c r="B40" s="23" t="s">
        <v>67</v>
      </c>
      <c r="C40" s="49">
        <v>36</v>
      </c>
      <c r="D40" s="49">
        <v>20</v>
      </c>
      <c r="E40" s="49">
        <v>3</v>
      </c>
      <c r="F40" s="49">
        <v>39</v>
      </c>
      <c r="G40" s="49">
        <v>3</v>
      </c>
      <c r="H40" s="49">
        <v>1</v>
      </c>
      <c r="I40" s="49">
        <v>7</v>
      </c>
      <c r="J40" s="49">
        <v>3</v>
      </c>
      <c r="K40" s="49">
        <v>1</v>
      </c>
      <c r="L40" s="49">
        <v>1</v>
      </c>
      <c r="M40" s="49">
        <v>40</v>
      </c>
      <c r="N40" s="49">
        <v>0</v>
      </c>
      <c r="O40" s="17">
        <f t="shared" si="0"/>
        <v>114</v>
      </c>
      <c r="P40" s="17">
        <f t="shared" si="1"/>
        <v>154</v>
      </c>
      <c r="R40"/>
      <c r="S40" s="19"/>
      <c r="T40" s="19"/>
    </row>
    <row r="41" spans="2:20" ht="23.1" customHeight="1" x14ac:dyDescent="0.25">
      <c r="B41" s="22" t="s">
        <v>68</v>
      </c>
      <c r="C41" s="49">
        <v>42</v>
      </c>
      <c r="D41" s="49">
        <v>14</v>
      </c>
      <c r="E41" s="49">
        <v>9</v>
      </c>
      <c r="F41" s="49">
        <v>23</v>
      </c>
      <c r="G41" s="49">
        <v>0</v>
      </c>
      <c r="H41" s="49">
        <v>0</v>
      </c>
      <c r="I41" s="49">
        <v>5</v>
      </c>
      <c r="J41" s="49">
        <v>4</v>
      </c>
      <c r="K41" s="49">
        <v>0</v>
      </c>
      <c r="L41" s="49">
        <v>0</v>
      </c>
      <c r="M41" s="49">
        <v>45</v>
      </c>
      <c r="N41" s="49">
        <v>0</v>
      </c>
      <c r="O41" s="17">
        <f t="shared" si="0"/>
        <v>97</v>
      </c>
      <c r="P41" s="17">
        <f t="shared" si="1"/>
        <v>142</v>
      </c>
      <c r="R41"/>
      <c r="S41" s="19"/>
      <c r="T41" s="19"/>
    </row>
    <row r="42" spans="2:20" ht="23.1" customHeight="1" x14ac:dyDescent="0.25">
      <c r="B42" s="23" t="s">
        <v>69</v>
      </c>
      <c r="C42" s="49">
        <v>39</v>
      </c>
      <c r="D42" s="49">
        <v>8</v>
      </c>
      <c r="E42" s="49">
        <v>9</v>
      </c>
      <c r="F42" s="49">
        <v>30</v>
      </c>
      <c r="G42" s="49">
        <v>0</v>
      </c>
      <c r="H42" s="49">
        <v>0</v>
      </c>
      <c r="I42" s="49">
        <v>6</v>
      </c>
      <c r="J42" s="49">
        <v>0</v>
      </c>
      <c r="K42" s="49">
        <v>2</v>
      </c>
      <c r="L42" s="49">
        <v>3</v>
      </c>
      <c r="M42" s="49">
        <v>35</v>
      </c>
      <c r="N42" s="49">
        <v>0</v>
      </c>
      <c r="O42" s="17">
        <f t="shared" si="0"/>
        <v>97</v>
      </c>
      <c r="P42" s="17">
        <f t="shared" si="1"/>
        <v>132</v>
      </c>
      <c r="R42"/>
      <c r="S42" s="19"/>
      <c r="T42" s="19"/>
    </row>
    <row r="43" spans="2:20" ht="23.1" customHeight="1" x14ac:dyDescent="0.25">
      <c r="B43" s="22" t="s">
        <v>70</v>
      </c>
      <c r="C43" s="49">
        <v>57</v>
      </c>
      <c r="D43" s="49">
        <v>11</v>
      </c>
      <c r="E43" s="49">
        <v>11</v>
      </c>
      <c r="F43" s="49">
        <v>39</v>
      </c>
      <c r="G43" s="49">
        <v>0</v>
      </c>
      <c r="H43" s="49">
        <v>1</v>
      </c>
      <c r="I43" s="49">
        <v>14</v>
      </c>
      <c r="J43" s="49">
        <v>4</v>
      </c>
      <c r="K43" s="49">
        <v>3</v>
      </c>
      <c r="L43" s="49">
        <v>1</v>
      </c>
      <c r="M43" s="49">
        <v>35</v>
      </c>
      <c r="N43" s="49">
        <v>0</v>
      </c>
      <c r="O43" s="17">
        <f t="shared" si="0"/>
        <v>141</v>
      </c>
      <c r="P43" s="17">
        <f t="shared" si="1"/>
        <v>176</v>
      </c>
      <c r="R43"/>
      <c r="S43" s="19"/>
      <c r="T43" s="19"/>
    </row>
    <row r="44" spans="2:20" ht="23.1" customHeight="1" x14ac:dyDescent="0.25">
      <c r="B44" s="24" t="s">
        <v>71</v>
      </c>
      <c r="C44" s="49">
        <v>45</v>
      </c>
      <c r="D44" s="49">
        <v>11</v>
      </c>
      <c r="E44" s="49">
        <v>8</v>
      </c>
      <c r="F44" s="49">
        <v>22</v>
      </c>
      <c r="G44" s="49">
        <v>0</v>
      </c>
      <c r="H44" s="49">
        <v>2</v>
      </c>
      <c r="I44" s="49">
        <v>14</v>
      </c>
      <c r="J44" s="49">
        <v>4</v>
      </c>
      <c r="K44" s="49">
        <v>3</v>
      </c>
      <c r="L44" s="49">
        <v>1</v>
      </c>
      <c r="M44" s="49">
        <v>15</v>
      </c>
      <c r="N44" s="49">
        <v>0</v>
      </c>
      <c r="O44" s="17">
        <f t="shared" si="0"/>
        <v>110</v>
      </c>
      <c r="P44" s="17">
        <f t="shared" si="1"/>
        <v>125</v>
      </c>
      <c r="R44"/>
      <c r="S44" s="19"/>
      <c r="T44" s="19"/>
    </row>
    <row r="45" spans="2:20" ht="23.1" customHeight="1" x14ac:dyDescent="0.25">
      <c r="B45" s="22" t="s">
        <v>72</v>
      </c>
      <c r="C45" s="49">
        <v>49</v>
      </c>
      <c r="D45" s="49">
        <v>10</v>
      </c>
      <c r="E45" s="49">
        <v>7</v>
      </c>
      <c r="F45" s="49">
        <v>42</v>
      </c>
      <c r="G45" s="49">
        <v>1</v>
      </c>
      <c r="H45" s="49">
        <v>0</v>
      </c>
      <c r="I45" s="49">
        <v>8</v>
      </c>
      <c r="J45" s="49">
        <v>3</v>
      </c>
      <c r="K45" s="49">
        <v>0</v>
      </c>
      <c r="L45" s="49">
        <v>0</v>
      </c>
      <c r="M45" s="49">
        <v>17</v>
      </c>
      <c r="N45" s="49">
        <v>0</v>
      </c>
      <c r="O45" s="17">
        <f t="shared" si="0"/>
        <v>120</v>
      </c>
      <c r="P45" s="17">
        <f t="shared" si="1"/>
        <v>137</v>
      </c>
      <c r="R45"/>
      <c r="S45" s="19"/>
      <c r="T45" s="19"/>
    </row>
    <row r="46" spans="2:20" ht="23.1" customHeight="1" x14ac:dyDescent="0.25">
      <c r="B46" s="23" t="s">
        <v>73</v>
      </c>
      <c r="C46" s="49">
        <v>45</v>
      </c>
      <c r="D46" s="49">
        <v>27</v>
      </c>
      <c r="E46" s="49">
        <v>14</v>
      </c>
      <c r="F46" s="49">
        <v>54</v>
      </c>
      <c r="G46" s="49">
        <v>0</v>
      </c>
      <c r="H46" s="49">
        <v>0</v>
      </c>
      <c r="I46" s="49">
        <v>9</v>
      </c>
      <c r="J46" s="49">
        <v>6</v>
      </c>
      <c r="K46" s="49">
        <v>1</v>
      </c>
      <c r="L46" s="49">
        <v>1</v>
      </c>
      <c r="M46" s="49">
        <v>40</v>
      </c>
      <c r="N46" s="49">
        <v>0</v>
      </c>
      <c r="O46" s="17">
        <f t="shared" si="0"/>
        <v>157</v>
      </c>
      <c r="P46" s="17">
        <f t="shared" si="1"/>
        <v>197</v>
      </c>
      <c r="R46" s="19"/>
      <c r="S46" s="19"/>
      <c r="T46"/>
    </row>
    <row r="47" spans="2:20" ht="23.1" customHeight="1" x14ac:dyDescent="0.25">
      <c r="B47" s="23" t="s">
        <v>74</v>
      </c>
      <c r="C47" s="49">
        <v>30</v>
      </c>
      <c r="D47" s="49">
        <v>7</v>
      </c>
      <c r="E47" s="49">
        <v>10</v>
      </c>
      <c r="F47" s="49">
        <v>40</v>
      </c>
      <c r="G47" s="49">
        <v>0</v>
      </c>
      <c r="H47" s="49">
        <v>1</v>
      </c>
      <c r="I47" s="49">
        <v>9</v>
      </c>
      <c r="J47" s="49">
        <v>2</v>
      </c>
      <c r="K47" s="49">
        <v>3</v>
      </c>
      <c r="L47" s="49">
        <v>2</v>
      </c>
      <c r="M47" s="49">
        <v>30</v>
      </c>
      <c r="N47" s="49">
        <v>0</v>
      </c>
      <c r="O47" s="17">
        <f t="shared" si="0"/>
        <v>104</v>
      </c>
      <c r="P47" s="17">
        <f t="shared" si="1"/>
        <v>134</v>
      </c>
      <c r="R47" s="19"/>
      <c r="S47" s="19"/>
      <c r="T47"/>
    </row>
    <row r="48" spans="2:20" ht="23.1" customHeight="1" x14ac:dyDescent="0.25">
      <c r="B48" s="23" t="s">
        <v>75</v>
      </c>
      <c r="C48" s="49">
        <v>48</v>
      </c>
      <c r="D48" s="49">
        <v>9</v>
      </c>
      <c r="E48" s="49">
        <v>7</v>
      </c>
      <c r="F48" s="49">
        <v>47</v>
      </c>
      <c r="G48" s="49">
        <v>0</v>
      </c>
      <c r="H48" s="49">
        <v>0</v>
      </c>
      <c r="I48" s="49">
        <v>10</v>
      </c>
      <c r="J48" s="49">
        <v>4</v>
      </c>
      <c r="K48" s="49">
        <v>5</v>
      </c>
      <c r="L48" s="49">
        <v>0</v>
      </c>
      <c r="M48" s="49">
        <v>36</v>
      </c>
      <c r="N48" s="49">
        <v>0</v>
      </c>
      <c r="O48" s="17">
        <f t="shared" si="0"/>
        <v>130</v>
      </c>
      <c r="P48" s="17">
        <f t="shared" si="1"/>
        <v>166</v>
      </c>
      <c r="R48" s="19"/>
      <c r="S48" s="19"/>
      <c r="T48"/>
    </row>
    <row r="49" spans="2:20" ht="23.1" customHeight="1" x14ac:dyDescent="0.25">
      <c r="B49" s="22" t="s">
        <v>76</v>
      </c>
      <c r="C49" s="49">
        <v>47</v>
      </c>
      <c r="D49" s="49">
        <v>13</v>
      </c>
      <c r="E49" s="49">
        <v>3</v>
      </c>
      <c r="F49" s="49">
        <v>57</v>
      </c>
      <c r="G49" s="49">
        <v>1</v>
      </c>
      <c r="H49" s="49">
        <v>0</v>
      </c>
      <c r="I49" s="49">
        <v>9</v>
      </c>
      <c r="J49" s="49">
        <v>6</v>
      </c>
      <c r="K49" s="49">
        <v>0</v>
      </c>
      <c r="L49" s="49">
        <v>1</v>
      </c>
      <c r="M49" s="49">
        <v>60</v>
      </c>
      <c r="N49" s="49">
        <v>0</v>
      </c>
      <c r="O49" s="17">
        <f t="shared" si="0"/>
        <v>137</v>
      </c>
      <c r="P49" s="17">
        <f t="shared" si="1"/>
        <v>197</v>
      </c>
      <c r="R49" s="19"/>
      <c r="S49" s="19"/>
      <c r="T49"/>
    </row>
    <row r="50" spans="2:20" ht="23.1" customHeight="1" x14ac:dyDescent="0.25">
      <c r="B50" s="23" t="s">
        <v>77</v>
      </c>
      <c r="C50" s="49">
        <v>59</v>
      </c>
      <c r="D50" s="49">
        <v>5</v>
      </c>
      <c r="E50" s="49">
        <v>12</v>
      </c>
      <c r="F50" s="49">
        <v>41</v>
      </c>
      <c r="G50" s="49">
        <v>1</v>
      </c>
      <c r="H50" s="49">
        <v>2</v>
      </c>
      <c r="I50" s="49">
        <v>12</v>
      </c>
      <c r="J50" s="49">
        <v>7</v>
      </c>
      <c r="K50" s="49">
        <v>2</v>
      </c>
      <c r="L50" s="49">
        <v>1</v>
      </c>
      <c r="M50" s="49">
        <v>35</v>
      </c>
      <c r="N50" s="49">
        <v>0</v>
      </c>
      <c r="O50" s="17">
        <f t="shared" si="0"/>
        <v>142</v>
      </c>
      <c r="P50" s="17">
        <f t="shared" si="1"/>
        <v>177</v>
      </c>
      <c r="R50" s="19"/>
      <c r="S50" s="19"/>
      <c r="T50"/>
    </row>
    <row r="51" spans="2:20" ht="23.1" customHeight="1" x14ac:dyDescent="0.25">
      <c r="B51" s="23" t="s">
        <v>78</v>
      </c>
      <c r="C51" s="49">
        <v>38</v>
      </c>
      <c r="D51" s="49">
        <v>9</v>
      </c>
      <c r="E51" s="49">
        <v>4</v>
      </c>
      <c r="F51" s="49">
        <v>29</v>
      </c>
      <c r="G51" s="49">
        <v>0</v>
      </c>
      <c r="H51" s="49">
        <v>2</v>
      </c>
      <c r="I51" s="49">
        <v>11</v>
      </c>
      <c r="J51" s="49">
        <v>11</v>
      </c>
      <c r="K51" s="49">
        <v>0</v>
      </c>
      <c r="L51" s="49">
        <v>2</v>
      </c>
      <c r="M51" s="49">
        <v>50</v>
      </c>
      <c r="N51" s="49">
        <v>0</v>
      </c>
      <c r="O51" s="17">
        <f t="shared" si="0"/>
        <v>106</v>
      </c>
      <c r="P51" s="17">
        <f t="shared" si="1"/>
        <v>156</v>
      </c>
      <c r="R51" s="19"/>
      <c r="S51" s="19"/>
      <c r="T51"/>
    </row>
    <row r="52" spans="2:20" ht="23.1" customHeight="1" x14ac:dyDescent="0.25">
      <c r="B52" s="23" t="s">
        <v>79</v>
      </c>
      <c r="C52" s="49">
        <v>40</v>
      </c>
      <c r="D52" s="49">
        <v>13</v>
      </c>
      <c r="E52" s="49">
        <v>7</v>
      </c>
      <c r="F52" s="49">
        <v>43</v>
      </c>
      <c r="G52" s="49">
        <v>0</v>
      </c>
      <c r="H52" s="49">
        <v>0</v>
      </c>
      <c r="I52" s="49">
        <v>6</v>
      </c>
      <c r="J52" s="49">
        <v>3</v>
      </c>
      <c r="K52" s="49">
        <v>1</v>
      </c>
      <c r="L52" s="49">
        <v>0</v>
      </c>
      <c r="M52" s="49">
        <v>60</v>
      </c>
      <c r="N52" s="49">
        <v>0</v>
      </c>
      <c r="O52" s="17">
        <f t="shared" si="0"/>
        <v>113</v>
      </c>
      <c r="P52" s="17">
        <f t="shared" si="1"/>
        <v>173</v>
      </c>
      <c r="R52" s="19"/>
      <c r="S52" s="19"/>
      <c r="T52"/>
    </row>
    <row r="53" spans="2:20" ht="23.1" customHeight="1" x14ac:dyDescent="0.25">
      <c r="B53" s="22" t="s">
        <v>80</v>
      </c>
      <c r="C53" s="49">
        <v>29</v>
      </c>
      <c r="D53" s="49">
        <v>10</v>
      </c>
      <c r="E53" s="49">
        <v>4</v>
      </c>
      <c r="F53" s="49">
        <v>44</v>
      </c>
      <c r="G53" s="49">
        <v>0</v>
      </c>
      <c r="H53" s="49">
        <v>1</v>
      </c>
      <c r="I53" s="49">
        <v>9</v>
      </c>
      <c r="J53" s="49">
        <v>4</v>
      </c>
      <c r="K53" s="49">
        <v>1</v>
      </c>
      <c r="L53" s="49">
        <v>0</v>
      </c>
      <c r="M53" s="49">
        <v>50</v>
      </c>
      <c r="N53" s="49">
        <v>0</v>
      </c>
      <c r="O53" s="17">
        <f t="shared" si="0"/>
        <v>102</v>
      </c>
      <c r="P53" s="17">
        <f t="shared" si="1"/>
        <v>152</v>
      </c>
      <c r="R53" s="19"/>
      <c r="S53" s="19"/>
      <c r="T53"/>
    </row>
    <row r="54" spans="2:20" ht="23.1" customHeight="1" x14ac:dyDescent="0.25">
      <c r="B54" s="22" t="s">
        <v>81</v>
      </c>
      <c r="C54" s="49">
        <v>28</v>
      </c>
      <c r="D54" s="49">
        <v>8</v>
      </c>
      <c r="E54" s="49">
        <v>6</v>
      </c>
      <c r="F54" s="49">
        <v>47</v>
      </c>
      <c r="G54" s="49">
        <v>0</v>
      </c>
      <c r="H54" s="49">
        <v>1</v>
      </c>
      <c r="I54" s="49">
        <v>8</v>
      </c>
      <c r="J54" s="49">
        <v>7</v>
      </c>
      <c r="K54" s="49">
        <v>3</v>
      </c>
      <c r="L54" s="49">
        <v>2</v>
      </c>
      <c r="M54" s="49">
        <v>64</v>
      </c>
      <c r="N54" s="49">
        <v>0</v>
      </c>
      <c r="O54" s="17">
        <f t="shared" si="0"/>
        <v>110</v>
      </c>
      <c r="P54" s="17">
        <f t="shared" si="1"/>
        <v>174</v>
      </c>
      <c r="R54" s="19"/>
      <c r="S54" s="19"/>
      <c r="T54"/>
    </row>
    <row r="55" spans="2:20" ht="23.1" customHeight="1" x14ac:dyDescent="0.25">
      <c r="B55" s="22" t="s">
        <v>82</v>
      </c>
      <c r="C55" s="49">
        <v>37</v>
      </c>
      <c r="D55" s="49">
        <v>11</v>
      </c>
      <c r="E55" s="49">
        <v>3</v>
      </c>
      <c r="F55" s="49">
        <v>39</v>
      </c>
      <c r="G55" s="49">
        <v>1</v>
      </c>
      <c r="H55" s="49">
        <v>0</v>
      </c>
      <c r="I55" s="49">
        <v>9</v>
      </c>
      <c r="J55" s="49">
        <v>5</v>
      </c>
      <c r="K55" s="49">
        <v>1</v>
      </c>
      <c r="L55" s="49">
        <v>0</v>
      </c>
      <c r="M55" s="49">
        <v>46</v>
      </c>
      <c r="N55" s="49">
        <v>0</v>
      </c>
      <c r="O55" s="17">
        <f t="shared" si="0"/>
        <v>106</v>
      </c>
      <c r="P55" s="17">
        <f t="shared" si="1"/>
        <v>152</v>
      </c>
      <c r="R55" s="19"/>
      <c r="S55" s="19"/>
      <c r="T55"/>
    </row>
    <row r="56" spans="2:20" ht="23.1" customHeight="1" x14ac:dyDescent="0.25">
      <c r="B56" s="22" t="s">
        <v>83</v>
      </c>
      <c r="C56" s="49">
        <v>32</v>
      </c>
      <c r="D56" s="49">
        <v>2</v>
      </c>
      <c r="E56" s="49">
        <v>4</v>
      </c>
      <c r="F56" s="49">
        <v>49</v>
      </c>
      <c r="G56" s="49">
        <v>0</v>
      </c>
      <c r="H56" s="49">
        <v>0</v>
      </c>
      <c r="I56" s="49">
        <v>14</v>
      </c>
      <c r="J56" s="49">
        <v>8</v>
      </c>
      <c r="K56" s="49">
        <v>1</v>
      </c>
      <c r="L56" s="49">
        <v>1</v>
      </c>
      <c r="M56" s="49">
        <v>58</v>
      </c>
      <c r="N56" s="49">
        <v>0</v>
      </c>
      <c r="O56" s="17">
        <f t="shared" si="0"/>
        <v>111</v>
      </c>
      <c r="P56" s="17">
        <f t="shared" si="1"/>
        <v>169</v>
      </c>
      <c r="R56" s="19"/>
      <c r="S56" s="19"/>
      <c r="T56"/>
    </row>
    <row r="57" spans="2:20" ht="23.1" customHeight="1" x14ac:dyDescent="0.25">
      <c r="B57" s="22" t="s">
        <v>84</v>
      </c>
      <c r="C57" s="49">
        <v>40</v>
      </c>
      <c r="D57" s="49">
        <v>5</v>
      </c>
      <c r="E57" s="49">
        <v>6</v>
      </c>
      <c r="F57" s="49">
        <v>38</v>
      </c>
      <c r="G57" s="49">
        <v>0</v>
      </c>
      <c r="H57" s="49">
        <v>1</v>
      </c>
      <c r="I57" s="49">
        <v>8</v>
      </c>
      <c r="J57" s="49">
        <v>3</v>
      </c>
      <c r="K57" s="49">
        <v>0</v>
      </c>
      <c r="L57" s="49">
        <v>0</v>
      </c>
      <c r="M57" s="49">
        <v>60</v>
      </c>
      <c r="N57" s="49">
        <v>0</v>
      </c>
      <c r="O57" s="17">
        <f t="shared" si="0"/>
        <v>101</v>
      </c>
      <c r="P57" s="17">
        <f t="shared" si="1"/>
        <v>161</v>
      </c>
      <c r="R57" s="19"/>
      <c r="S57" s="19"/>
      <c r="T57"/>
    </row>
    <row r="58" spans="2:20" ht="23.1" customHeight="1" x14ac:dyDescent="0.25">
      <c r="B58" s="74" t="s">
        <v>18</v>
      </c>
      <c r="C58" s="16">
        <f t="shared" ref="C58:P58" si="21">SUM(C10:C57)</f>
        <v>1989</v>
      </c>
      <c r="D58" s="16">
        <f t="shared" si="21"/>
        <v>540</v>
      </c>
      <c r="E58" s="16">
        <f t="shared" si="21"/>
        <v>320</v>
      </c>
      <c r="F58" s="16">
        <f t="shared" si="21"/>
        <v>1784</v>
      </c>
      <c r="G58" s="16">
        <f t="shared" si="21"/>
        <v>27</v>
      </c>
      <c r="H58" s="16">
        <f t="shared" si="21"/>
        <v>34</v>
      </c>
      <c r="I58" s="16">
        <f t="shared" si="21"/>
        <v>541</v>
      </c>
      <c r="J58" s="16">
        <f t="shared" si="21"/>
        <v>200</v>
      </c>
      <c r="K58" s="16">
        <f t="shared" si="21"/>
        <v>62</v>
      </c>
      <c r="L58" s="16">
        <f t="shared" si="21"/>
        <v>59</v>
      </c>
      <c r="M58" s="16">
        <f t="shared" si="21"/>
        <v>2176</v>
      </c>
      <c r="N58" s="16">
        <f t="shared" si="21"/>
        <v>1</v>
      </c>
      <c r="O58" s="16">
        <f t="shared" si="21"/>
        <v>5557</v>
      </c>
      <c r="P58" s="16">
        <f t="shared" si="21"/>
        <v>7733</v>
      </c>
      <c r="R58" s="19"/>
      <c r="S58" s="19"/>
      <c r="T58"/>
    </row>
    <row r="59" spans="2:20" ht="23.1" customHeight="1" x14ac:dyDescent="0.25">
      <c r="B59" s="74" t="s">
        <v>93</v>
      </c>
      <c r="C59" s="42">
        <f t="shared" ref="C59:N59" si="22">C58/$P$58</f>
        <v>0.25720936247252035</v>
      </c>
      <c r="D59" s="42">
        <f t="shared" si="22"/>
        <v>6.9830596146385621E-2</v>
      </c>
      <c r="E59" s="42">
        <f t="shared" si="22"/>
        <v>4.138109401267296E-2</v>
      </c>
      <c r="F59" s="42">
        <f t="shared" si="22"/>
        <v>0.23069959912065174</v>
      </c>
      <c r="G59" s="42">
        <f t="shared" si="22"/>
        <v>3.491529807319281E-3</v>
      </c>
      <c r="H59" s="42">
        <f t="shared" si="22"/>
        <v>4.3967412388465016E-3</v>
      </c>
      <c r="I59" s="42">
        <f t="shared" si="22"/>
        <v>6.9959912065175225E-2</v>
      </c>
      <c r="J59" s="42">
        <f t="shared" si="22"/>
        <v>2.5863183757920599E-2</v>
      </c>
      <c r="K59" s="42">
        <f t="shared" si="22"/>
        <v>8.0175869649553866E-3</v>
      </c>
      <c r="L59" s="42">
        <f t="shared" si="22"/>
        <v>7.6296392085865774E-3</v>
      </c>
      <c r="M59" s="42">
        <f t="shared" si="22"/>
        <v>0.2813914392861761</v>
      </c>
      <c r="N59" s="42">
        <f t="shared" si="22"/>
        <v>1.2931591878960301E-4</v>
      </c>
      <c r="R59" s="19"/>
      <c r="S59" s="19"/>
      <c r="T59"/>
    </row>
    <row r="60" spans="2:20" ht="23.1" customHeight="1" x14ac:dyDescent="0.25">
      <c r="B60" s="75" t="s">
        <v>94</v>
      </c>
      <c r="C60" s="43">
        <f>C58/$O$58</f>
        <v>0.35792693899586109</v>
      </c>
      <c r="D60" s="43">
        <f t="shared" ref="D60:N60" si="23">D58/$O$58</f>
        <v>9.7174734569012058E-2</v>
      </c>
      <c r="E60" s="43">
        <f t="shared" si="23"/>
        <v>5.7585027892747886E-2</v>
      </c>
      <c r="F60" s="43">
        <f t="shared" si="23"/>
        <v>0.32103653050206948</v>
      </c>
      <c r="G60" s="43">
        <f t="shared" si="23"/>
        <v>4.8587367284506026E-3</v>
      </c>
      <c r="H60" s="43">
        <f t="shared" si="23"/>
        <v>6.1184092136044631E-3</v>
      </c>
      <c r="I60" s="43">
        <f t="shared" si="23"/>
        <v>9.7354687781176896E-2</v>
      </c>
      <c r="J60" s="43">
        <f t="shared" si="23"/>
        <v>3.5990642432967429E-2</v>
      </c>
      <c r="K60" s="43">
        <f t="shared" si="23"/>
        <v>1.1157099154219903E-2</v>
      </c>
      <c r="L60" s="43">
        <f t="shared" si="23"/>
        <v>1.0617239517725391E-2</v>
      </c>
      <c r="M60" s="43"/>
      <c r="N60" s="43">
        <f t="shared" si="23"/>
        <v>1.7995321216483713E-4</v>
      </c>
      <c r="R60" s="19"/>
      <c r="S60" s="19"/>
      <c r="T60"/>
    </row>
    <row r="61" spans="2:20" ht="20.100000000000001" customHeight="1" x14ac:dyDescent="0.25">
      <c r="C61" s="18"/>
      <c r="R61" s="19"/>
      <c r="S61" s="19"/>
      <c r="T61"/>
    </row>
    <row r="62" spans="2:20" ht="20.100000000000001" customHeight="1" x14ac:dyDescent="0.25">
      <c r="C62" s="18"/>
      <c r="R62" s="19"/>
      <c r="S62" s="19"/>
      <c r="T62"/>
    </row>
    <row r="63" spans="2:20" ht="20.100000000000001" customHeight="1" x14ac:dyDescent="0.25">
      <c r="C63" s="18"/>
      <c r="R63"/>
      <c r="S63" s="19"/>
      <c r="T63" s="19"/>
    </row>
    <row r="64" spans="2:20" ht="20.100000000000001" customHeight="1" x14ac:dyDescent="0.25">
      <c r="C64" s="18"/>
      <c r="R64"/>
      <c r="S64" s="19"/>
      <c r="T64" s="19"/>
    </row>
    <row r="65" spans="1:32" s="7" customFormat="1" ht="20.100000000000001" customHeight="1" x14ac:dyDescent="0.25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 s="19"/>
      <c r="T65" s="19"/>
      <c r="U65"/>
      <c r="V65"/>
      <c r="W65"/>
      <c r="X65"/>
      <c r="Y65"/>
      <c r="Z65"/>
      <c r="AA65"/>
      <c r="AB65"/>
      <c r="AC65"/>
      <c r="AD65"/>
      <c r="AE65"/>
      <c r="AF65"/>
    </row>
    <row r="66" spans="1:32" s="7" customFormat="1" ht="20.100000000000001" customHeight="1" x14ac:dyDescent="0.25">
      <c r="A66"/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 s="19"/>
      <c r="T66" s="19"/>
      <c r="U66"/>
      <c r="V66"/>
      <c r="W66"/>
      <c r="X66"/>
      <c r="Y66"/>
      <c r="Z66"/>
      <c r="AA66"/>
      <c r="AB66"/>
      <c r="AC66"/>
      <c r="AD66"/>
      <c r="AE66"/>
      <c r="AF66"/>
    </row>
    <row r="67" spans="1:32" s="7" customFormat="1" ht="20.100000000000001" customHeight="1" x14ac:dyDescent="0.25">
      <c r="A67"/>
      <c r="B67"/>
      <c r="C67"/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 s="19"/>
      <c r="T67" s="19"/>
      <c r="U67"/>
      <c r="V67"/>
      <c r="W67"/>
      <c r="X67"/>
      <c r="Y67"/>
      <c r="Z67"/>
      <c r="AA67"/>
      <c r="AB67"/>
      <c r="AC67"/>
      <c r="AD67"/>
      <c r="AE67"/>
      <c r="AF67"/>
    </row>
    <row r="68" spans="1:32" s="7" customFormat="1" ht="20.100000000000001" customHeight="1" x14ac:dyDescent="0.25">
      <c r="A68"/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 s="19"/>
      <c r="T68" s="19"/>
      <c r="U68"/>
      <c r="V68"/>
      <c r="W68"/>
      <c r="X68"/>
      <c r="Y68"/>
      <c r="Z68"/>
      <c r="AA68"/>
      <c r="AB68"/>
      <c r="AC68"/>
      <c r="AD68"/>
      <c r="AE68"/>
      <c r="AF68"/>
    </row>
    <row r="69" spans="1:32" s="7" customFormat="1" ht="20.100000000000001" customHeight="1" x14ac:dyDescent="0.25">
      <c r="A69"/>
      <c r="B69"/>
      <c r="C69"/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 s="19"/>
      <c r="T69" s="19"/>
      <c r="U69"/>
      <c r="V69"/>
      <c r="W69"/>
      <c r="X69"/>
      <c r="Y69"/>
      <c r="Z69"/>
      <c r="AA69"/>
      <c r="AB69"/>
      <c r="AC69"/>
      <c r="AD69"/>
      <c r="AE69"/>
      <c r="AF69"/>
    </row>
    <row r="70" spans="1:32" s="7" customFormat="1" ht="20.100000000000001" customHeight="1" x14ac:dyDescent="0.25">
      <c r="A70"/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 s="19"/>
      <c r="T70" s="19"/>
      <c r="U70"/>
      <c r="V70"/>
      <c r="W70"/>
      <c r="X70"/>
      <c r="Y70"/>
      <c r="Z70"/>
      <c r="AA70"/>
      <c r="AB70"/>
      <c r="AC70"/>
      <c r="AD70"/>
      <c r="AE70"/>
      <c r="AF70"/>
    </row>
    <row r="71" spans="1:32" s="7" customFormat="1" ht="20.100000000000001" customHeight="1" x14ac:dyDescent="0.25">
      <c r="A71"/>
      <c r="B71"/>
      <c r="C71"/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 s="19"/>
      <c r="T71" s="19"/>
      <c r="U71"/>
      <c r="V71"/>
      <c r="W71"/>
      <c r="X71"/>
      <c r="Y71"/>
      <c r="Z71"/>
      <c r="AA71"/>
      <c r="AB71"/>
      <c r="AC71"/>
      <c r="AD71"/>
      <c r="AE71"/>
      <c r="AF71"/>
    </row>
    <row r="72" spans="1:32" s="7" customFormat="1" ht="20.100000000000001" customHeight="1" x14ac:dyDescent="0.25">
      <c r="A72"/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 s="19"/>
      <c r="T72" s="19"/>
      <c r="U72"/>
      <c r="V72"/>
      <c r="W72"/>
      <c r="X72"/>
      <c r="Y72"/>
      <c r="Z72"/>
      <c r="AA72"/>
      <c r="AB72"/>
      <c r="AC72"/>
      <c r="AD72"/>
      <c r="AE72"/>
      <c r="AF72"/>
    </row>
    <row r="73" spans="1:32" s="7" customFormat="1" ht="20.100000000000001" customHeight="1" x14ac:dyDescent="0.25">
      <c r="A73"/>
      <c r="B73"/>
      <c r="C73"/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 s="19"/>
      <c r="T73" s="19"/>
      <c r="U73"/>
      <c r="V73"/>
      <c r="W73"/>
      <c r="X73"/>
      <c r="Y73"/>
      <c r="Z73"/>
      <c r="AA73"/>
      <c r="AB73"/>
      <c r="AC73"/>
      <c r="AD73"/>
      <c r="AE73"/>
      <c r="AF73"/>
    </row>
    <row r="74" spans="1:32" s="7" customFormat="1" ht="20.100000000000001" customHeight="1" x14ac:dyDescent="0.25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 s="19"/>
      <c r="T74" s="19"/>
      <c r="U74"/>
      <c r="V74"/>
      <c r="W74"/>
      <c r="X74"/>
      <c r="Y74"/>
      <c r="Z74"/>
      <c r="AA74"/>
      <c r="AB74"/>
      <c r="AC74"/>
      <c r="AD74"/>
      <c r="AE74"/>
      <c r="AF74"/>
    </row>
    <row r="75" spans="1:32" s="7" customFormat="1" ht="20.100000000000001" customHeight="1" x14ac:dyDescent="0.25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 s="19"/>
      <c r="T75" s="19"/>
      <c r="U75"/>
      <c r="V75"/>
      <c r="W75"/>
      <c r="X75"/>
      <c r="Y75"/>
      <c r="Z75"/>
      <c r="AA75"/>
      <c r="AB75"/>
      <c r="AC75"/>
      <c r="AD75"/>
      <c r="AE75"/>
      <c r="AF75"/>
    </row>
    <row r="76" spans="1:32" s="7" customFormat="1" ht="20.100000000000001" customHeight="1" x14ac:dyDescent="0.25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 s="19"/>
      <c r="T76" s="19"/>
      <c r="U76"/>
      <c r="V76"/>
      <c r="W76"/>
      <c r="X76"/>
      <c r="Y76"/>
      <c r="Z76"/>
      <c r="AA76"/>
      <c r="AB76"/>
      <c r="AC76"/>
      <c r="AD76"/>
      <c r="AE76"/>
      <c r="AF76"/>
    </row>
    <row r="77" spans="1:32" s="7" customFormat="1" ht="20.100000000000001" customHeight="1" x14ac:dyDescent="0.25">
      <c r="A77"/>
      <c r="B77"/>
      <c r="C77"/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 s="19"/>
      <c r="T77" s="19"/>
      <c r="U77"/>
      <c r="V77"/>
      <c r="W77"/>
      <c r="X77"/>
      <c r="Y77"/>
      <c r="Z77"/>
      <c r="AA77"/>
      <c r="AB77"/>
      <c r="AC77"/>
      <c r="AD77"/>
      <c r="AE77"/>
      <c r="AF77"/>
    </row>
    <row r="78" spans="1:32" s="7" customFormat="1" ht="20.100000000000001" customHeight="1" x14ac:dyDescent="0.25">
      <c r="A78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 s="19"/>
      <c r="T78" s="19"/>
      <c r="U78"/>
      <c r="V78"/>
      <c r="W78"/>
      <c r="X78"/>
      <c r="Y78"/>
      <c r="Z78"/>
      <c r="AA78"/>
      <c r="AB78"/>
      <c r="AC78"/>
      <c r="AD78"/>
      <c r="AE78"/>
      <c r="AF78"/>
    </row>
    <row r="79" spans="1:32" s="7" customFormat="1" ht="20.100000000000001" customHeight="1" x14ac:dyDescent="0.25">
      <c r="A79"/>
      <c r="B79"/>
      <c r="C79"/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 s="19"/>
      <c r="T79" s="19"/>
      <c r="U79"/>
      <c r="V79"/>
      <c r="W79"/>
      <c r="X79"/>
      <c r="Y79"/>
      <c r="Z79"/>
      <c r="AA79"/>
      <c r="AB79"/>
      <c r="AC79"/>
      <c r="AD79"/>
      <c r="AE79"/>
      <c r="AF79"/>
    </row>
    <row r="80" spans="1:32" s="7" customFormat="1" ht="20.100000000000001" customHeight="1" x14ac:dyDescent="0.25">
      <c r="A80"/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 s="19"/>
      <c r="T80" s="19"/>
      <c r="U80"/>
      <c r="V80"/>
      <c r="W80"/>
      <c r="X80"/>
      <c r="Y80"/>
      <c r="Z80"/>
      <c r="AA80"/>
      <c r="AB80"/>
      <c r="AC80"/>
      <c r="AD80"/>
      <c r="AE80"/>
      <c r="AF80"/>
    </row>
    <row r="81" spans="2:20" ht="20.100000000000001" customHeight="1" x14ac:dyDescent="0.25">
      <c r="R81"/>
      <c r="S81" s="19"/>
      <c r="T81" s="19"/>
    </row>
    <row r="82" spans="2:20" ht="20.100000000000001" customHeight="1" x14ac:dyDescent="0.25">
      <c r="R82"/>
      <c r="S82" s="19"/>
      <c r="T82" s="19"/>
    </row>
    <row r="83" spans="2:20" ht="20.100000000000001" customHeight="1" x14ac:dyDescent="0.25">
      <c r="R83"/>
      <c r="S83" s="19"/>
      <c r="T83" s="19"/>
    </row>
    <row r="84" spans="2:20" ht="20.100000000000001" customHeight="1" x14ac:dyDescent="0.25">
      <c r="R84"/>
      <c r="S84" s="19"/>
      <c r="T84" s="19"/>
    </row>
    <row r="85" spans="2:20" ht="20.100000000000001" customHeight="1" x14ac:dyDescent="0.25">
      <c r="R85"/>
      <c r="S85" s="19"/>
      <c r="T85" s="19"/>
    </row>
    <row r="86" spans="2:20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20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20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20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20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20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20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20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20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20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20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9" tint="-0.249977111117893"/>
  </sheetPr>
  <dimension ref="B1:AF174"/>
  <sheetViews>
    <sheetView tabSelected="1" view="pageBreakPreview" topLeftCell="L28" zoomScale="60" workbookViewId="0">
      <selection activeCell="AD57" sqref="AD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82" t="s">
        <v>23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 spans="2:32" ht="20.100000000000001" customHeight="1" x14ac:dyDescent="0.25">
      <c r="B2" s="83" t="s">
        <v>95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 spans="2:32" ht="20.100000000000001" customHeight="1" x14ac:dyDescent="0.25">
      <c r="B3" s="21" t="s">
        <v>96</v>
      </c>
      <c r="C3" s="91" t="str">
        <f>'29.09 Matugga-Bombo'!C3:G3</f>
        <v>MCC - C2 - STN067- BOMBO ROAD</v>
      </c>
      <c r="D3" s="91"/>
      <c r="E3" s="91"/>
      <c r="F3" s="91"/>
      <c r="G3" s="91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92" t="s">
        <v>162</v>
      </c>
      <c r="E5" s="93"/>
      <c r="F5" s="40" t="s">
        <v>1</v>
      </c>
      <c r="G5" s="88" t="str">
        <f>'29.09 Bombo-Matugga'!G5:H5</f>
        <v>MATUGGA GAZ</v>
      </c>
      <c r="H5" s="89"/>
      <c r="I5" s="14"/>
      <c r="J5" s="2" t="s">
        <v>5</v>
      </c>
      <c r="K5" s="88" t="str">
        <f>'29.09 Bombo-Matugga'!K5:L5</f>
        <v>OMEJJE</v>
      </c>
      <c r="L5" s="89"/>
      <c r="M5" s="10"/>
      <c r="N5" s="10"/>
      <c r="O5" s="3"/>
      <c r="P5" s="3"/>
    </row>
    <row r="6" spans="2:32" ht="23.25" customHeight="1" x14ac:dyDescent="0.25">
      <c r="C6" s="2" t="s">
        <v>4</v>
      </c>
      <c r="D6" s="88" t="str">
        <f>'29.09 Bombo-Matugga'!D6:E6</f>
        <v>BOMBO</v>
      </c>
      <c r="E6" s="89"/>
      <c r="F6" s="2" t="s">
        <v>2</v>
      </c>
      <c r="G6" s="88" t="str">
        <f>'29.09 Bombo-Matugga'!G6:H6</f>
        <v>MATUGGA GAZ</v>
      </c>
      <c r="H6" s="89"/>
      <c r="J6" s="2" t="s">
        <v>21</v>
      </c>
      <c r="K6" s="88" t="str">
        <f>'29.09 Bombo-Matugga'!K6:L6</f>
        <v>NUSURAH</v>
      </c>
      <c r="L6" s="8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81" t="s">
        <v>88</v>
      </c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8">
        <f>AVERAGE('23.09 Bombo-Matugga '!C10,'24.09 Bombo-Matugga'!C10,'25.09 Bombo-Matugga'!C10,'27.09 Bombo-Matugga'!C10,'26.09 Bombo-Matugga-24h'!C10,'28.09 Bombo-Matugga-24h'!C10,'29.09 Bombo-Matugga'!C10)</f>
        <v>24.142857142857142</v>
      </c>
      <c r="D10" s="48">
        <f>AVERAGE('23.09 Bombo-Matugga '!D10,'24.09 Bombo-Matugga'!D10,'25.09 Bombo-Matugga'!D10,'27.09 Bombo-Matugga'!D10,'26.09 Bombo-Matugga-24h'!D10,'28.09 Bombo-Matugga-24h'!D10,'29.09 Bombo-Matugga'!D10)</f>
        <v>3.2857142857142856</v>
      </c>
      <c r="E10" s="48">
        <f>AVERAGE('23.09 Bombo-Matugga '!E10,'24.09 Bombo-Matugga'!E10,'25.09 Bombo-Matugga'!E10,'27.09 Bombo-Matugga'!E10,'26.09 Bombo-Matugga-24h'!E10,'28.09 Bombo-Matugga-24h'!E10,'29.09 Bombo-Matugga'!E10)</f>
        <v>2</v>
      </c>
      <c r="F10" s="48">
        <f>AVERAGE('23.09 Bombo-Matugga '!F10,'24.09 Bombo-Matugga'!F10,'25.09 Bombo-Matugga'!F10,'27.09 Bombo-Matugga'!F10,'26.09 Bombo-Matugga-24h'!F10,'28.09 Bombo-Matugga-24h'!F10,'29.09 Bombo-Matugga'!F10)</f>
        <v>23.857142857142858</v>
      </c>
      <c r="G10" s="48">
        <f>AVERAGE('23.09 Bombo-Matugga '!G10,'24.09 Bombo-Matugga'!G10,'25.09 Bombo-Matugga'!G10,'27.09 Bombo-Matugga'!G10,'26.09 Bombo-Matugga-24h'!G10,'28.09 Bombo-Matugga-24h'!G10,'29.09 Bombo-Matugga'!G10)</f>
        <v>0.7142857142857143</v>
      </c>
      <c r="H10" s="48">
        <f>AVERAGE('23.09 Bombo-Matugga '!H10,'24.09 Bombo-Matugga'!H10,'25.09 Bombo-Matugga'!H10,'27.09 Bombo-Matugga'!H10,'26.09 Bombo-Matugga-24h'!H10,'28.09 Bombo-Matugga-24h'!H10,'29.09 Bombo-Matugga'!H10)</f>
        <v>0.7142857142857143</v>
      </c>
      <c r="I10" s="48">
        <f>AVERAGE('23.09 Bombo-Matugga '!I10,'24.09 Bombo-Matugga'!I10,'25.09 Bombo-Matugga'!I10,'27.09 Bombo-Matugga'!I10,'26.09 Bombo-Matugga-24h'!I10,'28.09 Bombo-Matugga-24h'!I10,'29.09 Bombo-Matugga'!I10)</f>
        <v>7.5714285714285712</v>
      </c>
      <c r="J10" s="48">
        <f>AVERAGE('23.09 Bombo-Matugga '!J10,'24.09 Bombo-Matugga'!J10,'25.09 Bombo-Matugga'!J10,'27.09 Bombo-Matugga'!J10,'26.09 Bombo-Matugga-24h'!J10,'28.09 Bombo-Matugga-24h'!J10,'29.09 Bombo-Matugga'!J10)</f>
        <v>1.5714285714285714</v>
      </c>
      <c r="K10" s="48">
        <f>AVERAGE('23.09 Bombo-Matugga '!K10,'24.09 Bombo-Matugga'!K10,'25.09 Bombo-Matugga'!K10,'27.09 Bombo-Matugga'!K10,'26.09 Bombo-Matugga-24h'!K10,'28.09 Bombo-Matugga-24h'!K10,'29.09 Bombo-Matugga'!K10)</f>
        <v>0.42857142857142855</v>
      </c>
      <c r="L10" s="48">
        <f>AVERAGE('23.09 Bombo-Matugga '!L10,'24.09 Bombo-Matugga'!L10,'25.09 Bombo-Matugga'!L10,'27.09 Bombo-Matugga'!L10,'26.09 Bombo-Matugga-24h'!L10,'28.09 Bombo-Matugga-24h'!L10,'29.09 Bombo-Matugga'!L10)</f>
        <v>1.1428571428571428</v>
      </c>
      <c r="M10" s="48">
        <f>AVERAGE('23.09 Bombo-Matugga '!M10,'24.09 Bombo-Matugga'!M10,'25.09 Bombo-Matugga'!M10,'27.09 Bombo-Matugga'!M10,'26.09 Bombo-Matugga-24h'!M10,'28.09 Bombo-Matugga-24h'!M10,'29.09 Bombo-Matugga'!M10)</f>
        <v>79</v>
      </c>
      <c r="N10" s="48">
        <f>AVERAGE('23.09 Bombo-Matugga '!N10,'24.09 Bombo-Matugga'!N10,'25.09 Bombo-Matugga'!N10,'27.09 Bombo-Matugga'!N10,'26.09 Bombo-Matugga-24h'!N10,'28.09 Bombo-Matugga-24h'!N10,'29.09 Bombo-Matugga'!N10)</f>
        <v>0</v>
      </c>
      <c r="O10" s="15">
        <f t="shared" ref="O10:O58" si="0">SUM(C10:L10,N10)</f>
        <v>65.428571428571416</v>
      </c>
      <c r="P10" s="15">
        <f t="shared" ref="P10:P58" si="1">SUM(C10:N10)</f>
        <v>144.42857142857142</v>
      </c>
      <c r="R10" s="1" t="s">
        <v>6</v>
      </c>
      <c r="S10" s="17">
        <f t="shared" ref="S10:AF10" si="2">SUM(C10:C13)</f>
        <v>109.85714285714286</v>
      </c>
      <c r="T10" s="17">
        <f t="shared" si="2"/>
        <v>17.857142857142858</v>
      </c>
      <c r="U10" s="17">
        <f t="shared" si="2"/>
        <v>14.571428571428571</v>
      </c>
      <c r="V10" s="17">
        <f t="shared" si="2"/>
        <v>132.85714285714286</v>
      </c>
      <c r="W10" s="17">
        <f t="shared" si="2"/>
        <v>2.4285714285714284</v>
      </c>
      <c r="X10" s="17">
        <f t="shared" si="2"/>
        <v>2.4285714285714284</v>
      </c>
      <c r="Y10" s="17">
        <f t="shared" si="2"/>
        <v>35.571428571428569</v>
      </c>
      <c r="Z10" s="17">
        <f t="shared" si="2"/>
        <v>4.2857142857142856</v>
      </c>
      <c r="AA10" s="17">
        <f t="shared" si="2"/>
        <v>2.7142857142857144</v>
      </c>
      <c r="AB10" s="17">
        <f t="shared" si="2"/>
        <v>5.5714285714285712</v>
      </c>
      <c r="AC10" s="17">
        <f t="shared" si="2"/>
        <v>329.85714285714289</v>
      </c>
      <c r="AD10" s="17">
        <f t="shared" si="2"/>
        <v>0.14285714285714285</v>
      </c>
      <c r="AE10" s="30">
        <f t="shared" si="2"/>
        <v>328.28571428571428</v>
      </c>
      <c r="AF10" s="30">
        <f t="shared" si="2"/>
        <v>658.14285714285711</v>
      </c>
    </row>
    <row r="11" spans="2:32" s="6" customFormat="1" ht="23.1" customHeight="1" x14ac:dyDescent="0.25">
      <c r="B11" s="22" t="s">
        <v>38</v>
      </c>
      <c r="C11" s="48">
        <f>AVERAGE('23.09 Bombo-Matugga '!C11,'24.09 Bombo-Matugga'!C11,'25.09 Bombo-Matugga'!C11,'27.09 Bombo-Matugga'!C11,'26.09 Bombo-Matugga-24h'!C11,'28.09 Bombo-Matugga-24h'!C11,'29.09 Bombo-Matugga'!C11)</f>
        <v>31.857142857142858</v>
      </c>
      <c r="D11" s="48">
        <f>AVERAGE('23.09 Bombo-Matugga '!D11,'24.09 Bombo-Matugga'!D11,'25.09 Bombo-Matugga'!D11,'27.09 Bombo-Matugga'!D11,'26.09 Bombo-Matugga-24h'!D11,'28.09 Bombo-Matugga-24h'!D11,'29.09 Bombo-Matugga'!D11)</f>
        <v>5.8571428571428568</v>
      </c>
      <c r="E11" s="48">
        <f>AVERAGE('23.09 Bombo-Matugga '!E11,'24.09 Bombo-Matugga'!E11,'25.09 Bombo-Matugga'!E11,'27.09 Bombo-Matugga'!E11,'26.09 Bombo-Matugga-24h'!E11,'28.09 Bombo-Matugga-24h'!E11,'29.09 Bombo-Matugga'!E11)</f>
        <v>3.2857142857142856</v>
      </c>
      <c r="F11" s="48">
        <f>AVERAGE('23.09 Bombo-Matugga '!F11,'24.09 Bombo-Matugga'!F11,'25.09 Bombo-Matugga'!F11,'27.09 Bombo-Matugga'!F11,'26.09 Bombo-Matugga-24h'!F11,'28.09 Bombo-Matugga-24h'!F11,'29.09 Bombo-Matugga'!F11)</f>
        <v>35.571428571428569</v>
      </c>
      <c r="G11" s="48">
        <f>AVERAGE('23.09 Bombo-Matugga '!G11,'24.09 Bombo-Matugga'!G11,'25.09 Bombo-Matugga'!G11,'27.09 Bombo-Matugga'!G11,'26.09 Bombo-Matugga-24h'!G11,'28.09 Bombo-Matugga-24h'!G11,'29.09 Bombo-Matugga'!G11)</f>
        <v>0.8571428571428571</v>
      </c>
      <c r="H11" s="48">
        <f>AVERAGE('23.09 Bombo-Matugga '!H11,'24.09 Bombo-Matugga'!H11,'25.09 Bombo-Matugga'!H11,'27.09 Bombo-Matugga'!H11,'26.09 Bombo-Matugga-24h'!H11,'28.09 Bombo-Matugga-24h'!H11,'29.09 Bombo-Matugga'!H11)</f>
        <v>0.42857142857142855</v>
      </c>
      <c r="I11" s="48">
        <f>AVERAGE('23.09 Bombo-Matugga '!I11,'24.09 Bombo-Matugga'!I11,'25.09 Bombo-Matugga'!I11,'27.09 Bombo-Matugga'!I11,'26.09 Bombo-Matugga-24h'!I11,'28.09 Bombo-Matugga-24h'!I11,'29.09 Bombo-Matugga'!I11)</f>
        <v>7.8571428571428568</v>
      </c>
      <c r="J11" s="48">
        <f>AVERAGE('23.09 Bombo-Matugga '!J11,'24.09 Bombo-Matugga'!J11,'25.09 Bombo-Matugga'!J11,'27.09 Bombo-Matugga'!J11,'26.09 Bombo-Matugga-24h'!J11,'28.09 Bombo-Matugga-24h'!J11,'29.09 Bombo-Matugga'!J11)</f>
        <v>0.42857142857142855</v>
      </c>
      <c r="K11" s="48">
        <f>AVERAGE('23.09 Bombo-Matugga '!K11,'24.09 Bombo-Matugga'!K11,'25.09 Bombo-Matugga'!K11,'27.09 Bombo-Matugga'!K11,'26.09 Bombo-Matugga-24h'!K11,'28.09 Bombo-Matugga-24h'!K11,'29.09 Bombo-Matugga'!K11)</f>
        <v>0.5714285714285714</v>
      </c>
      <c r="L11" s="48">
        <f>AVERAGE('23.09 Bombo-Matugga '!L11,'24.09 Bombo-Matugga'!L11,'25.09 Bombo-Matugga'!L11,'27.09 Bombo-Matugga'!L11,'26.09 Bombo-Matugga-24h'!L11,'28.09 Bombo-Matugga-24h'!L11,'29.09 Bombo-Matugga'!L11)</f>
        <v>1.4285714285714286</v>
      </c>
      <c r="M11" s="48">
        <f>AVERAGE('23.09 Bombo-Matugga '!M11,'24.09 Bombo-Matugga'!M11,'25.09 Bombo-Matugga'!M11,'27.09 Bombo-Matugga'!M11,'26.09 Bombo-Matugga-24h'!M11,'28.09 Bombo-Matugga-24h'!M11,'29.09 Bombo-Matugga'!M11)</f>
        <v>79.428571428571431</v>
      </c>
      <c r="N11" s="48">
        <f>AVERAGE('23.09 Bombo-Matugga '!N11,'24.09 Bombo-Matugga'!N11,'25.09 Bombo-Matugga'!N11,'27.09 Bombo-Matugga'!N11,'26.09 Bombo-Matugga-24h'!N11,'28.09 Bombo-Matugga-24h'!N11,'29.09 Bombo-Matugga'!N11)</f>
        <v>0</v>
      </c>
      <c r="O11" s="15">
        <f t="shared" si="0"/>
        <v>88.142857142857153</v>
      </c>
      <c r="P11" s="15">
        <f t="shared" si="1"/>
        <v>167.57142857142858</v>
      </c>
      <c r="R11" s="1" t="s">
        <v>7</v>
      </c>
      <c r="S11" s="17">
        <f t="shared" ref="S11:AF11" si="3">SUM(C14:C17)</f>
        <v>89.857142857142861</v>
      </c>
      <c r="T11" s="17">
        <f t="shared" si="3"/>
        <v>19.857142857142858</v>
      </c>
      <c r="U11" s="17">
        <f t="shared" si="3"/>
        <v>16.714285714285715</v>
      </c>
      <c r="V11" s="17">
        <f t="shared" si="3"/>
        <v>139.71428571428572</v>
      </c>
      <c r="W11" s="17">
        <f t="shared" si="3"/>
        <v>9.4285714285714288</v>
      </c>
      <c r="X11" s="17">
        <f t="shared" si="3"/>
        <v>0.5714285714285714</v>
      </c>
      <c r="Y11" s="17">
        <f t="shared" si="3"/>
        <v>41.714285714285715</v>
      </c>
      <c r="Z11" s="17">
        <f t="shared" si="3"/>
        <v>6.7142857142857135</v>
      </c>
      <c r="AA11" s="17">
        <f t="shared" si="3"/>
        <v>5.1428571428571423</v>
      </c>
      <c r="AB11" s="17">
        <f t="shared" si="3"/>
        <v>7.7142857142857144</v>
      </c>
      <c r="AC11" s="17">
        <f t="shared" si="3"/>
        <v>312.42857142857144</v>
      </c>
      <c r="AD11" s="17">
        <f t="shared" si="3"/>
        <v>0.2857142857142857</v>
      </c>
      <c r="AE11" s="30">
        <f t="shared" si="3"/>
        <v>337.71428571428567</v>
      </c>
      <c r="AF11" s="30">
        <f t="shared" si="3"/>
        <v>650.14285714285711</v>
      </c>
    </row>
    <row r="12" spans="2:32" ht="23.1" customHeight="1" x14ac:dyDescent="0.25">
      <c r="B12" s="22" t="s">
        <v>39</v>
      </c>
      <c r="C12" s="48">
        <f>AVERAGE('23.09 Bombo-Matugga '!C12,'24.09 Bombo-Matugga'!C12,'25.09 Bombo-Matugga'!C12,'27.09 Bombo-Matugga'!C12,'26.09 Bombo-Matugga-24h'!C12,'28.09 Bombo-Matugga-24h'!C12,'29.09 Bombo-Matugga'!C12)</f>
        <v>29.142857142857142</v>
      </c>
      <c r="D12" s="48">
        <f>AVERAGE('23.09 Bombo-Matugga '!D12,'24.09 Bombo-Matugga'!D12,'25.09 Bombo-Matugga'!D12,'27.09 Bombo-Matugga'!D12,'26.09 Bombo-Matugga-24h'!D12,'28.09 Bombo-Matugga-24h'!D12,'29.09 Bombo-Matugga'!D12)</f>
        <v>4.5714285714285712</v>
      </c>
      <c r="E12" s="48">
        <f>AVERAGE('23.09 Bombo-Matugga '!E12,'24.09 Bombo-Matugga'!E12,'25.09 Bombo-Matugga'!E12,'27.09 Bombo-Matugga'!E12,'26.09 Bombo-Matugga-24h'!E12,'28.09 Bombo-Matugga-24h'!E12,'29.09 Bombo-Matugga'!E12)</f>
        <v>5.2857142857142856</v>
      </c>
      <c r="F12" s="48">
        <f>AVERAGE('23.09 Bombo-Matugga '!F12,'24.09 Bombo-Matugga'!F12,'25.09 Bombo-Matugga'!F12,'27.09 Bombo-Matugga'!F12,'26.09 Bombo-Matugga-24h'!F12,'28.09 Bombo-Matugga-24h'!F12,'29.09 Bombo-Matugga'!F12)</f>
        <v>39.714285714285715</v>
      </c>
      <c r="G12" s="48">
        <f>AVERAGE('23.09 Bombo-Matugga '!G12,'24.09 Bombo-Matugga'!G12,'25.09 Bombo-Matugga'!G12,'27.09 Bombo-Matugga'!G12,'26.09 Bombo-Matugga-24h'!G12,'28.09 Bombo-Matugga-24h'!G12,'29.09 Bombo-Matugga'!G12)</f>
        <v>0.42857142857142855</v>
      </c>
      <c r="H12" s="48">
        <f>AVERAGE('23.09 Bombo-Matugga '!H12,'24.09 Bombo-Matugga'!H12,'25.09 Bombo-Matugga'!H12,'27.09 Bombo-Matugga'!H12,'26.09 Bombo-Matugga-24h'!H12,'28.09 Bombo-Matugga-24h'!H12,'29.09 Bombo-Matugga'!H12)</f>
        <v>0.2857142857142857</v>
      </c>
      <c r="I12" s="48">
        <f>AVERAGE('23.09 Bombo-Matugga '!I12,'24.09 Bombo-Matugga'!I12,'25.09 Bombo-Matugga'!I12,'27.09 Bombo-Matugga'!I12,'26.09 Bombo-Matugga-24h'!I12,'28.09 Bombo-Matugga-24h'!I12,'29.09 Bombo-Matugga'!I12)</f>
        <v>7.8571428571428568</v>
      </c>
      <c r="J12" s="48">
        <f>AVERAGE('23.09 Bombo-Matugga '!J12,'24.09 Bombo-Matugga'!J12,'25.09 Bombo-Matugga'!J12,'27.09 Bombo-Matugga'!J12,'26.09 Bombo-Matugga-24h'!J12,'28.09 Bombo-Matugga-24h'!J12,'29.09 Bombo-Matugga'!J12)</f>
        <v>0.8571428571428571</v>
      </c>
      <c r="K12" s="48">
        <f>AVERAGE('23.09 Bombo-Matugga '!K12,'24.09 Bombo-Matugga'!K12,'25.09 Bombo-Matugga'!K12,'27.09 Bombo-Matugga'!K12,'26.09 Bombo-Matugga-24h'!K12,'28.09 Bombo-Matugga-24h'!K12,'29.09 Bombo-Matugga'!K12)</f>
        <v>1.1428571428571428</v>
      </c>
      <c r="L12" s="48">
        <f>AVERAGE('23.09 Bombo-Matugga '!L12,'24.09 Bombo-Matugga'!L12,'25.09 Bombo-Matugga'!L12,'27.09 Bombo-Matugga'!L12,'26.09 Bombo-Matugga-24h'!L12,'28.09 Bombo-Matugga-24h'!L12,'29.09 Bombo-Matugga'!L12)</f>
        <v>1.7142857142857142</v>
      </c>
      <c r="M12" s="48">
        <f>AVERAGE('23.09 Bombo-Matugga '!M12,'24.09 Bombo-Matugga'!M12,'25.09 Bombo-Matugga'!M12,'27.09 Bombo-Matugga'!M12,'26.09 Bombo-Matugga-24h'!M12,'28.09 Bombo-Matugga-24h'!M12,'29.09 Bombo-Matugga'!M12)</f>
        <v>87</v>
      </c>
      <c r="N12" s="48">
        <f>AVERAGE('23.09 Bombo-Matugga '!N12,'24.09 Bombo-Matugga'!N12,'25.09 Bombo-Matugga'!N12,'27.09 Bombo-Matugga'!N12,'26.09 Bombo-Matugga-24h'!N12,'28.09 Bombo-Matugga-24h'!N12,'29.09 Bombo-Matugga'!N12)</f>
        <v>0</v>
      </c>
      <c r="O12" s="15">
        <f t="shared" si="0"/>
        <v>91.000000000000014</v>
      </c>
      <c r="P12" s="15">
        <f t="shared" si="1"/>
        <v>178</v>
      </c>
      <c r="R12" s="1" t="s">
        <v>8</v>
      </c>
      <c r="S12" s="17">
        <f t="shared" ref="S12:AF12" si="4">SUM(C18:C21)</f>
        <v>90.142857142857139</v>
      </c>
      <c r="T12" s="17">
        <f t="shared" si="4"/>
        <v>22.714285714285715</v>
      </c>
      <c r="U12" s="17">
        <f t="shared" si="4"/>
        <v>14.714285714285715</v>
      </c>
      <c r="V12" s="17">
        <f t="shared" si="4"/>
        <v>129.42857142857144</v>
      </c>
      <c r="W12" s="17">
        <f t="shared" si="4"/>
        <v>5.8571428571428577</v>
      </c>
      <c r="X12" s="17">
        <f t="shared" si="4"/>
        <v>1.5714285714285714</v>
      </c>
      <c r="Y12" s="17">
        <f t="shared" si="4"/>
        <v>56.285714285714285</v>
      </c>
      <c r="Z12" s="17">
        <f t="shared" si="4"/>
        <v>9.4285714285714288</v>
      </c>
      <c r="AA12" s="17">
        <f t="shared" si="4"/>
        <v>2</v>
      </c>
      <c r="AB12" s="17">
        <f t="shared" si="4"/>
        <v>6.5714285714285712</v>
      </c>
      <c r="AC12" s="17">
        <f t="shared" si="4"/>
        <v>280.57142857142856</v>
      </c>
      <c r="AD12" s="17">
        <f t="shared" si="4"/>
        <v>0</v>
      </c>
      <c r="AE12" s="30">
        <f t="shared" si="4"/>
        <v>338.71428571428567</v>
      </c>
      <c r="AF12" s="30">
        <f t="shared" si="4"/>
        <v>619.28571428571422</v>
      </c>
    </row>
    <row r="13" spans="2:32" ht="23.1" customHeight="1" x14ac:dyDescent="0.25">
      <c r="B13" s="22" t="s">
        <v>40</v>
      </c>
      <c r="C13" s="48">
        <f>AVERAGE('23.09 Bombo-Matugga '!C13,'24.09 Bombo-Matugga'!C13,'25.09 Bombo-Matugga'!C13,'27.09 Bombo-Matugga'!C13,'26.09 Bombo-Matugga-24h'!C13,'28.09 Bombo-Matugga-24h'!C13,'29.09 Bombo-Matugga'!C13)</f>
        <v>24.714285714285715</v>
      </c>
      <c r="D13" s="48">
        <f>AVERAGE('23.09 Bombo-Matugga '!D13,'24.09 Bombo-Matugga'!D13,'25.09 Bombo-Matugga'!D13,'27.09 Bombo-Matugga'!D13,'26.09 Bombo-Matugga-24h'!D13,'28.09 Bombo-Matugga-24h'!D13,'29.09 Bombo-Matugga'!D13)</f>
        <v>4.1428571428571432</v>
      </c>
      <c r="E13" s="48">
        <f>AVERAGE('23.09 Bombo-Matugga '!E13,'24.09 Bombo-Matugga'!E13,'25.09 Bombo-Matugga'!E13,'27.09 Bombo-Matugga'!E13,'26.09 Bombo-Matugga-24h'!E13,'28.09 Bombo-Matugga-24h'!E13,'29.09 Bombo-Matugga'!E13)</f>
        <v>4</v>
      </c>
      <c r="F13" s="48">
        <f>AVERAGE('23.09 Bombo-Matugga '!F13,'24.09 Bombo-Matugga'!F13,'25.09 Bombo-Matugga'!F13,'27.09 Bombo-Matugga'!F13,'26.09 Bombo-Matugga-24h'!F13,'28.09 Bombo-Matugga-24h'!F13,'29.09 Bombo-Matugga'!F13)</f>
        <v>33.714285714285715</v>
      </c>
      <c r="G13" s="48">
        <f>AVERAGE('23.09 Bombo-Matugga '!G13,'24.09 Bombo-Matugga'!G13,'25.09 Bombo-Matugga'!G13,'27.09 Bombo-Matugga'!G13,'26.09 Bombo-Matugga-24h'!G13,'28.09 Bombo-Matugga-24h'!G13,'29.09 Bombo-Matugga'!G13)</f>
        <v>0.42857142857142855</v>
      </c>
      <c r="H13" s="48">
        <f>AVERAGE('23.09 Bombo-Matugga '!H13,'24.09 Bombo-Matugga'!H13,'25.09 Bombo-Matugga'!H13,'27.09 Bombo-Matugga'!H13,'26.09 Bombo-Matugga-24h'!H13,'28.09 Bombo-Matugga-24h'!H13,'29.09 Bombo-Matugga'!H13)</f>
        <v>1</v>
      </c>
      <c r="I13" s="48">
        <f>AVERAGE('23.09 Bombo-Matugga '!I13,'24.09 Bombo-Matugga'!I13,'25.09 Bombo-Matugga'!I13,'27.09 Bombo-Matugga'!I13,'26.09 Bombo-Matugga-24h'!I13,'28.09 Bombo-Matugga-24h'!I13,'29.09 Bombo-Matugga'!I13)</f>
        <v>12.285714285714286</v>
      </c>
      <c r="J13" s="48">
        <f>AVERAGE('23.09 Bombo-Matugga '!J13,'24.09 Bombo-Matugga'!J13,'25.09 Bombo-Matugga'!J13,'27.09 Bombo-Matugga'!J13,'26.09 Bombo-Matugga-24h'!J13,'28.09 Bombo-Matugga-24h'!J13,'29.09 Bombo-Matugga'!J13)</f>
        <v>1.4285714285714286</v>
      </c>
      <c r="K13" s="48">
        <f>AVERAGE('23.09 Bombo-Matugga '!K13,'24.09 Bombo-Matugga'!K13,'25.09 Bombo-Matugga'!K13,'27.09 Bombo-Matugga'!K13,'26.09 Bombo-Matugga-24h'!K13,'28.09 Bombo-Matugga-24h'!K13,'29.09 Bombo-Matugga'!K13)</f>
        <v>0.5714285714285714</v>
      </c>
      <c r="L13" s="48">
        <f>AVERAGE('23.09 Bombo-Matugga '!L13,'24.09 Bombo-Matugga'!L13,'25.09 Bombo-Matugga'!L13,'27.09 Bombo-Matugga'!L13,'26.09 Bombo-Matugga-24h'!L13,'28.09 Bombo-Matugga-24h'!L13,'29.09 Bombo-Matugga'!L13)</f>
        <v>1.2857142857142858</v>
      </c>
      <c r="M13" s="48">
        <f>AVERAGE('23.09 Bombo-Matugga '!M13,'24.09 Bombo-Matugga'!M13,'25.09 Bombo-Matugga'!M13,'27.09 Bombo-Matugga'!M13,'26.09 Bombo-Matugga-24h'!M13,'28.09 Bombo-Matugga-24h'!M13,'29.09 Bombo-Matugga'!M13)</f>
        <v>84.428571428571431</v>
      </c>
      <c r="N13" s="48">
        <f>AVERAGE('23.09 Bombo-Matugga '!N13,'24.09 Bombo-Matugga'!N13,'25.09 Bombo-Matugga'!N13,'27.09 Bombo-Matugga'!N13,'26.09 Bombo-Matugga-24h'!N13,'28.09 Bombo-Matugga-24h'!N13,'29.09 Bombo-Matugga'!N13)</f>
        <v>0.14285714285714285</v>
      </c>
      <c r="O13" s="15">
        <f t="shared" si="0"/>
        <v>83.714285714285737</v>
      </c>
      <c r="P13" s="15">
        <f t="shared" si="1"/>
        <v>168.14285714285717</v>
      </c>
      <c r="R13" s="1" t="s">
        <v>9</v>
      </c>
      <c r="S13" s="17">
        <f t="shared" ref="S13:AF13" si="5">SUM(C22:C25)</f>
        <v>102.71428571428571</v>
      </c>
      <c r="T13" s="17">
        <f t="shared" si="5"/>
        <v>20.714285714285715</v>
      </c>
      <c r="U13" s="17">
        <f t="shared" si="5"/>
        <v>17.428571428571427</v>
      </c>
      <c r="V13" s="17">
        <f t="shared" si="5"/>
        <v>125.57142857142856</v>
      </c>
      <c r="W13" s="17">
        <f t="shared" si="5"/>
        <v>3.4285714285714284</v>
      </c>
      <c r="X13" s="17">
        <f t="shared" si="5"/>
        <v>0.71428571428571419</v>
      </c>
      <c r="Y13" s="17">
        <f t="shared" si="5"/>
        <v>58.571428571428569</v>
      </c>
      <c r="Z13" s="17">
        <f t="shared" si="5"/>
        <v>10.857142857142858</v>
      </c>
      <c r="AA13" s="17">
        <f t="shared" si="5"/>
        <v>4.7142857142857144</v>
      </c>
      <c r="AB13" s="17">
        <f t="shared" si="5"/>
        <v>6.8571428571428577</v>
      </c>
      <c r="AC13" s="17">
        <f t="shared" si="5"/>
        <v>257.42857142857144</v>
      </c>
      <c r="AD13" s="17">
        <f t="shared" si="5"/>
        <v>0</v>
      </c>
      <c r="AE13" s="30">
        <f t="shared" si="5"/>
        <v>351.57142857142856</v>
      </c>
      <c r="AF13" s="30">
        <f t="shared" si="5"/>
        <v>609</v>
      </c>
    </row>
    <row r="14" spans="2:32" ht="23.1" customHeight="1" x14ac:dyDescent="0.25">
      <c r="B14" s="22" t="s">
        <v>41</v>
      </c>
      <c r="C14" s="48">
        <f>AVERAGE('23.09 Bombo-Matugga '!C14,'24.09 Bombo-Matugga'!C14,'25.09 Bombo-Matugga'!C14,'27.09 Bombo-Matugga'!C14,'26.09 Bombo-Matugga-24h'!C14,'28.09 Bombo-Matugga-24h'!C14,'29.09 Bombo-Matugga'!C14)</f>
        <v>27.285714285714285</v>
      </c>
      <c r="D14" s="48">
        <f>AVERAGE('23.09 Bombo-Matugga '!D14,'24.09 Bombo-Matugga'!D14,'25.09 Bombo-Matugga'!D14,'27.09 Bombo-Matugga'!D14,'26.09 Bombo-Matugga-24h'!D14,'28.09 Bombo-Matugga-24h'!D14,'29.09 Bombo-Matugga'!D14)</f>
        <v>4.1428571428571432</v>
      </c>
      <c r="E14" s="48">
        <f>AVERAGE('23.09 Bombo-Matugga '!E14,'24.09 Bombo-Matugga'!E14,'25.09 Bombo-Matugga'!E14,'27.09 Bombo-Matugga'!E14,'26.09 Bombo-Matugga-24h'!E14,'28.09 Bombo-Matugga-24h'!E14,'29.09 Bombo-Matugga'!E14)</f>
        <v>3.8571428571428572</v>
      </c>
      <c r="F14" s="48">
        <f>AVERAGE('23.09 Bombo-Matugga '!F14,'24.09 Bombo-Matugga'!F14,'25.09 Bombo-Matugga'!F14,'27.09 Bombo-Matugga'!F14,'26.09 Bombo-Matugga-24h'!F14,'28.09 Bombo-Matugga-24h'!F14,'29.09 Bombo-Matugga'!F14)</f>
        <v>40.857142857142854</v>
      </c>
      <c r="G14" s="48">
        <f>AVERAGE('23.09 Bombo-Matugga '!G14,'24.09 Bombo-Matugga'!G14,'25.09 Bombo-Matugga'!G14,'27.09 Bombo-Matugga'!G14,'26.09 Bombo-Matugga-24h'!G14,'28.09 Bombo-Matugga-24h'!G14,'29.09 Bombo-Matugga'!G14)</f>
        <v>1</v>
      </c>
      <c r="H14" s="48">
        <f>AVERAGE('23.09 Bombo-Matugga '!H14,'24.09 Bombo-Matugga'!H14,'25.09 Bombo-Matugga'!H14,'27.09 Bombo-Matugga'!H14,'26.09 Bombo-Matugga-24h'!H14,'28.09 Bombo-Matugga-24h'!H14,'29.09 Bombo-Matugga'!H14)</f>
        <v>0.2857142857142857</v>
      </c>
      <c r="I14" s="48">
        <f>AVERAGE('23.09 Bombo-Matugga '!I14,'24.09 Bombo-Matugga'!I14,'25.09 Bombo-Matugga'!I14,'27.09 Bombo-Matugga'!I14,'26.09 Bombo-Matugga-24h'!I14,'28.09 Bombo-Matugga-24h'!I14,'29.09 Bombo-Matugga'!I14)</f>
        <v>9.4285714285714288</v>
      </c>
      <c r="J14" s="48">
        <f>AVERAGE('23.09 Bombo-Matugga '!J14,'24.09 Bombo-Matugga'!J14,'25.09 Bombo-Matugga'!J14,'27.09 Bombo-Matugga'!J14,'26.09 Bombo-Matugga-24h'!J14,'28.09 Bombo-Matugga-24h'!J14,'29.09 Bombo-Matugga'!J14)</f>
        <v>1.5714285714285714</v>
      </c>
      <c r="K14" s="48">
        <f>AVERAGE('23.09 Bombo-Matugga '!K14,'24.09 Bombo-Matugga'!K14,'25.09 Bombo-Matugga'!K14,'27.09 Bombo-Matugga'!K14,'26.09 Bombo-Matugga-24h'!K14,'28.09 Bombo-Matugga-24h'!K14,'29.09 Bombo-Matugga'!K14)</f>
        <v>0.14285714285714285</v>
      </c>
      <c r="L14" s="48">
        <f>AVERAGE('23.09 Bombo-Matugga '!L14,'24.09 Bombo-Matugga'!L14,'25.09 Bombo-Matugga'!L14,'27.09 Bombo-Matugga'!L14,'26.09 Bombo-Matugga-24h'!L14,'28.09 Bombo-Matugga-24h'!L14,'29.09 Bombo-Matugga'!L14)</f>
        <v>1.4285714285714286</v>
      </c>
      <c r="M14" s="48">
        <f>AVERAGE('23.09 Bombo-Matugga '!M14,'24.09 Bombo-Matugga'!M14,'25.09 Bombo-Matugga'!M14,'27.09 Bombo-Matugga'!M14,'26.09 Bombo-Matugga-24h'!M14,'28.09 Bombo-Matugga-24h'!M14,'29.09 Bombo-Matugga'!M14)</f>
        <v>80.428571428571431</v>
      </c>
      <c r="N14" s="48">
        <f>AVERAGE('23.09 Bombo-Matugga '!N14,'24.09 Bombo-Matugga'!N14,'25.09 Bombo-Matugga'!N14,'27.09 Bombo-Matugga'!N14,'26.09 Bombo-Matugga-24h'!N14,'28.09 Bombo-Matugga-24h'!N14,'29.09 Bombo-Matugga'!N14)</f>
        <v>0.14285714285714285</v>
      </c>
      <c r="O14" s="15">
        <f t="shared" si="0"/>
        <v>90.142857142857139</v>
      </c>
      <c r="P14" s="15">
        <f t="shared" si="1"/>
        <v>170.57142857142858</v>
      </c>
      <c r="R14" s="1" t="s">
        <v>10</v>
      </c>
      <c r="S14" s="17">
        <f t="shared" ref="S14:AF14" si="6">SUM(C26:C29)</f>
        <v>94.714285714285722</v>
      </c>
      <c r="T14" s="17">
        <f t="shared" si="6"/>
        <v>25.571428571428573</v>
      </c>
      <c r="U14" s="17">
        <f t="shared" si="6"/>
        <v>21.142857142857146</v>
      </c>
      <c r="V14" s="17">
        <f t="shared" si="6"/>
        <v>120.28571428571428</v>
      </c>
      <c r="W14" s="17">
        <f t="shared" si="6"/>
        <v>1.7142857142857142</v>
      </c>
      <c r="X14" s="17">
        <f t="shared" si="6"/>
        <v>0.8571428571428571</v>
      </c>
      <c r="Y14" s="17">
        <f t="shared" si="6"/>
        <v>63.857142857142847</v>
      </c>
      <c r="Z14" s="17">
        <f t="shared" si="6"/>
        <v>7.8571428571428577</v>
      </c>
      <c r="AA14" s="17">
        <f t="shared" si="6"/>
        <v>3.7142857142857144</v>
      </c>
      <c r="AB14" s="17">
        <f t="shared" si="6"/>
        <v>6</v>
      </c>
      <c r="AC14" s="17">
        <f t="shared" si="6"/>
        <v>256.28571428571428</v>
      </c>
      <c r="AD14" s="17">
        <f t="shared" si="6"/>
        <v>0.14285714285714285</v>
      </c>
      <c r="AE14" s="30">
        <f t="shared" si="6"/>
        <v>345.85714285714283</v>
      </c>
      <c r="AF14" s="30">
        <f t="shared" si="6"/>
        <v>602.14285714285711</v>
      </c>
    </row>
    <row r="15" spans="2:32" ht="23.1" customHeight="1" x14ac:dyDescent="0.25">
      <c r="B15" s="22" t="s">
        <v>42</v>
      </c>
      <c r="C15" s="48">
        <f>AVERAGE('23.09 Bombo-Matugga '!C15,'24.09 Bombo-Matugga'!C15,'25.09 Bombo-Matugga'!C15,'27.09 Bombo-Matugga'!C15,'26.09 Bombo-Matugga-24h'!C15,'28.09 Bombo-Matugga-24h'!C15,'29.09 Bombo-Matugga'!C15)</f>
        <v>19.571428571428573</v>
      </c>
      <c r="D15" s="48">
        <f>AVERAGE('23.09 Bombo-Matugga '!D15,'24.09 Bombo-Matugga'!D15,'25.09 Bombo-Matugga'!D15,'27.09 Bombo-Matugga'!D15,'26.09 Bombo-Matugga-24h'!D15,'28.09 Bombo-Matugga-24h'!D15,'29.09 Bombo-Matugga'!D15)</f>
        <v>5.2857142857142856</v>
      </c>
      <c r="E15" s="48">
        <f>AVERAGE('23.09 Bombo-Matugga '!E15,'24.09 Bombo-Matugga'!E15,'25.09 Bombo-Matugga'!E15,'27.09 Bombo-Matugga'!E15,'26.09 Bombo-Matugga-24h'!E15,'28.09 Bombo-Matugga-24h'!E15,'29.09 Bombo-Matugga'!E15)</f>
        <v>3.7142857142857144</v>
      </c>
      <c r="F15" s="48">
        <f>AVERAGE('23.09 Bombo-Matugga '!F15,'24.09 Bombo-Matugga'!F15,'25.09 Bombo-Matugga'!F15,'27.09 Bombo-Matugga'!F15,'26.09 Bombo-Matugga-24h'!F15,'28.09 Bombo-Matugga-24h'!F15,'29.09 Bombo-Matugga'!F15)</f>
        <v>35.285714285714285</v>
      </c>
      <c r="G15" s="48">
        <f>AVERAGE('23.09 Bombo-Matugga '!G15,'24.09 Bombo-Matugga'!G15,'25.09 Bombo-Matugga'!G15,'27.09 Bombo-Matugga'!G15,'26.09 Bombo-Matugga-24h'!G15,'28.09 Bombo-Matugga-24h'!G15,'29.09 Bombo-Matugga'!G15)</f>
        <v>0.42857142857142855</v>
      </c>
      <c r="H15" s="48">
        <f>AVERAGE('23.09 Bombo-Matugga '!H15,'24.09 Bombo-Matugga'!H15,'25.09 Bombo-Matugga'!H15,'27.09 Bombo-Matugga'!H15,'26.09 Bombo-Matugga-24h'!H15,'28.09 Bombo-Matugga-24h'!H15,'29.09 Bombo-Matugga'!H15)</f>
        <v>0</v>
      </c>
      <c r="I15" s="48">
        <f>AVERAGE('23.09 Bombo-Matugga '!I15,'24.09 Bombo-Matugga'!I15,'25.09 Bombo-Matugga'!I15,'27.09 Bombo-Matugga'!I15,'26.09 Bombo-Matugga-24h'!I15,'28.09 Bombo-Matugga-24h'!I15,'29.09 Bombo-Matugga'!I15)</f>
        <v>9.4285714285714288</v>
      </c>
      <c r="J15" s="48">
        <f>AVERAGE('23.09 Bombo-Matugga '!J15,'24.09 Bombo-Matugga'!J15,'25.09 Bombo-Matugga'!J15,'27.09 Bombo-Matugga'!J15,'26.09 Bombo-Matugga-24h'!J15,'28.09 Bombo-Matugga-24h'!J15,'29.09 Bombo-Matugga'!J15)</f>
        <v>1.5714285714285714</v>
      </c>
      <c r="K15" s="48">
        <f>AVERAGE('23.09 Bombo-Matugga '!K15,'24.09 Bombo-Matugga'!K15,'25.09 Bombo-Matugga'!K15,'27.09 Bombo-Matugga'!K15,'26.09 Bombo-Matugga-24h'!K15,'28.09 Bombo-Matugga-24h'!K15,'29.09 Bombo-Matugga'!K15)</f>
        <v>0.8571428571428571</v>
      </c>
      <c r="L15" s="48">
        <f>AVERAGE('23.09 Bombo-Matugga '!L15,'24.09 Bombo-Matugga'!L15,'25.09 Bombo-Matugga'!L15,'27.09 Bombo-Matugga'!L15,'26.09 Bombo-Matugga-24h'!L15,'28.09 Bombo-Matugga-24h'!L15,'29.09 Bombo-Matugga'!L15)</f>
        <v>2.2857142857142856</v>
      </c>
      <c r="M15" s="48">
        <f>AVERAGE('23.09 Bombo-Matugga '!M15,'24.09 Bombo-Matugga'!M15,'25.09 Bombo-Matugga'!M15,'27.09 Bombo-Matugga'!M15,'26.09 Bombo-Matugga-24h'!M15,'28.09 Bombo-Matugga-24h'!M15,'29.09 Bombo-Matugga'!M15)</f>
        <v>78.857142857142861</v>
      </c>
      <c r="N15" s="48">
        <f>AVERAGE('23.09 Bombo-Matugga '!N15,'24.09 Bombo-Matugga'!N15,'25.09 Bombo-Matugga'!N15,'27.09 Bombo-Matugga'!N15,'26.09 Bombo-Matugga-24h'!N15,'28.09 Bombo-Matugga-24h'!N15,'29.09 Bombo-Matugga'!N15)</f>
        <v>0</v>
      </c>
      <c r="O15" s="15">
        <f t="shared" si="0"/>
        <v>78.428571428571445</v>
      </c>
      <c r="P15" s="15">
        <f t="shared" si="1"/>
        <v>157.28571428571431</v>
      </c>
      <c r="R15" s="1" t="s">
        <v>11</v>
      </c>
      <c r="S15" s="17">
        <f t="shared" ref="S15:AF15" si="7">SUM(C30:C33)</f>
        <v>133.71428571428572</v>
      </c>
      <c r="T15" s="17">
        <f t="shared" si="7"/>
        <v>23</v>
      </c>
      <c r="U15" s="17">
        <f t="shared" si="7"/>
        <v>24.285714285714285</v>
      </c>
      <c r="V15" s="17">
        <f t="shared" si="7"/>
        <v>113.14285714285714</v>
      </c>
      <c r="W15" s="17">
        <f t="shared" si="7"/>
        <v>1.4285714285714286</v>
      </c>
      <c r="X15" s="17">
        <f t="shared" si="7"/>
        <v>3.1428571428571428</v>
      </c>
      <c r="Y15" s="17">
        <f t="shared" si="7"/>
        <v>53.571428571428577</v>
      </c>
      <c r="Z15" s="17">
        <f t="shared" si="7"/>
        <v>10.428571428571427</v>
      </c>
      <c r="AA15" s="17">
        <f t="shared" si="7"/>
        <v>4.2857142857142856</v>
      </c>
      <c r="AB15" s="17">
        <f t="shared" si="7"/>
        <v>5.8571428571428568</v>
      </c>
      <c r="AC15" s="17">
        <f t="shared" si="7"/>
        <v>202.42857142857144</v>
      </c>
      <c r="AD15" s="17">
        <f t="shared" si="7"/>
        <v>0.14285714285714285</v>
      </c>
      <c r="AE15" s="30">
        <f t="shared" si="7"/>
        <v>373</v>
      </c>
      <c r="AF15" s="30">
        <f t="shared" si="7"/>
        <v>575.42857142857133</v>
      </c>
    </row>
    <row r="16" spans="2:32" ht="23.1" customHeight="1" x14ac:dyDescent="0.25">
      <c r="B16" s="22" t="s">
        <v>43</v>
      </c>
      <c r="C16" s="48">
        <f>AVERAGE('23.09 Bombo-Matugga '!C16,'24.09 Bombo-Matugga'!C16,'25.09 Bombo-Matugga'!C16,'27.09 Bombo-Matugga'!C16,'26.09 Bombo-Matugga-24h'!C16,'28.09 Bombo-Matugga-24h'!C16,'29.09 Bombo-Matugga'!C16)</f>
        <v>17.571428571428573</v>
      </c>
      <c r="D16" s="48">
        <f>AVERAGE('23.09 Bombo-Matugga '!D16,'24.09 Bombo-Matugga'!D16,'25.09 Bombo-Matugga'!D16,'27.09 Bombo-Matugga'!D16,'26.09 Bombo-Matugga-24h'!D16,'28.09 Bombo-Matugga-24h'!D16,'29.09 Bombo-Matugga'!D16)</f>
        <v>6.1428571428571432</v>
      </c>
      <c r="E16" s="48">
        <f>AVERAGE('23.09 Bombo-Matugga '!E16,'24.09 Bombo-Matugga'!E16,'25.09 Bombo-Matugga'!E16,'27.09 Bombo-Matugga'!E16,'26.09 Bombo-Matugga-24h'!E16,'28.09 Bombo-Matugga-24h'!E16,'29.09 Bombo-Matugga'!E16)</f>
        <v>4.1428571428571432</v>
      </c>
      <c r="F16" s="48">
        <f>AVERAGE('23.09 Bombo-Matugga '!F16,'24.09 Bombo-Matugga'!F16,'25.09 Bombo-Matugga'!F16,'27.09 Bombo-Matugga'!F16,'26.09 Bombo-Matugga-24h'!F16,'28.09 Bombo-Matugga-24h'!F16,'29.09 Bombo-Matugga'!F16)</f>
        <v>32.571428571428569</v>
      </c>
      <c r="G16" s="48">
        <f>AVERAGE('23.09 Bombo-Matugga '!G16,'24.09 Bombo-Matugga'!G16,'25.09 Bombo-Matugga'!G16,'27.09 Bombo-Matugga'!G16,'26.09 Bombo-Matugga-24h'!G16,'28.09 Bombo-Matugga-24h'!G16,'29.09 Bombo-Matugga'!G16)</f>
        <v>7.1428571428571432</v>
      </c>
      <c r="H16" s="48">
        <f>AVERAGE('23.09 Bombo-Matugga '!H16,'24.09 Bombo-Matugga'!H16,'25.09 Bombo-Matugga'!H16,'27.09 Bombo-Matugga'!H16,'26.09 Bombo-Matugga-24h'!H16,'28.09 Bombo-Matugga-24h'!H16,'29.09 Bombo-Matugga'!H16)</f>
        <v>0.14285714285714285</v>
      </c>
      <c r="I16" s="48">
        <f>AVERAGE('23.09 Bombo-Matugga '!I16,'24.09 Bombo-Matugga'!I16,'25.09 Bombo-Matugga'!I16,'27.09 Bombo-Matugga'!I16,'26.09 Bombo-Matugga-24h'!I16,'28.09 Bombo-Matugga-24h'!I16,'29.09 Bombo-Matugga'!I16)</f>
        <v>10.142857142857142</v>
      </c>
      <c r="J16" s="48">
        <f>AVERAGE('23.09 Bombo-Matugga '!J16,'24.09 Bombo-Matugga'!J16,'25.09 Bombo-Matugga'!J16,'27.09 Bombo-Matugga'!J16,'26.09 Bombo-Matugga-24h'!J16,'28.09 Bombo-Matugga-24h'!J16,'29.09 Bombo-Matugga'!J16)</f>
        <v>2</v>
      </c>
      <c r="K16" s="48">
        <f>AVERAGE('23.09 Bombo-Matugga '!K16,'24.09 Bombo-Matugga'!K16,'25.09 Bombo-Matugga'!K16,'27.09 Bombo-Matugga'!K16,'26.09 Bombo-Matugga-24h'!K16,'28.09 Bombo-Matugga-24h'!K16,'29.09 Bombo-Matugga'!K16)</f>
        <v>1.5714285714285714</v>
      </c>
      <c r="L16" s="48">
        <f>AVERAGE('23.09 Bombo-Matugga '!L16,'24.09 Bombo-Matugga'!L16,'25.09 Bombo-Matugga'!L16,'27.09 Bombo-Matugga'!L16,'26.09 Bombo-Matugga-24h'!L16,'28.09 Bombo-Matugga-24h'!L16,'29.09 Bombo-Matugga'!L16)</f>
        <v>1.7142857142857142</v>
      </c>
      <c r="M16" s="48">
        <f>AVERAGE('23.09 Bombo-Matugga '!M16,'24.09 Bombo-Matugga'!M16,'25.09 Bombo-Matugga'!M16,'27.09 Bombo-Matugga'!M16,'26.09 Bombo-Matugga-24h'!M16,'28.09 Bombo-Matugga-24h'!M16,'29.09 Bombo-Matugga'!M16)</f>
        <v>74.428571428571431</v>
      </c>
      <c r="N16" s="48">
        <f>AVERAGE('23.09 Bombo-Matugga '!N16,'24.09 Bombo-Matugga'!N16,'25.09 Bombo-Matugga'!N16,'27.09 Bombo-Matugga'!N16,'26.09 Bombo-Matugga-24h'!N16,'28.09 Bombo-Matugga-24h'!N16,'29.09 Bombo-Matugga'!N16)</f>
        <v>0.14285714285714285</v>
      </c>
      <c r="O16" s="15">
        <f t="shared" si="0"/>
        <v>83.285714285714263</v>
      </c>
      <c r="P16" s="15">
        <f t="shared" si="1"/>
        <v>157.71428571428569</v>
      </c>
      <c r="R16" s="1" t="s">
        <v>12</v>
      </c>
      <c r="S16" s="17">
        <f t="shared" ref="S16:AF16" si="8">SUM(C34:C37)</f>
        <v>112.14285714285714</v>
      </c>
      <c r="T16" s="17">
        <f t="shared" si="8"/>
        <v>35.285714285714292</v>
      </c>
      <c r="U16" s="17">
        <f t="shared" si="8"/>
        <v>18.285714285714285</v>
      </c>
      <c r="V16" s="17">
        <f t="shared" si="8"/>
        <v>115</v>
      </c>
      <c r="W16" s="17">
        <f t="shared" si="8"/>
        <v>1.2857142857142856</v>
      </c>
      <c r="X16" s="17">
        <f t="shared" si="8"/>
        <v>3.8571428571428572</v>
      </c>
      <c r="Y16" s="17">
        <f t="shared" si="8"/>
        <v>64.571428571428569</v>
      </c>
      <c r="Z16" s="17">
        <f t="shared" si="8"/>
        <v>10.857142857142856</v>
      </c>
      <c r="AA16" s="17">
        <f t="shared" si="8"/>
        <v>3.8571428571428572</v>
      </c>
      <c r="AB16" s="17">
        <f t="shared" si="8"/>
        <v>7</v>
      </c>
      <c r="AC16" s="17">
        <f t="shared" si="8"/>
        <v>189.42857142857144</v>
      </c>
      <c r="AD16" s="17">
        <f t="shared" si="8"/>
        <v>0.2857142857142857</v>
      </c>
      <c r="AE16" s="30">
        <f t="shared" si="8"/>
        <v>372.42857142857144</v>
      </c>
      <c r="AF16" s="30">
        <f t="shared" si="8"/>
        <v>561.85714285714289</v>
      </c>
    </row>
    <row r="17" spans="2:32" ht="23.1" customHeight="1" x14ac:dyDescent="0.25">
      <c r="B17" s="22" t="s">
        <v>44</v>
      </c>
      <c r="C17" s="48">
        <f>AVERAGE('23.09 Bombo-Matugga '!C17,'24.09 Bombo-Matugga'!C17,'25.09 Bombo-Matugga'!C17,'27.09 Bombo-Matugga'!C17,'26.09 Bombo-Matugga-24h'!C17,'28.09 Bombo-Matugga-24h'!C17,'29.09 Bombo-Matugga'!C17)</f>
        <v>25.428571428571427</v>
      </c>
      <c r="D17" s="48">
        <f>AVERAGE('23.09 Bombo-Matugga '!D17,'24.09 Bombo-Matugga'!D17,'25.09 Bombo-Matugga'!D17,'27.09 Bombo-Matugga'!D17,'26.09 Bombo-Matugga-24h'!D17,'28.09 Bombo-Matugga-24h'!D17,'29.09 Bombo-Matugga'!D17)</f>
        <v>4.2857142857142856</v>
      </c>
      <c r="E17" s="48">
        <f>AVERAGE('23.09 Bombo-Matugga '!E17,'24.09 Bombo-Matugga'!E17,'25.09 Bombo-Matugga'!E17,'27.09 Bombo-Matugga'!E17,'26.09 Bombo-Matugga-24h'!E17,'28.09 Bombo-Matugga-24h'!E17,'29.09 Bombo-Matugga'!E17)</f>
        <v>5</v>
      </c>
      <c r="F17" s="48">
        <f>AVERAGE('23.09 Bombo-Matugga '!F17,'24.09 Bombo-Matugga'!F17,'25.09 Bombo-Matugga'!F17,'27.09 Bombo-Matugga'!F17,'26.09 Bombo-Matugga-24h'!F17,'28.09 Bombo-Matugga-24h'!F17,'29.09 Bombo-Matugga'!F17)</f>
        <v>31</v>
      </c>
      <c r="G17" s="48">
        <f>AVERAGE('23.09 Bombo-Matugga '!G17,'24.09 Bombo-Matugga'!G17,'25.09 Bombo-Matugga'!G17,'27.09 Bombo-Matugga'!G17,'26.09 Bombo-Matugga-24h'!G17,'28.09 Bombo-Matugga-24h'!G17,'29.09 Bombo-Matugga'!G17)</f>
        <v>0.8571428571428571</v>
      </c>
      <c r="H17" s="48">
        <f>AVERAGE('23.09 Bombo-Matugga '!H17,'24.09 Bombo-Matugga'!H17,'25.09 Bombo-Matugga'!H17,'27.09 Bombo-Matugga'!H17,'26.09 Bombo-Matugga-24h'!H17,'28.09 Bombo-Matugga-24h'!H17,'29.09 Bombo-Matugga'!H17)</f>
        <v>0.14285714285714285</v>
      </c>
      <c r="I17" s="48">
        <f>AVERAGE('23.09 Bombo-Matugga '!I17,'24.09 Bombo-Matugga'!I17,'25.09 Bombo-Matugga'!I17,'27.09 Bombo-Matugga'!I17,'26.09 Bombo-Matugga-24h'!I17,'28.09 Bombo-Matugga-24h'!I17,'29.09 Bombo-Matugga'!I17)</f>
        <v>12.714285714285714</v>
      </c>
      <c r="J17" s="48">
        <f>AVERAGE('23.09 Bombo-Matugga '!J17,'24.09 Bombo-Matugga'!J17,'25.09 Bombo-Matugga'!J17,'27.09 Bombo-Matugga'!J17,'26.09 Bombo-Matugga-24h'!J17,'28.09 Bombo-Matugga-24h'!J17,'29.09 Bombo-Matugga'!J17)</f>
        <v>1.5714285714285714</v>
      </c>
      <c r="K17" s="48">
        <f>AVERAGE('23.09 Bombo-Matugga '!K17,'24.09 Bombo-Matugga'!K17,'25.09 Bombo-Matugga'!K17,'27.09 Bombo-Matugga'!K17,'26.09 Bombo-Matugga-24h'!K17,'28.09 Bombo-Matugga-24h'!K17,'29.09 Bombo-Matugga'!K17)</f>
        <v>2.5714285714285716</v>
      </c>
      <c r="L17" s="48">
        <f>AVERAGE('23.09 Bombo-Matugga '!L17,'24.09 Bombo-Matugga'!L17,'25.09 Bombo-Matugga'!L17,'27.09 Bombo-Matugga'!L17,'26.09 Bombo-Matugga-24h'!L17,'28.09 Bombo-Matugga-24h'!L17,'29.09 Bombo-Matugga'!L17)</f>
        <v>2.2857142857142856</v>
      </c>
      <c r="M17" s="48">
        <f>AVERAGE('23.09 Bombo-Matugga '!M17,'24.09 Bombo-Matugga'!M17,'25.09 Bombo-Matugga'!M17,'27.09 Bombo-Matugga'!M17,'26.09 Bombo-Matugga-24h'!M17,'28.09 Bombo-Matugga-24h'!M17,'29.09 Bombo-Matugga'!M17)</f>
        <v>78.714285714285708</v>
      </c>
      <c r="N17" s="48">
        <f>AVERAGE('23.09 Bombo-Matugga '!N17,'24.09 Bombo-Matugga'!N17,'25.09 Bombo-Matugga'!N17,'27.09 Bombo-Matugga'!N17,'26.09 Bombo-Matugga-24h'!N17,'28.09 Bombo-Matugga-24h'!N17,'29.09 Bombo-Matugga'!N17)</f>
        <v>0</v>
      </c>
      <c r="O17" s="15">
        <f t="shared" si="0"/>
        <v>85.857142857142847</v>
      </c>
      <c r="P17" s="15">
        <f t="shared" si="1"/>
        <v>164.57142857142856</v>
      </c>
      <c r="R17" s="1" t="s">
        <v>13</v>
      </c>
      <c r="S17" s="17">
        <f t="shared" ref="S17:AF17" si="9">SUM(C38:C41)</f>
        <v>122.57142857142858</v>
      </c>
      <c r="T17" s="17">
        <f t="shared" si="9"/>
        <v>30.571428571428569</v>
      </c>
      <c r="U17" s="17">
        <f t="shared" si="9"/>
        <v>25.857142857142854</v>
      </c>
      <c r="V17" s="17">
        <f t="shared" si="9"/>
        <v>114.14285714285714</v>
      </c>
      <c r="W17" s="17">
        <f t="shared" si="9"/>
        <v>1.2857142857142856</v>
      </c>
      <c r="X17" s="17">
        <f t="shared" si="9"/>
        <v>3.2857142857142856</v>
      </c>
      <c r="Y17" s="17">
        <f t="shared" si="9"/>
        <v>68.714285714285708</v>
      </c>
      <c r="Z17" s="17">
        <f t="shared" si="9"/>
        <v>11.714285714285714</v>
      </c>
      <c r="AA17" s="17">
        <f t="shared" si="9"/>
        <v>4.4285714285714288</v>
      </c>
      <c r="AB17" s="17">
        <f t="shared" si="9"/>
        <v>6.2857142857142847</v>
      </c>
      <c r="AC17" s="17">
        <f t="shared" si="9"/>
        <v>180.42857142857144</v>
      </c>
      <c r="AD17" s="17">
        <f t="shared" si="9"/>
        <v>0.5714285714285714</v>
      </c>
      <c r="AE17" s="30">
        <f t="shared" si="9"/>
        <v>389.42857142857139</v>
      </c>
      <c r="AF17" s="30">
        <f t="shared" si="9"/>
        <v>569.85714285714289</v>
      </c>
    </row>
    <row r="18" spans="2:32" ht="23.1" customHeight="1" x14ac:dyDescent="0.25">
      <c r="B18" s="22" t="s">
        <v>45</v>
      </c>
      <c r="C18" s="48">
        <f>AVERAGE('23.09 Bombo-Matugga '!C18,'24.09 Bombo-Matugga'!C18,'25.09 Bombo-Matugga'!C18,'27.09 Bombo-Matugga'!C18,'26.09 Bombo-Matugga-24h'!C18,'28.09 Bombo-Matugga-24h'!C18,'29.09 Bombo-Matugga'!C18)</f>
        <v>22.714285714285715</v>
      </c>
      <c r="D18" s="48">
        <f>AVERAGE('23.09 Bombo-Matugga '!D18,'24.09 Bombo-Matugga'!D18,'25.09 Bombo-Matugga'!D18,'27.09 Bombo-Matugga'!D18,'26.09 Bombo-Matugga-24h'!D18,'28.09 Bombo-Matugga-24h'!D18,'29.09 Bombo-Matugga'!D18)</f>
        <v>3.4285714285714284</v>
      </c>
      <c r="E18" s="48">
        <f>AVERAGE('23.09 Bombo-Matugga '!E18,'24.09 Bombo-Matugga'!E18,'25.09 Bombo-Matugga'!E18,'27.09 Bombo-Matugga'!E18,'26.09 Bombo-Matugga-24h'!E18,'28.09 Bombo-Matugga-24h'!E18,'29.09 Bombo-Matugga'!E18)</f>
        <v>4.1428571428571432</v>
      </c>
      <c r="F18" s="48">
        <f>AVERAGE('23.09 Bombo-Matugga '!F18,'24.09 Bombo-Matugga'!F18,'25.09 Bombo-Matugga'!F18,'27.09 Bombo-Matugga'!F18,'26.09 Bombo-Matugga-24h'!F18,'28.09 Bombo-Matugga-24h'!F18,'29.09 Bombo-Matugga'!F18)</f>
        <v>31.714285714285715</v>
      </c>
      <c r="G18" s="48">
        <f>AVERAGE('23.09 Bombo-Matugga '!G18,'24.09 Bombo-Matugga'!G18,'25.09 Bombo-Matugga'!G18,'27.09 Bombo-Matugga'!G18,'26.09 Bombo-Matugga-24h'!G18,'28.09 Bombo-Matugga-24h'!G18,'29.09 Bombo-Matugga'!G18)</f>
        <v>0.2857142857142857</v>
      </c>
      <c r="H18" s="48">
        <f>AVERAGE('23.09 Bombo-Matugga '!H18,'24.09 Bombo-Matugga'!H18,'25.09 Bombo-Matugga'!H18,'27.09 Bombo-Matugga'!H18,'26.09 Bombo-Matugga-24h'!H18,'28.09 Bombo-Matugga-24h'!H18,'29.09 Bombo-Matugga'!H18)</f>
        <v>0.7142857142857143</v>
      </c>
      <c r="I18" s="48">
        <f>AVERAGE('23.09 Bombo-Matugga '!I18,'24.09 Bombo-Matugga'!I18,'25.09 Bombo-Matugga'!I18,'27.09 Bombo-Matugga'!I18,'26.09 Bombo-Matugga-24h'!I18,'28.09 Bombo-Matugga-24h'!I18,'29.09 Bombo-Matugga'!I18)</f>
        <v>11.285714285714286</v>
      </c>
      <c r="J18" s="48">
        <f>AVERAGE('23.09 Bombo-Matugga '!J18,'24.09 Bombo-Matugga'!J18,'25.09 Bombo-Matugga'!J18,'27.09 Bombo-Matugga'!J18,'26.09 Bombo-Matugga-24h'!J18,'28.09 Bombo-Matugga-24h'!J18,'29.09 Bombo-Matugga'!J18)</f>
        <v>2.7142857142857144</v>
      </c>
      <c r="K18" s="48">
        <f>AVERAGE('23.09 Bombo-Matugga '!K18,'24.09 Bombo-Matugga'!K18,'25.09 Bombo-Matugga'!K18,'27.09 Bombo-Matugga'!K18,'26.09 Bombo-Matugga-24h'!K18,'28.09 Bombo-Matugga-24h'!K18,'29.09 Bombo-Matugga'!K18)</f>
        <v>0.42857142857142855</v>
      </c>
      <c r="L18" s="48">
        <f>AVERAGE('23.09 Bombo-Matugga '!L18,'24.09 Bombo-Matugga'!L18,'25.09 Bombo-Matugga'!L18,'27.09 Bombo-Matugga'!L18,'26.09 Bombo-Matugga-24h'!L18,'28.09 Bombo-Matugga-24h'!L18,'29.09 Bombo-Matugga'!L18)</f>
        <v>2</v>
      </c>
      <c r="M18" s="48">
        <f>AVERAGE('23.09 Bombo-Matugga '!M18,'24.09 Bombo-Matugga'!M18,'25.09 Bombo-Matugga'!M18,'27.09 Bombo-Matugga'!M18,'26.09 Bombo-Matugga-24h'!M18,'28.09 Bombo-Matugga-24h'!M18,'29.09 Bombo-Matugga'!M18)</f>
        <v>65.571428571428569</v>
      </c>
      <c r="N18" s="48">
        <f>AVERAGE('23.09 Bombo-Matugga '!N18,'24.09 Bombo-Matugga'!N18,'25.09 Bombo-Matugga'!N18,'27.09 Bombo-Matugga'!N18,'26.09 Bombo-Matugga-24h'!N18,'28.09 Bombo-Matugga-24h'!N18,'29.09 Bombo-Matugga'!N18)</f>
        <v>0</v>
      </c>
      <c r="O18" s="15">
        <f t="shared" si="0"/>
        <v>79.428571428571431</v>
      </c>
      <c r="P18" s="15">
        <f t="shared" si="1"/>
        <v>145</v>
      </c>
      <c r="R18" s="1" t="s">
        <v>14</v>
      </c>
      <c r="S18" s="17">
        <f t="shared" ref="S18:AF18" si="10">SUM(C42:C45)</f>
        <v>146.42857142857142</v>
      </c>
      <c r="T18" s="17">
        <f t="shared" si="10"/>
        <v>35.714285714285715</v>
      </c>
      <c r="U18" s="17">
        <f t="shared" si="10"/>
        <v>28.285714285714288</v>
      </c>
      <c r="V18" s="17">
        <f t="shared" si="10"/>
        <v>126.42857142857143</v>
      </c>
      <c r="W18" s="17">
        <f t="shared" si="10"/>
        <v>1.7142857142857142</v>
      </c>
      <c r="X18" s="17">
        <f t="shared" si="10"/>
        <v>4.1428571428571432</v>
      </c>
      <c r="Y18" s="17">
        <f t="shared" si="10"/>
        <v>70.857142857142861</v>
      </c>
      <c r="Z18" s="17">
        <f t="shared" si="10"/>
        <v>11.571428571428571</v>
      </c>
      <c r="AA18" s="17">
        <f t="shared" si="10"/>
        <v>4.5714285714285712</v>
      </c>
      <c r="AB18" s="17">
        <f t="shared" si="10"/>
        <v>11.142857142857142</v>
      </c>
      <c r="AC18" s="17">
        <f t="shared" si="10"/>
        <v>174.57142857142858</v>
      </c>
      <c r="AD18" s="17">
        <f t="shared" si="10"/>
        <v>0.2857142857142857</v>
      </c>
      <c r="AE18" s="30">
        <f t="shared" si="10"/>
        <v>441.14285714285717</v>
      </c>
      <c r="AF18" s="30">
        <f t="shared" si="10"/>
        <v>615.71428571428567</v>
      </c>
    </row>
    <row r="19" spans="2:32" ht="23.1" customHeight="1" x14ac:dyDescent="0.25">
      <c r="B19" s="22" t="s">
        <v>46</v>
      </c>
      <c r="C19" s="48">
        <f>AVERAGE('23.09 Bombo-Matugga '!C19,'24.09 Bombo-Matugga'!C19,'25.09 Bombo-Matugga'!C19,'27.09 Bombo-Matugga'!C19,'26.09 Bombo-Matugga-24h'!C19,'28.09 Bombo-Matugga-24h'!C19,'29.09 Bombo-Matugga'!C19)</f>
        <v>19.857142857142858</v>
      </c>
      <c r="D19" s="48">
        <f>AVERAGE('23.09 Bombo-Matugga '!D19,'24.09 Bombo-Matugga'!D19,'25.09 Bombo-Matugga'!D19,'27.09 Bombo-Matugga'!D19,'26.09 Bombo-Matugga-24h'!D19,'28.09 Bombo-Matugga-24h'!D19,'29.09 Bombo-Matugga'!D19)</f>
        <v>6.1428571428571432</v>
      </c>
      <c r="E19" s="48">
        <f>AVERAGE('23.09 Bombo-Matugga '!E19,'24.09 Bombo-Matugga'!E19,'25.09 Bombo-Matugga'!E19,'27.09 Bombo-Matugga'!E19,'26.09 Bombo-Matugga-24h'!E19,'28.09 Bombo-Matugga-24h'!E19,'29.09 Bombo-Matugga'!E19)</f>
        <v>3.4285714285714284</v>
      </c>
      <c r="F19" s="48">
        <f>AVERAGE('23.09 Bombo-Matugga '!F19,'24.09 Bombo-Matugga'!F19,'25.09 Bombo-Matugga'!F19,'27.09 Bombo-Matugga'!F19,'26.09 Bombo-Matugga-24h'!F19,'28.09 Bombo-Matugga-24h'!F19,'29.09 Bombo-Matugga'!F19)</f>
        <v>34.714285714285715</v>
      </c>
      <c r="G19" s="48">
        <f>AVERAGE('23.09 Bombo-Matugga '!G19,'24.09 Bombo-Matugga'!G19,'25.09 Bombo-Matugga'!G19,'27.09 Bombo-Matugga'!G19,'26.09 Bombo-Matugga-24h'!G19,'28.09 Bombo-Matugga-24h'!G19,'29.09 Bombo-Matugga'!G19)</f>
        <v>0.2857142857142857</v>
      </c>
      <c r="H19" s="48">
        <f>AVERAGE('23.09 Bombo-Matugga '!H19,'24.09 Bombo-Matugga'!H19,'25.09 Bombo-Matugga'!H19,'27.09 Bombo-Matugga'!H19,'26.09 Bombo-Matugga-24h'!H19,'28.09 Bombo-Matugga-24h'!H19,'29.09 Bombo-Matugga'!H19)</f>
        <v>0.42857142857142855</v>
      </c>
      <c r="I19" s="48">
        <f>AVERAGE('23.09 Bombo-Matugga '!I19,'24.09 Bombo-Matugga'!I19,'25.09 Bombo-Matugga'!I19,'27.09 Bombo-Matugga'!I19,'26.09 Bombo-Matugga-24h'!I19,'28.09 Bombo-Matugga-24h'!I19,'29.09 Bombo-Matugga'!I19)</f>
        <v>16.714285714285715</v>
      </c>
      <c r="J19" s="48">
        <f>AVERAGE('23.09 Bombo-Matugga '!J19,'24.09 Bombo-Matugga'!J19,'25.09 Bombo-Matugga'!J19,'27.09 Bombo-Matugga'!J19,'26.09 Bombo-Matugga-24h'!J19,'28.09 Bombo-Matugga-24h'!J19,'29.09 Bombo-Matugga'!J19)</f>
        <v>1.5714285714285714</v>
      </c>
      <c r="K19" s="48">
        <f>AVERAGE('23.09 Bombo-Matugga '!K19,'24.09 Bombo-Matugga'!K19,'25.09 Bombo-Matugga'!K19,'27.09 Bombo-Matugga'!K19,'26.09 Bombo-Matugga-24h'!K19,'28.09 Bombo-Matugga-24h'!K19,'29.09 Bombo-Matugga'!K19)</f>
        <v>0.7142857142857143</v>
      </c>
      <c r="L19" s="48">
        <f>AVERAGE('23.09 Bombo-Matugga '!L19,'24.09 Bombo-Matugga'!L19,'25.09 Bombo-Matugga'!L19,'27.09 Bombo-Matugga'!L19,'26.09 Bombo-Matugga-24h'!L19,'28.09 Bombo-Matugga-24h'!L19,'29.09 Bombo-Matugga'!L19)</f>
        <v>1</v>
      </c>
      <c r="M19" s="48">
        <f>AVERAGE('23.09 Bombo-Matugga '!M19,'24.09 Bombo-Matugga'!M19,'25.09 Bombo-Matugga'!M19,'27.09 Bombo-Matugga'!M19,'26.09 Bombo-Matugga-24h'!M19,'28.09 Bombo-Matugga-24h'!M19,'29.09 Bombo-Matugga'!M19)</f>
        <v>70.142857142857139</v>
      </c>
      <c r="N19" s="48">
        <f>AVERAGE('23.09 Bombo-Matugga '!N19,'24.09 Bombo-Matugga'!N19,'25.09 Bombo-Matugga'!N19,'27.09 Bombo-Matugga'!N19,'26.09 Bombo-Matugga-24h'!N19,'28.09 Bombo-Matugga-24h'!N19,'29.09 Bombo-Matugga'!N19)</f>
        <v>0</v>
      </c>
      <c r="O19" s="15">
        <f t="shared" si="0"/>
        <v>84.857142857142861</v>
      </c>
      <c r="P19" s="15">
        <f t="shared" si="1"/>
        <v>155</v>
      </c>
      <c r="R19" s="1" t="s">
        <v>15</v>
      </c>
      <c r="S19" s="17">
        <f t="shared" ref="S19:AF19" si="11">SUM(C46:C49)</f>
        <v>157.28571428571428</v>
      </c>
      <c r="T19" s="17">
        <f t="shared" si="11"/>
        <v>44.142857142857139</v>
      </c>
      <c r="U19" s="17">
        <f t="shared" si="11"/>
        <v>33.571428571428569</v>
      </c>
      <c r="V19" s="17">
        <f t="shared" si="11"/>
        <v>136.14285714285714</v>
      </c>
      <c r="W19" s="17">
        <f t="shared" si="11"/>
        <v>3.4285714285714284</v>
      </c>
      <c r="X19" s="17">
        <f t="shared" si="11"/>
        <v>5.4285714285714288</v>
      </c>
      <c r="Y19" s="17">
        <f t="shared" si="11"/>
        <v>77.285714285714278</v>
      </c>
      <c r="Z19" s="17">
        <f t="shared" si="11"/>
        <v>7.2857142857142847</v>
      </c>
      <c r="AA19" s="17">
        <f t="shared" si="11"/>
        <v>3</v>
      </c>
      <c r="AB19" s="17">
        <f t="shared" si="11"/>
        <v>9.1428571428571441</v>
      </c>
      <c r="AC19" s="17">
        <f t="shared" si="11"/>
        <v>209.85714285714286</v>
      </c>
      <c r="AD19" s="17">
        <f t="shared" si="11"/>
        <v>0.42857142857142855</v>
      </c>
      <c r="AE19" s="30">
        <f t="shared" si="11"/>
        <v>477.14285714285711</v>
      </c>
      <c r="AF19" s="30">
        <f t="shared" si="11"/>
        <v>687</v>
      </c>
    </row>
    <row r="20" spans="2:32" ht="23.1" customHeight="1" x14ac:dyDescent="0.25">
      <c r="B20" s="22" t="s">
        <v>47</v>
      </c>
      <c r="C20" s="48">
        <f>AVERAGE('23.09 Bombo-Matugga '!C20,'24.09 Bombo-Matugga'!C20,'25.09 Bombo-Matugga'!C20,'27.09 Bombo-Matugga'!C20,'26.09 Bombo-Matugga-24h'!C20,'28.09 Bombo-Matugga-24h'!C20,'29.09 Bombo-Matugga'!C20)</f>
        <v>25.142857142857142</v>
      </c>
      <c r="D20" s="48">
        <f>AVERAGE('23.09 Bombo-Matugga '!D20,'24.09 Bombo-Matugga'!D20,'25.09 Bombo-Matugga'!D20,'27.09 Bombo-Matugga'!D20,'26.09 Bombo-Matugga-24h'!D20,'28.09 Bombo-Matugga-24h'!D20,'29.09 Bombo-Matugga'!D20)</f>
        <v>5.1428571428571432</v>
      </c>
      <c r="E20" s="48">
        <f>AVERAGE('23.09 Bombo-Matugga '!E20,'24.09 Bombo-Matugga'!E20,'25.09 Bombo-Matugga'!E20,'27.09 Bombo-Matugga'!E20,'26.09 Bombo-Matugga-24h'!E20,'28.09 Bombo-Matugga-24h'!E20,'29.09 Bombo-Matugga'!E20)</f>
        <v>4.1428571428571432</v>
      </c>
      <c r="F20" s="48">
        <f>AVERAGE('23.09 Bombo-Matugga '!F20,'24.09 Bombo-Matugga'!F20,'25.09 Bombo-Matugga'!F20,'27.09 Bombo-Matugga'!F20,'26.09 Bombo-Matugga-24h'!F20,'28.09 Bombo-Matugga-24h'!F20,'29.09 Bombo-Matugga'!F20)</f>
        <v>34.428571428571431</v>
      </c>
      <c r="G20" s="48">
        <f>AVERAGE('23.09 Bombo-Matugga '!G20,'24.09 Bombo-Matugga'!G20,'25.09 Bombo-Matugga'!G20,'27.09 Bombo-Matugga'!G20,'26.09 Bombo-Matugga-24h'!G20,'28.09 Bombo-Matugga-24h'!G20,'29.09 Bombo-Matugga'!G20)</f>
        <v>0.8571428571428571</v>
      </c>
      <c r="H20" s="48">
        <f>AVERAGE('23.09 Bombo-Matugga '!H20,'24.09 Bombo-Matugga'!H20,'25.09 Bombo-Matugga'!H20,'27.09 Bombo-Matugga'!H20,'26.09 Bombo-Matugga-24h'!H20,'28.09 Bombo-Matugga-24h'!H20,'29.09 Bombo-Matugga'!H20)</f>
        <v>0</v>
      </c>
      <c r="I20" s="48">
        <f>AVERAGE('23.09 Bombo-Matugga '!I20,'24.09 Bombo-Matugga'!I20,'25.09 Bombo-Matugga'!I20,'27.09 Bombo-Matugga'!I20,'26.09 Bombo-Matugga-24h'!I20,'28.09 Bombo-Matugga-24h'!I20,'29.09 Bombo-Matugga'!I20)</f>
        <v>14.285714285714286</v>
      </c>
      <c r="J20" s="48">
        <f>AVERAGE('23.09 Bombo-Matugga '!J20,'24.09 Bombo-Matugga'!J20,'25.09 Bombo-Matugga'!J20,'27.09 Bombo-Matugga'!J20,'26.09 Bombo-Matugga-24h'!J20,'28.09 Bombo-Matugga-24h'!J20,'29.09 Bombo-Matugga'!J20)</f>
        <v>1.7142857142857142</v>
      </c>
      <c r="K20" s="48">
        <f>AVERAGE('23.09 Bombo-Matugga '!K20,'24.09 Bombo-Matugga'!K20,'25.09 Bombo-Matugga'!K20,'27.09 Bombo-Matugga'!K20,'26.09 Bombo-Matugga-24h'!K20,'28.09 Bombo-Matugga-24h'!K20,'29.09 Bombo-Matugga'!K20)</f>
        <v>0.14285714285714285</v>
      </c>
      <c r="L20" s="48">
        <f>AVERAGE('23.09 Bombo-Matugga '!L20,'24.09 Bombo-Matugga'!L20,'25.09 Bombo-Matugga'!L20,'27.09 Bombo-Matugga'!L20,'26.09 Bombo-Matugga-24h'!L20,'28.09 Bombo-Matugga-24h'!L20,'29.09 Bombo-Matugga'!L20)</f>
        <v>1.7142857142857142</v>
      </c>
      <c r="M20" s="48">
        <f>AVERAGE('23.09 Bombo-Matugga '!M20,'24.09 Bombo-Matugga'!M20,'25.09 Bombo-Matugga'!M20,'27.09 Bombo-Matugga'!M20,'26.09 Bombo-Matugga-24h'!M20,'28.09 Bombo-Matugga-24h'!M20,'29.09 Bombo-Matugga'!M20)</f>
        <v>72.714285714285708</v>
      </c>
      <c r="N20" s="48">
        <f>AVERAGE('23.09 Bombo-Matugga '!N20,'24.09 Bombo-Matugga'!N20,'25.09 Bombo-Matugga'!N20,'27.09 Bombo-Matugga'!N20,'26.09 Bombo-Matugga-24h'!N20,'28.09 Bombo-Matugga-24h'!N20,'29.09 Bombo-Matugga'!N20)</f>
        <v>0</v>
      </c>
      <c r="O20" s="15">
        <f t="shared" si="0"/>
        <v>87.571428571428569</v>
      </c>
      <c r="P20" s="15">
        <f t="shared" si="1"/>
        <v>160.28571428571428</v>
      </c>
      <c r="R20" s="1" t="s">
        <v>16</v>
      </c>
      <c r="S20" s="17">
        <f t="shared" ref="S20:AF20" si="12">SUM(C50:C53)</f>
        <v>211.71428571428572</v>
      </c>
      <c r="T20" s="17">
        <f t="shared" si="12"/>
        <v>51</v>
      </c>
      <c r="U20" s="17">
        <f t="shared" si="12"/>
        <v>38.571428571428569</v>
      </c>
      <c r="V20" s="17">
        <f t="shared" si="12"/>
        <v>152.71428571428572</v>
      </c>
      <c r="W20" s="17">
        <f t="shared" si="12"/>
        <v>8.2857142857142865</v>
      </c>
      <c r="X20" s="17">
        <f t="shared" si="12"/>
        <v>1.7142857142857142</v>
      </c>
      <c r="Y20" s="17">
        <f t="shared" si="12"/>
        <v>81.142857142857139</v>
      </c>
      <c r="Z20" s="17">
        <f t="shared" si="12"/>
        <v>12.428571428571429</v>
      </c>
      <c r="AA20" s="17">
        <f t="shared" si="12"/>
        <v>6.1428571428571423</v>
      </c>
      <c r="AB20" s="17">
        <f t="shared" si="12"/>
        <v>8.8571428571428559</v>
      </c>
      <c r="AC20" s="17">
        <f t="shared" si="12"/>
        <v>261.85714285714283</v>
      </c>
      <c r="AD20" s="17">
        <f t="shared" si="12"/>
        <v>0.71428571428571419</v>
      </c>
      <c r="AE20" s="30">
        <f t="shared" si="12"/>
        <v>573.28571428571422</v>
      </c>
      <c r="AF20" s="30">
        <f t="shared" si="12"/>
        <v>835.14285714285711</v>
      </c>
    </row>
    <row r="21" spans="2:32" ht="23.1" customHeight="1" x14ac:dyDescent="0.25">
      <c r="B21" s="22" t="s">
        <v>48</v>
      </c>
      <c r="C21" s="48">
        <f>AVERAGE('23.09 Bombo-Matugga '!C21,'24.09 Bombo-Matugga'!C21,'25.09 Bombo-Matugga'!C21,'27.09 Bombo-Matugga'!C21,'26.09 Bombo-Matugga-24h'!C21,'28.09 Bombo-Matugga-24h'!C21,'29.09 Bombo-Matugga'!C21)</f>
        <v>22.428571428571427</v>
      </c>
      <c r="D21" s="48">
        <f>AVERAGE('23.09 Bombo-Matugga '!D21,'24.09 Bombo-Matugga'!D21,'25.09 Bombo-Matugga'!D21,'27.09 Bombo-Matugga'!D21,'26.09 Bombo-Matugga-24h'!D21,'28.09 Bombo-Matugga-24h'!D21,'29.09 Bombo-Matugga'!D21)</f>
        <v>8</v>
      </c>
      <c r="E21" s="48">
        <f>AVERAGE('23.09 Bombo-Matugga '!E21,'24.09 Bombo-Matugga'!E21,'25.09 Bombo-Matugga'!E21,'27.09 Bombo-Matugga'!E21,'26.09 Bombo-Matugga-24h'!E21,'28.09 Bombo-Matugga-24h'!E21,'29.09 Bombo-Matugga'!E21)</f>
        <v>3</v>
      </c>
      <c r="F21" s="48">
        <f>AVERAGE('23.09 Bombo-Matugga '!F21,'24.09 Bombo-Matugga'!F21,'25.09 Bombo-Matugga'!F21,'27.09 Bombo-Matugga'!F21,'26.09 Bombo-Matugga-24h'!F21,'28.09 Bombo-Matugga-24h'!F21,'29.09 Bombo-Matugga'!F21)</f>
        <v>28.571428571428573</v>
      </c>
      <c r="G21" s="48">
        <f>AVERAGE('23.09 Bombo-Matugga '!G21,'24.09 Bombo-Matugga'!G21,'25.09 Bombo-Matugga'!G21,'27.09 Bombo-Matugga'!G21,'26.09 Bombo-Matugga-24h'!G21,'28.09 Bombo-Matugga-24h'!G21,'29.09 Bombo-Matugga'!G21)</f>
        <v>4.4285714285714288</v>
      </c>
      <c r="H21" s="48">
        <f>AVERAGE('23.09 Bombo-Matugga '!H21,'24.09 Bombo-Matugga'!H21,'25.09 Bombo-Matugga'!H21,'27.09 Bombo-Matugga'!H21,'26.09 Bombo-Matugga-24h'!H21,'28.09 Bombo-Matugga-24h'!H21,'29.09 Bombo-Matugga'!H21)</f>
        <v>0.42857142857142855</v>
      </c>
      <c r="I21" s="48">
        <f>AVERAGE('23.09 Bombo-Matugga '!I21,'24.09 Bombo-Matugga'!I21,'25.09 Bombo-Matugga'!I21,'27.09 Bombo-Matugga'!I21,'26.09 Bombo-Matugga-24h'!I21,'28.09 Bombo-Matugga-24h'!I21,'29.09 Bombo-Matugga'!I21)</f>
        <v>14</v>
      </c>
      <c r="J21" s="48">
        <f>AVERAGE('23.09 Bombo-Matugga '!J21,'24.09 Bombo-Matugga'!J21,'25.09 Bombo-Matugga'!J21,'27.09 Bombo-Matugga'!J21,'26.09 Bombo-Matugga-24h'!J21,'28.09 Bombo-Matugga-24h'!J21,'29.09 Bombo-Matugga'!J21)</f>
        <v>3.4285714285714284</v>
      </c>
      <c r="K21" s="48">
        <f>AVERAGE('23.09 Bombo-Matugga '!K21,'24.09 Bombo-Matugga'!K21,'25.09 Bombo-Matugga'!K21,'27.09 Bombo-Matugga'!K21,'26.09 Bombo-Matugga-24h'!K21,'28.09 Bombo-Matugga-24h'!K21,'29.09 Bombo-Matugga'!K21)</f>
        <v>0.7142857142857143</v>
      </c>
      <c r="L21" s="48">
        <f>AVERAGE('23.09 Bombo-Matugga '!L21,'24.09 Bombo-Matugga'!L21,'25.09 Bombo-Matugga'!L21,'27.09 Bombo-Matugga'!L21,'26.09 Bombo-Matugga-24h'!L21,'28.09 Bombo-Matugga-24h'!L21,'29.09 Bombo-Matugga'!L21)</f>
        <v>1.8571428571428572</v>
      </c>
      <c r="M21" s="48">
        <f>AVERAGE('23.09 Bombo-Matugga '!M21,'24.09 Bombo-Matugga'!M21,'25.09 Bombo-Matugga'!M21,'27.09 Bombo-Matugga'!M21,'26.09 Bombo-Matugga-24h'!M21,'28.09 Bombo-Matugga-24h'!M21,'29.09 Bombo-Matugga'!M21)</f>
        <v>72.142857142857139</v>
      </c>
      <c r="N21" s="48">
        <f>AVERAGE('23.09 Bombo-Matugga '!N21,'24.09 Bombo-Matugga'!N21,'25.09 Bombo-Matugga'!N21,'27.09 Bombo-Matugga'!N21,'26.09 Bombo-Matugga-24h'!N21,'28.09 Bombo-Matugga-24h'!N21,'29.09 Bombo-Matugga'!N21)</f>
        <v>0</v>
      </c>
      <c r="O21" s="15">
        <f t="shared" si="0"/>
        <v>86.857142857142861</v>
      </c>
      <c r="P21" s="15">
        <f t="shared" si="1"/>
        <v>159</v>
      </c>
      <c r="R21" s="35" t="s">
        <v>20</v>
      </c>
      <c r="S21" s="33">
        <f t="shared" ref="S21:AF21" si="13">SUM(C54:C57)</f>
        <v>218.85714285714283</v>
      </c>
      <c r="T21" s="17">
        <f t="shared" si="13"/>
        <v>48.428571428571423</v>
      </c>
      <c r="U21" s="17">
        <f t="shared" si="13"/>
        <v>42.571428571428569</v>
      </c>
      <c r="V21" s="17">
        <f t="shared" si="13"/>
        <v>183.14285714285714</v>
      </c>
      <c r="W21" s="17">
        <f t="shared" si="13"/>
        <v>8.1428571428571423</v>
      </c>
      <c r="X21" s="17">
        <f t="shared" si="13"/>
        <v>5</v>
      </c>
      <c r="Y21" s="17">
        <f t="shared" si="13"/>
        <v>69.142857142857139</v>
      </c>
      <c r="Z21" s="17">
        <f t="shared" si="13"/>
        <v>14.428571428571431</v>
      </c>
      <c r="AA21" s="17">
        <f t="shared" si="13"/>
        <v>6.4285714285714288</v>
      </c>
      <c r="AB21" s="17">
        <f t="shared" si="13"/>
        <v>7.1428571428571423</v>
      </c>
      <c r="AC21" s="17">
        <f t="shared" si="13"/>
        <v>247.28571428571428</v>
      </c>
      <c r="AD21" s="17">
        <f t="shared" si="13"/>
        <v>0.2857142857142857</v>
      </c>
      <c r="AE21" s="30">
        <f t="shared" si="13"/>
        <v>603.57142857142856</v>
      </c>
      <c r="AF21" s="30">
        <f t="shared" si="13"/>
        <v>850.85714285714289</v>
      </c>
    </row>
    <row r="22" spans="2:32" ht="23.1" customHeight="1" x14ac:dyDescent="0.25">
      <c r="B22" s="22" t="s">
        <v>49</v>
      </c>
      <c r="C22" s="48">
        <f>AVERAGE('23.09 Bombo-Matugga '!C22,'24.09 Bombo-Matugga'!C22,'25.09 Bombo-Matugga'!C22,'27.09 Bombo-Matugga'!C22,'26.09 Bombo-Matugga-24h'!C22,'28.09 Bombo-Matugga-24h'!C22,'29.09 Bombo-Matugga'!C22)</f>
        <v>25</v>
      </c>
      <c r="D22" s="48">
        <f>AVERAGE('23.09 Bombo-Matugga '!D22,'24.09 Bombo-Matugga'!D22,'25.09 Bombo-Matugga'!D22,'27.09 Bombo-Matugga'!D22,'26.09 Bombo-Matugga-24h'!D22,'28.09 Bombo-Matugga-24h'!D22,'29.09 Bombo-Matugga'!D22)</f>
        <v>3.8571428571428572</v>
      </c>
      <c r="E22" s="48">
        <f>AVERAGE('23.09 Bombo-Matugga '!E22,'24.09 Bombo-Matugga'!E22,'25.09 Bombo-Matugga'!E22,'27.09 Bombo-Matugga'!E22,'26.09 Bombo-Matugga-24h'!E22,'28.09 Bombo-Matugga-24h'!E22,'29.09 Bombo-Matugga'!E22)</f>
        <v>3.2857142857142856</v>
      </c>
      <c r="F22" s="48">
        <f>AVERAGE('23.09 Bombo-Matugga '!F22,'24.09 Bombo-Matugga'!F22,'25.09 Bombo-Matugga'!F22,'27.09 Bombo-Matugga'!F22,'26.09 Bombo-Matugga-24h'!F22,'28.09 Bombo-Matugga-24h'!F22,'29.09 Bombo-Matugga'!F22)</f>
        <v>33.857142857142854</v>
      </c>
      <c r="G22" s="48">
        <f>AVERAGE('23.09 Bombo-Matugga '!G22,'24.09 Bombo-Matugga'!G22,'25.09 Bombo-Matugga'!G22,'27.09 Bombo-Matugga'!G22,'26.09 Bombo-Matugga-24h'!G22,'28.09 Bombo-Matugga-24h'!G22,'29.09 Bombo-Matugga'!G22)</f>
        <v>2.1428571428571428</v>
      </c>
      <c r="H22" s="48">
        <f>AVERAGE('23.09 Bombo-Matugga '!H22,'24.09 Bombo-Matugga'!H22,'25.09 Bombo-Matugga'!H22,'27.09 Bombo-Matugga'!H22,'26.09 Bombo-Matugga-24h'!H22,'28.09 Bombo-Matugga-24h'!H22,'29.09 Bombo-Matugga'!H22)</f>
        <v>0</v>
      </c>
      <c r="I22" s="48">
        <f>AVERAGE('23.09 Bombo-Matugga '!I22,'24.09 Bombo-Matugga'!I22,'25.09 Bombo-Matugga'!I22,'27.09 Bombo-Matugga'!I22,'26.09 Bombo-Matugga-24h'!I22,'28.09 Bombo-Matugga-24h'!I22,'29.09 Bombo-Matugga'!I22)</f>
        <v>14.571428571428571</v>
      </c>
      <c r="J22" s="48">
        <f>AVERAGE('23.09 Bombo-Matugga '!J22,'24.09 Bombo-Matugga'!J22,'25.09 Bombo-Matugga'!J22,'27.09 Bombo-Matugga'!J22,'26.09 Bombo-Matugga-24h'!J22,'28.09 Bombo-Matugga-24h'!J22,'29.09 Bombo-Matugga'!J22)</f>
        <v>3</v>
      </c>
      <c r="K22" s="48">
        <f>AVERAGE('23.09 Bombo-Matugga '!K22,'24.09 Bombo-Matugga'!K22,'25.09 Bombo-Matugga'!K22,'27.09 Bombo-Matugga'!K22,'26.09 Bombo-Matugga-24h'!K22,'28.09 Bombo-Matugga-24h'!K22,'29.09 Bombo-Matugga'!K22)</f>
        <v>0.2857142857142857</v>
      </c>
      <c r="L22" s="48">
        <f>AVERAGE('23.09 Bombo-Matugga '!L22,'24.09 Bombo-Matugga'!L22,'25.09 Bombo-Matugga'!L22,'27.09 Bombo-Matugga'!L22,'26.09 Bombo-Matugga-24h'!L22,'28.09 Bombo-Matugga-24h'!L22,'29.09 Bombo-Matugga'!L22)</f>
        <v>1.2857142857142858</v>
      </c>
      <c r="M22" s="48">
        <f>AVERAGE('23.09 Bombo-Matugga '!M22,'24.09 Bombo-Matugga'!M22,'25.09 Bombo-Matugga'!M22,'27.09 Bombo-Matugga'!M22,'26.09 Bombo-Matugga-24h'!M22,'28.09 Bombo-Matugga-24h'!M22,'29.09 Bombo-Matugga'!M22)</f>
        <v>65.428571428571431</v>
      </c>
      <c r="N22" s="48">
        <f>AVERAGE('23.09 Bombo-Matugga '!N22,'24.09 Bombo-Matugga'!N22,'25.09 Bombo-Matugga'!N22,'27.09 Bombo-Matugga'!N22,'26.09 Bombo-Matugga-24h'!N22,'28.09 Bombo-Matugga-24h'!N22,'29.09 Bombo-Matugga'!N22)</f>
        <v>0</v>
      </c>
      <c r="O22" s="15">
        <f t="shared" si="0"/>
        <v>87.285714285714292</v>
      </c>
      <c r="P22" s="15">
        <f t="shared" si="1"/>
        <v>152.71428571428572</v>
      </c>
      <c r="R22" s="1" t="s">
        <v>146</v>
      </c>
      <c r="S22" s="33">
        <f>SUM(C58:C61)</f>
        <v>133</v>
      </c>
      <c r="T22" s="33">
        <f t="shared" ref="T22:AF22" si="14">SUM(D58:D61)</f>
        <v>37</v>
      </c>
      <c r="U22" s="33">
        <f t="shared" si="14"/>
        <v>23</v>
      </c>
      <c r="V22" s="33">
        <f t="shared" si="14"/>
        <v>97.5</v>
      </c>
      <c r="W22" s="33">
        <f t="shared" si="14"/>
        <v>3</v>
      </c>
      <c r="X22" s="33">
        <f t="shared" si="14"/>
        <v>7.5</v>
      </c>
      <c r="Y22" s="33">
        <f t="shared" si="14"/>
        <v>58.5</v>
      </c>
      <c r="Z22" s="33">
        <f t="shared" si="14"/>
        <v>16</v>
      </c>
      <c r="AA22" s="33">
        <f t="shared" si="14"/>
        <v>12</v>
      </c>
      <c r="AB22" s="33">
        <f t="shared" si="14"/>
        <v>5.5</v>
      </c>
      <c r="AC22" s="33">
        <f t="shared" si="14"/>
        <v>154.5</v>
      </c>
      <c r="AD22" s="33">
        <f t="shared" si="14"/>
        <v>0</v>
      </c>
      <c r="AE22" s="77">
        <f t="shared" si="14"/>
        <v>393</v>
      </c>
      <c r="AF22" s="77">
        <f t="shared" si="14"/>
        <v>547.5</v>
      </c>
    </row>
    <row r="23" spans="2:32" ht="23.1" customHeight="1" x14ac:dyDescent="0.25">
      <c r="B23" s="22" t="s">
        <v>50</v>
      </c>
      <c r="C23" s="48">
        <f>AVERAGE('23.09 Bombo-Matugga '!C23,'24.09 Bombo-Matugga'!C23,'25.09 Bombo-Matugga'!C23,'27.09 Bombo-Matugga'!C23,'26.09 Bombo-Matugga-24h'!C23,'28.09 Bombo-Matugga-24h'!C23,'29.09 Bombo-Matugga'!C23)</f>
        <v>26.142857142857142</v>
      </c>
      <c r="D23" s="48">
        <f>AVERAGE('23.09 Bombo-Matugga '!D23,'24.09 Bombo-Matugga'!D23,'25.09 Bombo-Matugga'!D23,'27.09 Bombo-Matugga'!D23,'26.09 Bombo-Matugga-24h'!D23,'28.09 Bombo-Matugga-24h'!D23,'29.09 Bombo-Matugga'!D23)</f>
        <v>5.4285714285714288</v>
      </c>
      <c r="E23" s="48">
        <f>AVERAGE('23.09 Bombo-Matugga '!E23,'24.09 Bombo-Matugga'!E23,'25.09 Bombo-Matugga'!E23,'27.09 Bombo-Matugga'!E23,'26.09 Bombo-Matugga-24h'!E23,'28.09 Bombo-Matugga-24h'!E23,'29.09 Bombo-Matugga'!E23)</f>
        <v>4.5714285714285712</v>
      </c>
      <c r="F23" s="48">
        <f>AVERAGE('23.09 Bombo-Matugga '!F23,'24.09 Bombo-Matugga'!F23,'25.09 Bombo-Matugga'!F23,'27.09 Bombo-Matugga'!F23,'26.09 Bombo-Matugga-24h'!F23,'28.09 Bombo-Matugga-24h'!F23,'29.09 Bombo-Matugga'!F23)</f>
        <v>34.428571428571431</v>
      </c>
      <c r="G23" s="48">
        <f>AVERAGE('23.09 Bombo-Matugga '!G23,'24.09 Bombo-Matugga'!G23,'25.09 Bombo-Matugga'!G23,'27.09 Bombo-Matugga'!G23,'26.09 Bombo-Matugga-24h'!G23,'28.09 Bombo-Matugga-24h'!G23,'29.09 Bombo-Matugga'!G23)</f>
        <v>0.14285714285714285</v>
      </c>
      <c r="H23" s="48">
        <f>AVERAGE('23.09 Bombo-Matugga '!H23,'24.09 Bombo-Matugga'!H23,'25.09 Bombo-Matugga'!H23,'27.09 Bombo-Matugga'!H23,'26.09 Bombo-Matugga-24h'!H23,'28.09 Bombo-Matugga-24h'!H23,'29.09 Bombo-Matugga'!H23)</f>
        <v>0.2857142857142857</v>
      </c>
      <c r="I23" s="48">
        <f>AVERAGE('23.09 Bombo-Matugga '!I23,'24.09 Bombo-Matugga'!I23,'25.09 Bombo-Matugga'!I23,'27.09 Bombo-Matugga'!I23,'26.09 Bombo-Matugga-24h'!I23,'28.09 Bombo-Matugga-24h'!I23,'29.09 Bombo-Matugga'!I23)</f>
        <v>13.571428571428571</v>
      </c>
      <c r="J23" s="48">
        <f>AVERAGE('23.09 Bombo-Matugga '!J23,'24.09 Bombo-Matugga'!J23,'25.09 Bombo-Matugga'!J23,'27.09 Bombo-Matugga'!J23,'26.09 Bombo-Matugga-24h'!J23,'28.09 Bombo-Matugga-24h'!J23,'29.09 Bombo-Matugga'!J23)</f>
        <v>2.7142857142857144</v>
      </c>
      <c r="K23" s="48">
        <f>AVERAGE('23.09 Bombo-Matugga '!K23,'24.09 Bombo-Matugga'!K23,'25.09 Bombo-Matugga'!K23,'27.09 Bombo-Matugga'!K23,'26.09 Bombo-Matugga-24h'!K23,'28.09 Bombo-Matugga-24h'!K23,'29.09 Bombo-Matugga'!K23)</f>
        <v>1</v>
      </c>
      <c r="L23" s="48">
        <f>AVERAGE('23.09 Bombo-Matugga '!L23,'24.09 Bombo-Matugga'!L23,'25.09 Bombo-Matugga'!L23,'27.09 Bombo-Matugga'!L23,'26.09 Bombo-Matugga-24h'!L23,'28.09 Bombo-Matugga-24h'!L23,'29.09 Bombo-Matugga'!L23)</f>
        <v>1.7142857142857142</v>
      </c>
      <c r="M23" s="48">
        <f>AVERAGE('23.09 Bombo-Matugga '!M23,'24.09 Bombo-Matugga'!M23,'25.09 Bombo-Matugga'!M23,'27.09 Bombo-Matugga'!M23,'26.09 Bombo-Matugga-24h'!M23,'28.09 Bombo-Matugga-24h'!M23,'29.09 Bombo-Matugga'!M23)</f>
        <v>63.857142857142854</v>
      </c>
      <c r="N23" s="48">
        <f>AVERAGE('23.09 Bombo-Matugga '!N23,'24.09 Bombo-Matugga'!N23,'25.09 Bombo-Matugga'!N23,'27.09 Bombo-Matugga'!N23,'26.09 Bombo-Matugga-24h'!N23,'28.09 Bombo-Matugga-24h'!N23,'29.09 Bombo-Matugga'!N23)</f>
        <v>0</v>
      </c>
      <c r="O23" s="15">
        <f t="shared" si="0"/>
        <v>89.999999999999986</v>
      </c>
      <c r="P23" s="15">
        <f t="shared" si="1"/>
        <v>153.85714285714283</v>
      </c>
      <c r="R23" s="1" t="s">
        <v>147</v>
      </c>
      <c r="S23" s="33">
        <f>SUM(C62:C65)</f>
        <v>86</v>
      </c>
      <c r="T23" s="33">
        <f t="shared" ref="T23:AF23" si="15">SUM(D62:D65)</f>
        <v>31</v>
      </c>
      <c r="U23" s="33">
        <f t="shared" si="15"/>
        <v>26</v>
      </c>
      <c r="V23" s="33">
        <f t="shared" si="15"/>
        <v>100.5</v>
      </c>
      <c r="W23" s="33">
        <f t="shared" si="15"/>
        <v>3</v>
      </c>
      <c r="X23" s="33">
        <f t="shared" si="15"/>
        <v>3</v>
      </c>
      <c r="Y23" s="33">
        <f t="shared" si="15"/>
        <v>60</v>
      </c>
      <c r="Z23" s="33">
        <f t="shared" si="15"/>
        <v>4.5</v>
      </c>
      <c r="AA23" s="33">
        <f t="shared" si="15"/>
        <v>7.5</v>
      </c>
      <c r="AB23" s="33">
        <f t="shared" si="15"/>
        <v>11</v>
      </c>
      <c r="AC23" s="33">
        <f t="shared" si="15"/>
        <v>145</v>
      </c>
      <c r="AD23" s="33">
        <f t="shared" si="15"/>
        <v>0.5</v>
      </c>
      <c r="AE23" s="77">
        <f t="shared" si="15"/>
        <v>333</v>
      </c>
      <c r="AF23" s="77">
        <f t="shared" si="15"/>
        <v>478</v>
      </c>
    </row>
    <row r="24" spans="2:32" ht="23.1" customHeight="1" x14ac:dyDescent="0.25">
      <c r="B24" s="22" t="s">
        <v>51</v>
      </c>
      <c r="C24" s="48">
        <f>AVERAGE('23.09 Bombo-Matugga '!C24,'24.09 Bombo-Matugga'!C24,'25.09 Bombo-Matugga'!C24,'27.09 Bombo-Matugga'!C24,'26.09 Bombo-Matugga-24h'!C24,'28.09 Bombo-Matugga-24h'!C24,'29.09 Bombo-Matugga'!C24)</f>
        <v>27.428571428571427</v>
      </c>
      <c r="D24" s="48">
        <f>AVERAGE('23.09 Bombo-Matugga '!D24,'24.09 Bombo-Matugga'!D24,'25.09 Bombo-Matugga'!D24,'27.09 Bombo-Matugga'!D24,'26.09 Bombo-Matugga-24h'!D24,'28.09 Bombo-Matugga-24h'!D24,'29.09 Bombo-Matugga'!D24)</f>
        <v>6.2857142857142856</v>
      </c>
      <c r="E24" s="48">
        <f>AVERAGE('23.09 Bombo-Matugga '!E24,'24.09 Bombo-Matugga'!E24,'25.09 Bombo-Matugga'!E24,'27.09 Bombo-Matugga'!E24,'26.09 Bombo-Matugga-24h'!E24,'28.09 Bombo-Matugga-24h'!E24,'29.09 Bombo-Matugga'!E24)</f>
        <v>4.7142857142857144</v>
      </c>
      <c r="F24" s="48">
        <f>AVERAGE('23.09 Bombo-Matugga '!F24,'24.09 Bombo-Matugga'!F24,'25.09 Bombo-Matugga'!F24,'27.09 Bombo-Matugga'!F24,'26.09 Bombo-Matugga-24h'!F24,'28.09 Bombo-Matugga-24h'!F24,'29.09 Bombo-Matugga'!F24)</f>
        <v>30.142857142857142</v>
      </c>
      <c r="G24" s="48">
        <f>AVERAGE('23.09 Bombo-Matugga '!G24,'24.09 Bombo-Matugga'!G24,'25.09 Bombo-Matugga'!G24,'27.09 Bombo-Matugga'!G24,'26.09 Bombo-Matugga-24h'!G24,'28.09 Bombo-Matugga-24h'!G24,'29.09 Bombo-Matugga'!G24)</f>
        <v>0.8571428571428571</v>
      </c>
      <c r="H24" s="48">
        <f>AVERAGE('23.09 Bombo-Matugga '!H24,'24.09 Bombo-Matugga'!H24,'25.09 Bombo-Matugga'!H24,'27.09 Bombo-Matugga'!H24,'26.09 Bombo-Matugga-24h'!H24,'28.09 Bombo-Matugga-24h'!H24,'29.09 Bombo-Matugga'!H24)</f>
        <v>0.2857142857142857</v>
      </c>
      <c r="I24" s="48">
        <f>AVERAGE('23.09 Bombo-Matugga '!I24,'24.09 Bombo-Matugga'!I24,'25.09 Bombo-Matugga'!I24,'27.09 Bombo-Matugga'!I24,'26.09 Bombo-Matugga-24h'!I24,'28.09 Bombo-Matugga-24h'!I24,'29.09 Bombo-Matugga'!I24)</f>
        <v>14.571428571428571</v>
      </c>
      <c r="J24" s="48">
        <f>AVERAGE('23.09 Bombo-Matugga '!J24,'24.09 Bombo-Matugga'!J24,'25.09 Bombo-Matugga'!J24,'27.09 Bombo-Matugga'!J24,'26.09 Bombo-Matugga-24h'!J24,'28.09 Bombo-Matugga-24h'!J24,'29.09 Bombo-Matugga'!J24)</f>
        <v>3.1428571428571428</v>
      </c>
      <c r="K24" s="48">
        <f>AVERAGE('23.09 Bombo-Matugga '!K24,'24.09 Bombo-Matugga'!K24,'25.09 Bombo-Matugga'!K24,'27.09 Bombo-Matugga'!K24,'26.09 Bombo-Matugga-24h'!K24,'28.09 Bombo-Matugga-24h'!K24,'29.09 Bombo-Matugga'!K24)</f>
        <v>2.7142857142857144</v>
      </c>
      <c r="L24" s="48">
        <f>AVERAGE('23.09 Bombo-Matugga '!L24,'24.09 Bombo-Matugga'!L24,'25.09 Bombo-Matugga'!L24,'27.09 Bombo-Matugga'!L24,'26.09 Bombo-Matugga-24h'!L24,'28.09 Bombo-Matugga-24h'!L24,'29.09 Bombo-Matugga'!L24)</f>
        <v>1.4285714285714286</v>
      </c>
      <c r="M24" s="48">
        <f>AVERAGE('23.09 Bombo-Matugga '!M24,'24.09 Bombo-Matugga'!M24,'25.09 Bombo-Matugga'!M24,'27.09 Bombo-Matugga'!M24,'26.09 Bombo-Matugga-24h'!M24,'28.09 Bombo-Matugga-24h'!M24,'29.09 Bombo-Matugga'!M24)</f>
        <v>64</v>
      </c>
      <c r="N24" s="48">
        <f>AVERAGE('23.09 Bombo-Matugga '!N24,'24.09 Bombo-Matugga'!N24,'25.09 Bombo-Matugga'!N24,'27.09 Bombo-Matugga'!N24,'26.09 Bombo-Matugga-24h'!N24,'28.09 Bombo-Matugga-24h'!N24,'29.09 Bombo-Matugga'!N24)</f>
        <v>0</v>
      </c>
      <c r="O24" s="15">
        <f t="shared" si="0"/>
        <v>91.571428571428569</v>
      </c>
      <c r="P24" s="15">
        <f t="shared" si="1"/>
        <v>155.57142857142856</v>
      </c>
      <c r="R24" s="1" t="s">
        <v>148</v>
      </c>
      <c r="S24" s="33">
        <f>SUM(C66:C69)</f>
        <v>75.5</v>
      </c>
      <c r="T24" s="33">
        <f t="shared" ref="T24:AF24" si="16">SUM(D66:D69)</f>
        <v>16</v>
      </c>
      <c r="U24" s="33">
        <f t="shared" si="16"/>
        <v>17.5</v>
      </c>
      <c r="V24" s="33">
        <f t="shared" si="16"/>
        <v>87</v>
      </c>
      <c r="W24" s="33">
        <f t="shared" si="16"/>
        <v>3.5</v>
      </c>
      <c r="X24" s="33">
        <f t="shared" si="16"/>
        <v>3</v>
      </c>
      <c r="Y24" s="33">
        <f t="shared" si="16"/>
        <v>57.5</v>
      </c>
      <c r="Z24" s="33">
        <f t="shared" si="16"/>
        <v>4</v>
      </c>
      <c r="AA24" s="33">
        <f t="shared" si="16"/>
        <v>5.5</v>
      </c>
      <c r="AB24" s="33">
        <f t="shared" si="16"/>
        <v>2.5</v>
      </c>
      <c r="AC24" s="33">
        <f t="shared" si="16"/>
        <v>85.5</v>
      </c>
      <c r="AD24" s="33">
        <f t="shared" si="16"/>
        <v>15</v>
      </c>
      <c r="AE24" s="77">
        <f t="shared" si="16"/>
        <v>287</v>
      </c>
      <c r="AF24" s="77">
        <f t="shared" si="16"/>
        <v>372.5</v>
      </c>
    </row>
    <row r="25" spans="2:32" ht="23.1" customHeight="1" x14ac:dyDescent="0.25">
      <c r="B25" s="22" t="s">
        <v>52</v>
      </c>
      <c r="C25" s="48">
        <f>AVERAGE('23.09 Bombo-Matugga '!C25,'24.09 Bombo-Matugga'!C25,'25.09 Bombo-Matugga'!C25,'27.09 Bombo-Matugga'!C25,'26.09 Bombo-Matugga-24h'!C25,'28.09 Bombo-Matugga-24h'!C25,'29.09 Bombo-Matugga'!C25)</f>
        <v>24.142857142857142</v>
      </c>
      <c r="D25" s="48">
        <f>AVERAGE('23.09 Bombo-Matugga '!D25,'24.09 Bombo-Matugga'!D25,'25.09 Bombo-Matugga'!D25,'27.09 Bombo-Matugga'!D25,'26.09 Bombo-Matugga-24h'!D25,'28.09 Bombo-Matugga-24h'!D25,'29.09 Bombo-Matugga'!D25)</f>
        <v>5.1428571428571432</v>
      </c>
      <c r="E25" s="48">
        <f>AVERAGE('23.09 Bombo-Matugga '!E25,'24.09 Bombo-Matugga'!E25,'25.09 Bombo-Matugga'!E25,'27.09 Bombo-Matugga'!E25,'26.09 Bombo-Matugga-24h'!E25,'28.09 Bombo-Matugga-24h'!E25,'29.09 Bombo-Matugga'!E25)</f>
        <v>4.8571428571428568</v>
      </c>
      <c r="F25" s="48">
        <f>AVERAGE('23.09 Bombo-Matugga '!F25,'24.09 Bombo-Matugga'!F25,'25.09 Bombo-Matugga'!F25,'27.09 Bombo-Matugga'!F25,'26.09 Bombo-Matugga-24h'!F25,'28.09 Bombo-Matugga-24h'!F25,'29.09 Bombo-Matugga'!F25)</f>
        <v>27.142857142857142</v>
      </c>
      <c r="G25" s="48">
        <f>AVERAGE('23.09 Bombo-Matugga '!G25,'24.09 Bombo-Matugga'!G25,'25.09 Bombo-Matugga'!G25,'27.09 Bombo-Matugga'!G25,'26.09 Bombo-Matugga-24h'!G25,'28.09 Bombo-Matugga-24h'!G25,'29.09 Bombo-Matugga'!G25)</f>
        <v>0.2857142857142857</v>
      </c>
      <c r="H25" s="48">
        <f>AVERAGE('23.09 Bombo-Matugga '!H25,'24.09 Bombo-Matugga'!H25,'25.09 Bombo-Matugga'!H25,'27.09 Bombo-Matugga'!H25,'26.09 Bombo-Matugga-24h'!H25,'28.09 Bombo-Matugga-24h'!H25,'29.09 Bombo-Matugga'!H25)</f>
        <v>0.14285714285714285</v>
      </c>
      <c r="I25" s="48">
        <f>AVERAGE('23.09 Bombo-Matugga '!I25,'24.09 Bombo-Matugga'!I25,'25.09 Bombo-Matugga'!I25,'27.09 Bombo-Matugga'!I25,'26.09 Bombo-Matugga-24h'!I25,'28.09 Bombo-Matugga-24h'!I25,'29.09 Bombo-Matugga'!I25)</f>
        <v>15.857142857142858</v>
      </c>
      <c r="J25" s="48">
        <f>AVERAGE('23.09 Bombo-Matugga '!J25,'24.09 Bombo-Matugga'!J25,'25.09 Bombo-Matugga'!J25,'27.09 Bombo-Matugga'!J25,'26.09 Bombo-Matugga-24h'!J25,'28.09 Bombo-Matugga-24h'!J25,'29.09 Bombo-Matugga'!J25)</f>
        <v>2</v>
      </c>
      <c r="K25" s="48">
        <f>AVERAGE('23.09 Bombo-Matugga '!K25,'24.09 Bombo-Matugga'!K25,'25.09 Bombo-Matugga'!K25,'27.09 Bombo-Matugga'!K25,'26.09 Bombo-Matugga-24h'!K25,'28.09 Bombo-Matugga-24h'!K25,'29.09 Bombo-Matugga'!K25)</f>
        <v>0.7142857142857143</v>
      </c>
      <c r="L25" s="48">
        <f>AVERAGE('23.09 Bombo-Matugga '!L25,'24.09 Bombo-Matugga'!L25,'25.09 Bombo-Matugga'!L25,'27.09 Bombo-Matugga'!L25,'26.09 Bombo-Matugga-24h'!L25,'28.09 Bombo-Matugga-24h'!L25,'29.09 Bombo-Matugga'!L25)</f>
        <v>2.4285714285714284</v>
      </c>
      <c r="M25" s="48">
        <f>AVERAGE('23.09 Bombo-Matugga '!M25,'24.09 Bombo-Matugga'!M25,'25.09 Bombo-Matugga'!M25,'27.09 Bombo-Matugga'!M25,'26.09 Bombo-Matugga-24h'!M25,'28.09 Bombo-Matugga-24h'!M25,'29.09 Bombo-Matugga'!M25)</f>
        <v>64.142857142857139</v>
      </c>
      <c r="N25" s="48">
        <f>AVERAGE('23.09 Bombo-Matugga '!N25,'24.09 Bombo-Matugga'!N25,'25.09 Bombo-Matugga'!N25,'27.09 Bombo-Matugga'!N25,'26.09 Bombo-Matugga-24h'!N25,'28.09 Bombo-Matugga-24h'!N25,'29.09 Bombo-Matugga'!N25)</f>
        <v>0</v>
      </c>
      <c r="O25" s="15">
        <f t="shared" si="0"/>
        <v>82.714285714285708</v>
      </c>
      <c r="P25" s="15">
        <f t="shared" si="1"/>
        <v>146.85714285714283</v>
      </c>
      <c r="R25" s="1" t="s">
        <v>149</v>
      </c>
      <c r="S25" s="33">
        <f>SUM(C70:C73)</f>
        <v>53</v>
      </c>
      <c r="T25" s="33">
        <f t="shared" ref="T25:AF25" si="17">SUM(D70:D73)</f>
        <v>14</v>
      </c>
      <c r="U25" s="33">
        <f t="shared" si="17"/>
        <v>11</v>
      </c>
      <c r="V25" s="33">
        <f t="shared" si="17"/>
        <v>82</v>
      </c>
      <c r="W25" s="33">
        <f t="shared" si="17"/>
        <v>0.5</v>
      </c>
      <c r="X25" s="33">
        <f t="shared" si="17"/>
        <v>3.5</v>
      </c>
      <c r="Y25" s="33">
        <f t="shared" si="17"/>
        <v>48</v>
      </c>
      <c r="Z25" s="33">
        <f t="shared" si="17"/>
        <v>6.5</v>
      </c>
      <c r="AA25" s="33">
        <f t="shared" si="17"/>
        <v>4.5</v>
      </c>
      <c r="AB25" s="33">
        <f t="shared" si="17"/>
        <v>4.5</v>
      </c>
      <c r="AC25" s="33">
        <f t="shared" si="17"/>
        <v>71.5</v>
      </c>
      <c r="AD25" s="33">
        <f t="shared" si="17"/>
        <v>0</v>
      </c>
      <c r="AE25" s="77">
        <f t="shared" si="17"/>
        <v>227.5</v>
      </c>
      <c r="AF25" s="77">
        <f t="shared" si="17"/>
        <v>299</v>
      </c>
    </row>
    <row r="26" spans="2:32" ht="23.1" customHeight="1" x14ac:dyDescent="0.25">
      <c r="B26" s="22" t="s">
        <v>53</v>
      </c>
      <c r="C26" s="48">
        <f>AVERAGE('23.09 Bombo-Matugga '!C26,'24.09 Bombo-Matugga'!C26,'25.09 Bombo-Matugga'!C26,'27.09 Bombo-Matugga'!C26,'26.09 Bombo-Matugga-24h'!C26,'28.09 Bombo-Matugga-24h'!C26,'29.09 Bombo-Matugga'!C26)</f>
        <v>25.285714285714285</v>
      </c>
      <c r="D26" s="48">
        <f>AVERAGE('23.09 Bombo-Matugga '!D26,'24.09 Bombo-Matugga'!D26,'25.09 Bombo-Matugga'!D26,'27.09 Bombo-Matugga'!D26,'26.09 Bombo-Matugga-24h'!D26,'28.09 Bombo-Matugga-24h'!D26,'29.09 Bombo-Matugga'!D26)</f>
        <v>7.4285714285714288</v>
      </c>
      <c r="E26" s="48">
        <f>AVERAGE('23.09 Bombo-Matugga '!E26,'24.09 Bombo-Matugga'!E26,'25.09 Bombo-Matugga'!E26,'27.09 Bombo-Matugga'!E26,'26.09 Bombo-Matugga-24h'!E26,'28.09 Bombo-Matugga-24h'!E26,'29.09 Bombo-Matugga'!E26)</f>
        <v>3.7142857142857144</v>
      </c>
      <c r="F26" s="48">
        <f>AVERAGE('23.09 Bombo-Matugga '!F26,'24.09 Bombo-Matugga'!F26,'25.09 Bombo-Matugga'!F26,'27.09 Bombo-Matugga'!F26,'26.09 Bombo-Matugga-24h'!F26,'28.09 Bombo-Matugga-24h'!F26,'29.09 Bombo-Matugga'!F26)</f>
        <v>32.857142857142854</v>
      </c>
      <c r="G26" s="48">
        <f>AVERAGE('23.09 Bombo-Matugga '!G26,'24.09 Bombo-Matugga'!G26,'25.09 Bombo-Matugga'!G26,'27.09 Bombo-Matugga'!G26,'26.09 Bombo-Matugga-24h'!G26,'28.09 Bombo-Matugga-24h'!G26,'29.09 Bombo-Matugga'!G26)</f>
        <v>0.2857142857142857</v>
      </c>
      <c r="H26" s="48">
        <f>AVERAGE('23.09 Bombo-Matugga '!H26,'24.09 Bombo-Matugga'!H26,'25.09 Bombo-Matugga'!H26,'27.09 Bombo-Matugga'!H26,'26.09 Bombo-Matugga-24h'!H26,'28.09 Bombo-Matugga-24h'!H26,'29.09 Bombo-Matugga'!H26)</f>
        <v>0.2857142857142857</v>
      </c>
      <c r="I26" s="48">
        <f>AVERAGE('23.09 Bombo-Matugga '!I26,'24.09 Bombo-Matugga'!I26,'25.09 Bombo-Matugga'!I26,'27.09 Bombo-Matugga'!I26,'26.09 Bombo-Matugga-24h'!I26,'28.09 Bombo-Matugga-24h'!I26,'29.09 Bombo-Matugga'!I26)</f>
        <v>13.571428571428571</v>
      </c>
      <c r="J26" s="48">
        <f>AVERAGE('23.09 Bombo-Matugga '!J26,'24.09 Bombo-Matugga'!J26,'25.09 Bombo-Matugga'!J26,'27.09 Bombo-Matugga'!J26,'26.09 Bombo-Matugga-24h'!J26,'28.09 Bombo-Matugga-24h'!J26,'29.09 Bombo-Matugga'!J26)</f>
        <v>1.5714285714285714</v>
      </c>
      <c r="K26" s="48">
        <f>AVERAGE('23.09 Bombo-Matugga '!K26,'24.09 Bombo-Matugga'!K26,'25.09 Bombo-Matugga'!K26,'27.09 Bombo-Matugga'!K26,'26.09 Bombo-Matugga-24h'!K26,'28.09 Bombo-Matugga-24h'!K26,'29.09 Bombo-Matugga'!K26)</f>
        <v>0.7142857142857143</v>
      </c>
      <c r="L26" s="48">
        <f>AVERAGE('23.09 Bombo-Matugga '!L26,'24.09 Bombo-Matugga'!L26,'25.09 Bombo-Matugga'!L26,'27.09 Bombo-Matugga'!L26,'26.09 Bombo-Matugga-24h'!L26,'28.09 Bombo-Matugga-24h'!L26,'29.09 Bombo-Matugga'!L26)</f>
        <v>1.1428571428571428</v>
      </c>
      <c r="M26" s="48">
        <f>AVERAGE('23.09 Bombo-Matugga '!M26,'24.09 Bombo-Matugga'!M26,'25.09 Bombo-Matugga'!M26,'27.09 Bombo-Matugga'!M26,'26.09 Bombo-Matugga-24h'!M26,'28.09 Bombo-Matugga-24h'!M26,'29.09 Bombo-Matugga'!M26)</f>
        <v>61.714285714285715</v>
      </c>
      <c r="N26" s="48">
        <f>AVERAGE('23.09 Bombo-Matugga '!N26,'24.09 Bombo-Matugga'!N26,'25.09 Bombo-Matugga'!N26,'27.09 Bombo-Matugga'!N26,'26.09 Bombo-Matugga-24h'!N26,'28.09 Bombo-Matugga-24h'!N26,'29.09 Bombo-Matugga'!N26)</f>
        <v>0</v>
      </c>
      <c r="O26" s="15">
        <f t="shared" si="0"/>
        <v>86.857142857142847</v>
      </c>
      <c r="P26" s="15">
        <f t="shared" si="1"/>
        <v>148.57142857142856</v>
      </c>
      <c r="R26" s="1" t="s">
        <v>150</v>
      </c>
      <c r="S26" s="33">
        <f>SUM(C74:C77)</f>
        <v>31.5</v>
      </c>
      <c r="T26" s="33">
        <f t="shared" ref="T26:AF26" si="18">SUM(D74:D77)</f>
        <v>5.5</v>
      </c>
      <c r="U26" s="33">
        <f t="shared" si="18"/>
        <v>7.5</v>
      </c>
      <c r="V26" s="33">
        <f t="shared" si="18"/>
        <v>33.5</v>
      </c>
      <c r="W26" s="33">
        <f t="shared" si="18"/>
        <v>0.5</v>
      </c>
      <c r="X26" s="33">
        <f t="shared" si="18"/>
        <v>0</v>
      </c>
      <c r="Y26" s="33">
        <f t="shared" si="18"/>
        <v>40</v>
      </c>
      <c r="Z26" s="33">
        <f t="shared" si="18"/>
        <v>11</v>
      </c>
      <c r="AA26" s="33">
        <f t="shared" si="18"/>
        <v>3.5</v>
      </c>
      <c r="AB26" s="33">
        <f t="shared" si="18"/>
        <v>7</v>
      </c>
      <c r="AC26" s="33">
        <f t="shared" si="18"/>
        <v>48.5</v>
      </c>
      <c r="AD26" s="33">
        <f t="shared" si="18"/>
        <v>0</v>
      </c>
      <c r="AE26" s="77">
        <f t="shared" si="18"/>
        <v>140</v>
      </c>
      <c r="AF26" s="77">
        <f t="shared" si="18"/>
        <v>188.5</v>
      </c>
    </row>
    <row r="27" spans="2:32" ht="23.1" customHeight="1" x14ac:dyDescent="0.25">
      <c r="B27" s="22" t="s">
        <v>54</v>
      </c>
      <c r="C27" s="48">
        <f>AVERAGE('23.09 Bombo-Matugga '!C27,'24.09 Bombo-Matugga'!C27,'25.09 Bombo-Matugga'!C27,'27.09 Bombo-Matugga'!C27,'26.09 Bombo-Matugga-24h'!C27,'28.09 Bombo-Matugga-24h'!C27,'29.09 Bombo-Matugga'!C27)</f>
        <v>20.285714285714285</v>
      </c>
      <c r="D27" s="48">
        <f>AVERAGE('23.09 Bombo-Matugga '!D27,'24.09 Bombo-Matugga'!D27,'25.09 Bombo-Matugga'!D27,'27.09 Bombo-Matugga'!D27,'26.09 Bombo-Matugga-24h'!D27,'28.09 Bombo-Matugga-24h'!D27,'29.09 Bombo-Matugga'!D27)</f>
        <v>5.2857142857142856</v>
      </c>
      <c r="E27" s="48">
        <f>AVERAGE('23.09 Bombo-Matugga '!E27,'24.09 Bombo-Matugga'!E27,'25.09 Bombo-Matugga'!E27,'27.09 Bombo-Matugga'!E27,'26.09 Bombo-Matugga-24h'!E27,'28.09 Bombo-Matugga-24h'!E27,'29.09 Bombo-Matugga'!E27)</f>
        <v>3.8571428571428572</v>
      </c>
      <c r="F27" s="48">
        <f>AVERAGE('23.09 Bombo-Matugga '!F27,'24.09 Bombo-Matugga'!F27,'25.09 Bombo-Matugga'!F27,'27.09 Bombo-Matugga'!F27,'26.09 Bombo-Matugga-24h'!F27,'28.09 Bombo-Matugga-24h'!F27,'29.09 Bombo-Matugga'!F27)</f>
        <v>28.857142857142858</v>
      </c>
      <c r="G27" s="48">
        <f>AVERAGE('23.09 Bombo-Matugga '!G27,'24.09 Bombo-Matugga'!G27,'25.09 Bombo-Matugga'!G27,'27.09 Bombo-Matugga'!G27,'26.09 Bombo-Matugga-24h'!G27,'28.09 Bombo-Matugga-24h'!G27,'29.09 Bombo-Matugga'!G27)</f>
        <v>0.42857142857142855</v>
      </c>
      <c r="H27" s="48">
        <f>AVERAGE('23.09 Bombo-Matugga '!H27,'24.09 Bombo-Matugga'!H27,'25.09 Bombo-Matugga'!H27,'27.09 Bombo-Matugga'!H27,'26.09 Bombo-Matugga-24h'!H27,'28.09 Bombo-Matugga-24h'!H27,'29.09 Bombo-Matugga'!H27)</f>
        <v>0.14285714285714285</v>
      </c>
      <c r="I27" s="48">
        <f>AVERAGE('23.09 Bombo-Matugga '!I27,'24.09 Bombo-Matugga'!I27,'25.09 Bombo-Matugga'!I27,'27.09 Bombo-Matugga'!I27,'26.09 Bombo-Matugga-24h'!I27,'28.09 Bombo-Matugga-24h'!I27,'29.09 Bombo-Matugga'!I27)</f>
        <v>20</v>
      </c>
      <c r="J27" s="48">
        <f>AVERAGE('23.09 Bombo-Matugga '!J27,'24.09 Bombo-Matugga'!J27,'25.09 Bombo-Matugga'!J27,'27.09 Bombo-Matugga'!J27,'26.09 Bombo-Matugga-24h'!J27,'28.09 Bombo-Matugga-24h'!J27,'29.09 Bombo-Matugga'!J27)</f>
        <v>1.8571428571428572</v>
      </c>
      <c r="K27" s="48">
        <f>AVERAGE('23.09 Bombo-Matugga '!K27,'24.09 Bombo-Matugga'!K27,'25.09 Bombo-Matugga'!K27,'27.09 Bombo-Matugga'!K27,'26.09 Bombo-Matugga-24h'!K27,'28.09 Bombo-Matugga-24h'!K27,'29.09 Bombo-Matugga'!K27)</f>
        <v>0.8571428571428571</v>
      </c>
      <c r="L27" s="48">
        <f>AVERAGE('23.09 Bombo-Matugga '!L27,'24.09 Bombo-Matugga'!L27,'25.09 Bombo-Matugga'!L27,'27.09 Bombo-Matugga'!L27,'26.09 Bombo-Matugga-24h'!L27,'28.09 Bombo-Matugga-24h'!L27,'29.09 Bombo-Matugga'!L27)</f>
        <v>1.5714285714285714</v>
      </c>
      <c r="M27" s="48">
        <f>AVERAGE('23.09 Bombo-Matugga '!M27,'24.09 Bombo-Matugga'!M27,'25.09 Bombo-Matugga'!M27,'27.09 Bombo-Matugga'!M27,'26.09 Bombo-Matugga-24h'!M27,'28.09 Bombo-Matugga-24h'!M27,'29.09 Bombo-Matugga'!M27)</f>
        <v>66.142857142857139</v>
      </c>
      <c r="N27" s="48">
        <f>AVERAGE('23.09 Bombo-Matugga '!N27,'24.09 Bombo-Matugga'!N27,'25.09 Bombo-Matugga'!N27,'27.09 Bombo-Matugga'!N27,'26.09 Bombo-Matugga-24h'!N27,'28.09 Bombo-Matugga-24h'!N27,'29.09 Bombo-Matugga'!N27)</f>
        <v>0</v>
      </c>
      <c r="O27" s="15">
        <f t="shared" si="0"/>
        <v>83.142857142857153</v>
      </c>
      <c r="P27" s="15">
        <f t="shared" si="1"/>
        <v>149.28571428571428</v>
      </c>
      <c r="R27" s="1" t="s">
        <v>151</v>
      </c>
      <c r="S27" s="33">
        <f>SUM(C78:C81)</f>
        <v>16.5</v>
      </c>
      <c r="T27" s="33">
        <f t="shared" ref="T27:AF27" si="19">SUM(D78:D81)</f>
        <v>1</v>
      </c>
      <c r="U27" s="33">
        <f t="shared" si="19"/>
        <v>6.5</v>
      </c>
      <c r="V27" s="33">
        <f t="shared" si="19"/>
        <v>15.5</v>
      </c>
      <c r="W27" s="33">
        <f t="shared" si="19"/>
        <v>1</v>
      </c>
      <c r="X27" s="33">
        <f t="shared" si="19"/>
        <v>1.5</v>
      </c>
      <c r="Y27" s="33">
        <f t="shared" si="19"/>
        <v>37.5</v>
      </c>
      <c r="Z27" s="33">
        <f t="shared" si="19"/>
        <v>11.5</v>
      </c>
      <c r="AA27" s="33">
        <f t="shared" si="19"/>
        <v>1.5</v>
      </c>
      <c r="AB27" s="33">
        <f t="shared" si="19"/>
        <v>6</v>
      </c>
      <c r="AC27" s="33">
        <f t="shared" si="19"/>
        <v>28</v>
      </c>
      <c r="AD27" s="33">
        <f t="shared" si="19"/>
        <v>0</v>
      </c>
      <c r="AE27" s="77">
        <f t="shared" si="19"/>
        <v>98.5</v>
      </c>
      <c r="AF27" s="77">
        <f t="shared" si="19"/>
        <v>126.5</v>
      </c>
    </row>
    <row r="28" spans="2:32" ht="23.1" customHeight="1" x14ac:dyDescent="0.25">
      <c r="B28" s="22" t="s">
        <v>55</v>
      </c>
      <c r="C28" s="48">
        <f>AVERAGE('23.09 Bombo-Matugga '!C28,'24.09 Bombo-Matugga'!C28,'25.09 Bombo-Matugga'!C28,'27.09 Bombo-Matugga'!C28,'26.09 Bombo-Matugga-24h'!C28,'28.09 Bombo-Matugga-24h'!C28,'29.09 Bombo-Matugga'!C28)</f>
        <v>25.857142857142858</v>
      </c>
      <c r="D28" s="48">
        <f>AVERAGE('23.09 Bombo-Matugga '!D28,'24.09 Bombo-Matugga'!D28,'25.09 Bombo-Matugga'!D28,'27.09 Bombo-Matugga'!D28,'26.09 Bombo-Matugga-24h'!D28,'28.09 Bombo-Matugga-24h'!D28,'29.09 Bombo-Matugga'!D28)</f>
        <v>6</v>
      </c>
      <c r="E28" s="48">
        <f>AVERAGE('23.09 Bombo-Matugga '!E28,'24.09 Bombo-Matugga'!E28,'25.09 Bombo-Matugga'!E28,'27.09 Bombo-Matugga'!E28,'26.09 Bombo-Matugga-24h'!E28,'28.09 Bombo-Matugga-24h'!E28,'29.09 Bombo-Matugga'!E28)</f>
        <v>3.2857142857142856</v>
      </c>
      <c r="F28" s="48">
        <f>AVERAGE('23.09 Bombo-Matugga '!F28,'24.09 Bombo-Matugga'!F28,'25.09 Bombo-Matugga'!F28,'27.09 Bombo-Matugga'!F28,'26.09 Bombo-Matugga-24h'!F28,'28.09 Bombo-Matugga-24h'!F28,'29.09 Bombo-Matugga'!F28)</f>
        <v>27.285714285714285</v>
      </c>
      <c r="G28" s="48">
        <f>AVERAGE('23.09 Bombo-Matugga '!G28,'24.09 Bombo-Matugga'!G28,'25.09 Bombo-Matugga'!G28,'27.09 Bombo-Matugga'!G28,'26.09 Bombo-Matugga-24h'!G28,'28.09 Bombo-Matugga-24h'!G28,'29.09 Bombo-Matugga'!G28)</f>
        <v>0.2857142857142857</v>
      </c>
      <c r="H28" s="48">
        <f>AVERAGE('23.09 Bombo-Matugga '!H28,'24.09 Bombo-Matugga'!H28,'25.09 Bombo-Matugga'!H28,'27.09 Bombo-Matugga'!H28,'26.09 Bombo-Matugga-24h'!H28,'28.09 Bombo-Matugga-24h'!H28,'29.09 Bombo-Matugga'!H28)</f>
        <v>0.14285714285714285</v>
      </c>
      <c r="I28" s="48">
        <f>AVERAGE('23.09 Bombo-Matugga '!I28,'24.09 Bombo-Matugga'!I28,'25.09 Bombo-Matugga'!I28,'27.09 Bombo-Matugga'!I28,'26.09 Bombo-Matugga-24h'!I28,'28.09 Bombo-Matugga-24h'!I28,'29.09 Bombo-Matugga'!I28)</f>
        <v>14.142857142857142</v>
      </c>
      <c r="J28" s="48">
        <f>AVERAGE('23.09 Bombo-Matugga '!J28,'24.09 Bombo-Matugga'!J28,'25.09 Bombo-Matugga'!J28,'27.09 Bombo-Matugga'!J28,'26.09 Bombo-Matugga-24h'!J28,'28.09 Bombo-Matugga-24h'!J28,'29.09 Bombo-Matugga'!J28)</f>
        <v>1.7142857142857142</v>
      </c>
      <c r="K28" s="48">
        <f>AVERAGE('23.09 Bombo-Matugga '!K28,'24.09 Bombo-Matugga'!K28,'25.09 Bombo-Matugga'!K28,'27.09 Bombo-Matugga'!K28,'26.09 Bombo-Matugga-24h'!K28,'28.09 Bombo-Matugga-24h'!K28,'29.09 Bombo-Matugga'!K28)</f>
        <v>1.2857142857142858</v>
      </c>
      <c r="L28" s="48">
        <f>AVERAGE('23.09 Bombo-Matugga '!L28,'24.09 Bombo-Matugga'!L28,'25.09 Bombo-Matugga'!L28,'27.09 Bombo-Matugga'!L28,'26.09 Bombo-Matugga-24h'!L28,'28.09 Bombo-Matugga-24h'!L28,'29.09 Bombo-Matugga'!L28)</f>
        <v>1.1428571428571428</v>
      </c>
      <c r="M28" s="48">
        <f>AVERAGE('23.09 Bombo-Matugga '!M28,'24.09 Bombo-Matugga'!M28,'25.09 Bombo-Matugga'!M28,'27.09 Bombo-Matugga'!M28,'26.09 Bombo-Matugga-24h'!M28,'28.09 Bombo-Matugga-24h'!M28,'29.09 Bombo-Matugga'!M28)</f>
        <v>73.714285714285708</v>
      </c>
      <c r="N28" s="48">
        <f>AVERAGE('23.09 Bombo-Matugga '!N28,'24.09 Bombo-Matugga'!N28,'25.09 Bombo-Matugga'!N28,'27.09 Bombo-Matugga'!N28,'26.09 Bombo-Matugga-24h'!N28,'28.09 Bombo-Matugga-24h'!N28,'29.09 Bombo-Matugga'!N28)</f>
        <v>0</v>
      </c>
      <c r="O28" s="15">
        <f t="shared" si="0"/>
        <v>81.142857142857139</v>
      </c>
      <c r="P28" s="15">
        <f t="shared" si="1"/>
        <v>154.85714285714283</v>
      </c>
      <c r="R28" s="1" t="s">
        <v>152</v>
      </c>
      <c r="S28" s="33">
        <f>SUM(C82:C85)</f>
        <v>9.5</v>
      </c>
      <c r="T28" s="33">
        <f t="shared" ref="T28:AF28" si="20">SUM(D82:D85)</f>
        <v>2</v>
      </c>
      <c r="U28" s="33">
        <f t="shared" si="20"/>
        <v>1</v>
      </c>
      <c r="V28" s="33">
        <f t="shared" si="20"/>
        <v>5</v>
      </c>
      <c r="W28" s="33">
        <f t="shared" si="20"/>
        <v>0.5</v>
      </c>
      <c r="X28" s="33">
        <f t="shared" si="20"/>
        <v>2</v>
      </c>
      <c r="Y28" s="33">
        <f t="shared" si="20"/>
        <v>12.5</v>
      </c>
      <c r="Z28" s="33">
        <f t="shared" si="20"/>
        <v>4.5</v>
      </c>
      <c r="AA28" s="33">
        <f t="shared" si="20"/>
        <v>2.5</v>
      </c>
      <c r="AB28" s="33">
        <f t="shared" si="20"/>
        <v>7</v>
      </c>
      <c r="AC28" s="33">
        <f t="shared" si="20"/>
        <v>18</v>
      </c>
      <c r="AD28" s="33">
        <f t="shared" si="20"/>
        <v>0</v>
      </c>
      <c r="AE28" s="77">
        <f t="shared" si="20"/>
        <v>46.5</v>
      </c>
      <c r="AF28" s="77">
        <f t="shared" si="20"/>
        <v>64.5</v>
      </c>
    </row>
    <row r="29" spans="2:32" ht="23.1" customHeight="1" x14ac:dyDescent="0.25">
      <c r="B29" s="22" t="s">
        <v>56</v>
      </c>
      <c r="C29" s="48">
        <f>AVERAGE('23.09 Bombo-Matugga '!C29,'24.09 Bombo-Matugga'!C29,'25.09 Bombo-Matugga'!C29,'27.09 Bombo-Matugga'!C29,'26.09 Bombo-Matugga-24h'!C29,'28.09 Bombo-Matugga-24h'!C29,'29.09 Bombo-Matugga'!C29)</f>
        <v>23.285714285714285</v>
      </c>
      <c r="D29" s="48">
        <f>AVERAGE('23.09 Bombo-Matugga '!D29,'24.09 Bombo-Matugga'!D29,'25.09 Bombo-Matugga'!D29,'27.09 Bombo-Matugga'!D29,'26.09 Bombo-Matugga-24h'!D29,'28.09 Bombo-Matugga-24h'!D29,'29.09 Bombo-Matugga'!D29)</f>
        <v>6.8571428571428568</v>
      </c>
      <c r="E29" s="48">
        <f>AVERAGE('23.09 Bombo-Matugga '!E29,'24.09 Bombo-Matugga'!E29,'25.09 Bombo-Matugga'!E29,'27.09 Bombo-Matugga'!E29,'26.09 Bombo-Matugga-24h'!E29,'28.09 Bombo-Matugga-24h'!E29,'29.09 Bombo-Matugga'!E29)</f>
        <v>10.285714285714286</v>
      </c>
      <c r="F29" s="48">
        <f>AVERAGE('23.09 Bombo-Matugga '!F29,'24.09 Bombo-Matugga'!F29,'25.09 Bombo-Matugga'!F29,'27.09 Bombo-Matugga'!F29,'26.09 Bombo-Matugga-24h'!F29,'28.09 Bombo-Matugga-24h'!F29,'29.09 Bombo-Matugga'!F29)</f>
        <v>31.285714285714285</v>
      </c>
      <c r="G29" s="48">
        <f>AVERAGE('23.09 Bombo-Matugga '!G29,'24.09 Bombo-Matugga'!G29,'25.09 Bombo-Matugga'!G29,'27.09 Bombo-Matugga'!G29,'26.09 Bombo-Matugga-24h'!G29,'28.09 Bombo-Matugga-24h'!G29,'29.09 Bombo-Matugga'!G29)</f>
        <v>0.7142857142857143</v>
      </c>
      <c r="H29" s="48">
        <f>AVERAGE('23.09 Bombo-Matugga '!H29,'24.09 Bombo-Matugga'!H29,'25.09 Bombo-Matugga'!H29,'27.09 Bombo-Matugga'!H29,'26.09 Bombo-Matugga-24h'!H29,'28.09 Bombo-Matugga-24h'!H29,'29.09 Bombo-Matugga'!H29)</f>
        <v>0.2857142857142857</v>
      </c>
      <c r="I29" s="48">
        <f>AVERAGE('23.09 Bombo-Matugga '!I29,'24.09 Bombo-Matugga'!I29,'25.09 Bombo-Matugga'!I29,'27.09 Bombo-Matugga'!I29,'26.09 Bombo-Matugga-24h'!I29,'28.09 Bombo-Matugga-24h'!I29,'29.09 Bombo-Matugga'!I29)</f>
        <v>16.142857142857142</v>
      </c>
      <c r="J29" s="48">
        <f>AVERAGE('23.09 Bombo-Matugga '!J29,'24.09 Bombo-Matugga'!J29,'25.09 Bombo-Matugga'!J29,'27.09 Bombo-Matugga'!J29,'26.09 Bombo-Matugga-24h'!J29,'28.09 Bombo-Matugga-24h'!J29,'29.09 Bombo-Matugga'!J29)</f>
        <v>2.7142857142857144</v>
      </c>
      <c r="K29" s="48">
        <f>AVERAGE('23.09 Bombo-Matugga '!K29,'24.09 Bombo-Matugga'!K29,'25.09 Bombo-Matugga'!K29,'27.09 Bombo-Matugga'!K29,'26.09 Bombo-Matugga-24h'!K29,'28.09 Bombo-Matugga-24h'!K29,'29.09 Bombo-Matugga'!K29)</f>
        <v>0.8571428571428571</v>
      </c>
      <c r="L29" s="48">
        <f>AVERAGE('23.09 Bombo-Matugga '!L29,'24.09 Bombo-Matugga'!L29,'25.09 Bombo-Matugga'!L29,'27.09 Bombo-Matugga'!L29,'26.09 Bombo-Matugga-24h'!L29,'28.09 Bombo-Matugga-24h'!L29,'29.09 Bombo-Matugga'!L29)</f>
        <v>2.1428571428571428</v>
      </c>
      <c r="M29" s="48">
        <f>AVERAGE('23.09 Bombo-Matugga '!M29,'24.09 Bombo-Matugga'!M29,'25.09 Bombo-Matugga'!M29,'27.09 Bombo-Matugga'!M29,'26.09 Bombo-Matugga-24h'!M29,'28.09 Bombo-Matugga-24h'!M29,'29.09 Bombo-Matugga'!M29)</f>
        <v>54.714285714285715</v>
      </c>
      <c r="N29" s="48">
        <f>AVERAGE('23.09 Bombo-Matugga '!N29,'24.09 Bombo-Matugga'!N29,'25.09 Bombo-Matugga'!N29,'27.09 Bombo-Matugga'!N29,'26.09 Bombo-Matugga-24h'!N29,'28.09 Bombo-Matugga-24h'!N29,'29.09 Bombo-Matugga'!N29)</f>
        <v>0.14285714285714285</v>
      </c>
      <c r="O29" s="15">
        <f t="shared" si="0"/>
        <v>94.714285714285708</v>
      </c>
      <c r="P29" s="15">
        <f t="shared" si="1"/>
        <v>149.42857142857142</v>
      </c>
      <c r="R29" s="1" t="s">
        <v>153</v>
      </c>
      <c r="S29" s="33">
        <f>SUM(C86:C89)</f>
        <v>7</v>
      </c>
      <c r="T29" s="33">
        <f t="shared" ref="T29:AF29" si="21">SUM(D86:D89)</f>
        <v>1.5</v>
      </c>
      <c r="U29" s="33">
        <f t="shared" si="21"/>
        <v>1</v>
      </c>
      <c r="V29" s="33">
        <f t="shared" si="21"/>
        <v>2</v>
      </c>
      <c r="W29" s="33">
        <f t="shared" si="21"/>
        <v>2</v>
      </c>
      <c r="X29" s="33">
        <f t="shared" si="21"/>
        <v>5</v>
      </c>
      <c r="Y29" s="33">
        <f t="shared" si="21"/>
        <v>14</v>
      </c>
      <c r="Z29" s="33">
        <f t="shared" si="21"/>
        <v>14</v>
      </c>
      <c r="AA29" s="33">
        <f t="shared" si="21"/>
        <v>2.5</v>
      </c>
      <c r="AB29" s="33">
        <f t="shared" si="21"/>
        <v>4</v>
      </c>
      <c r="AC29" s="33">
        <f t="shared" si="21"/>
        <v>13.5</v>
      </c>
      <c r="AD29" s="33">
        <f t="shared" si="21"/>
        <v>0</v>
      </c>
      <c r="AE29" s="77">
        <f t="shared" si="21"/>
        <v>53</v>
      </c>
      <c r="AF29" s="77">
        <f t="shared" si="21"/>
        <v>66.5</v>
      </c>
    </row>
    <row r="30" spans="2:32" ht="23.1" customHeight="1" x14ac:dyDescent="0.25">
      <c r="B30" s="22" t="s">
        <v>57</v>
      </c>
      <c r="C30" s="48">
        <f>AVERAGE('23.09 Bombo-Matugga '!C30,'24.09 Bombo-Matugga'!C30,'25.09 Bombo-Matugga'!C30,'27.09 Bombo-Matugga'!C30,'26.09 Bombo-Matugga-24h'!C30,'28.09 Bombo-Matugga-24h'!C30,'29.09 Bombo-Matugga'!C30)</f>
        <v>48.714285714285715</v>
      </c>
      <c r="D30" s="48">
        <f>AVERAGE('23.09 Bombo-Matugga '!D30,'24.09 Bombo-Matugga'!D30,'25.09 Bombo-Matugga'!D30,'27.09 Bombo-Matugga'!D30,'26.09 Bombo-Matugga-24h'!D30,'28.09 Bombo-Matugga-24h'!D30,'29.09 Bombo-Matugga'!D30)</f>
        <v>4.8571428571428568</v>
      </c>
      <c r="E30" s="48">
        <f>AVERAGE('23.09 Bombo-Matugga '!E30,'24.09 Bombo-Matugga'!E30,'25.09 Bombo-Matugga'!E30,'27.09 Bombo-Matugga'!E30,'26.09 Bombo-Matugga-24h'!E30,'28.09 Bombo-Matugga-24h'!E30,'29.09 Bombo-Matugga'!E30)</f>
        <v>8</v>
      </c>
      <c r="F30" s="48">
        <f>AVERAGE('23.09 Bombo-Matugga '!F30,'24.09 Bombo-Matugga'!F30,'25.09 Bombo-Matugga'!F30,'27.09 Bombo-Matugga'!F30,'26.09 Bombo-Matugga-24h'!F30,'28.09 Bombo-Matugga-24h'!F30,'29.09 Bombo-Matugga'!F30)</f>
        <v>28.714285714285715</v>
      </c>
      <c r="G30" s="48">
        <f>AVERAGE('23.09 Bombo-Matugga '!G30,'24.09 Bombo-Matugga'!G30,'25.09 Bombo-Matugga'!G30,'27.09 Bombo-Matugga'!G30,'26.09 Bombo-Matugga-24h'!G30,'28.09 Bombo-Matugga-24h'!G30,'29.09 Bombo-Matugga'!G30)</f>
        <v>0.5714285714285714</v>
      </c>
      <c r="H30" s="48">
        <f>AVERAGE('23.09 Bombo-Matugga '!H30,'24.09 Bombo-Matugga'!H30,'25.09 Bombo-Matugga'!H30,'27.09 Bombo-Matugga'!H30,'26.09 Bombo-Matugga-24h'!H30,'28.09 Bombo-Matugga-24h'!H30,'29.09 Bombo-Matugga'!H30)</f>
        <v>1</v>
      </c>
      <c r="I30" s="48">
        <f>AVERAGE('23.09 Bombo-Matugga '!I30,'24.09 Bombo-Matugga'!I30,'25.09 Bombo-Matugga'!I30,'27.09 Bombo-Matugga'!I30,'26.09 Bombo-Matugga-24h'!I30,'28.09 Bombo-Matugga-24h'!I30,'29.09 Bombo-Matugga'!I30)</f>
        <v>14.571428571428571</v>
      </c>
      <c r="J30" s="48">
        <f>AVERAGE('23.09 Bombo-Matugga '!J30,'24.09 Bombo-Matugga'!J30,'25.09 Bombo-Matugga'!J30,'27.09 Bombo-Matugga'!J30,'26.09 Bombo-Matugga-24h'!J30,'28.09 Bombo-Matugga-24h'!J30,'29.09 Bombo-Matugga'!J30)</f>
        <v>2.1428571428571428</v>
      </c>
      <c r="K30" s="48">
        <f>AVERAGE('23.09 Bombo-Matugga '!K30,'24.09 Bombo-Matugga'!K30,'25.09 Bombo-Matugga'!K30,'27.09 Bombo-Matugga'!K30,'26.09 Bombo-Matugga-24h'!K30,'28.09 Bombo-Matugga-24h'!K30,'29.09 Bombo-Matugga'!K30)</f>
        <v>1</v>
      </c>
      <c r="L30" s="48">
        <f>AVERAGE('23.09 Bombo-Matugga '!L30,'24.09 Bombo-Matugga'!L30,'25.09 Bombo-Matugga'!L30,'27.09 Bombo-Matugga'!L30,'26.09 Bombo-Matugga-24h'!L30,'28.09 Bombo-Matugga-24h'!L30,'29.09 Bombo-Matugga'!L30)</f>
        <v>1.7142857142857142</v>
      </c>
      <c r="M30" s="48">
        <f>AVERAGE('23.09 Bombo-Matugga '!M30,'24.09 Bombo-Matugga'!M30,'25.09 Bombo-Matugga'!M30,'27.09 Bombo-Matugga'!M30,'26.09 Bombo-Matugga-24h'!M30,'28.09 Bombo-Matugga-24h'!M30,'29.09 Bombo-Matugga'!M30)</f>
        <v>46.714285714285715</v>
      </c>
      <c r="N30" s="48">
        <f>AVERAGE('23.09 Bombo-Matugga '!N30,'24.09 Bombo-Matugga'!N30,'25.09 Bombo-Matugga'!N30,'27.09 Bombo-Matugga'!N30,'26.09 Bombo-Matugga-24h'!N30,'28.09 Bombo-Matugga-24h'!N30,'29.09 Bombo-Matugga'!N30)</f>
        <v>0</v>
      </c>
      <c r="O30" s="15">
        <f t="shared" si="0"/>
        <v>111.28571428571426</v>
      </c>
      <c r="P30" s="15">
        <f t="shared" si="1"/>
        <v>157.99999999999997</v>
      </c>
      <c r="R30" s="1" t="s">
        <v>154</v>
      </c>
      <c r="S30" s="33">
        <f>SUM(C90:C93)</f>
        <v>4</v>
      </c>
      <c r="T30" s="33">
        <f t="shared" ref="T30:AF30" si="22">SUM(D90:D93)</f>
        <v>0</v>
      </c>
      <c r="U30" s="33">
        <f t="shared" si="22"/>
        <v>0.5</v>
      </c>
      <c r="V30" s="33">
        <f t="shared" si="22"/>
        <v>3</v>
      </c>
      <c r="W30" s="33">
        <f t="shared" si="22"/>
        <v>0</v>
      </c>
      <c r="X30" s="33">
        <f t="shared" si="22"/>
        <v>8</v>
      </c>
      <c r="Y30" s="33">
        <f t="shared" si="22"/>
        <v>19.5</v>
      </c>
      <c r="Z30" s="33">
        <f t="shared" si="22"/>
        <v>10</v>
      </c>
      <c r="AA30" s="33">
        <f t="shared" si="22"/>
        <v>3.5</v>
      </c>
      <c r="AB30" s="33">
        <f t="shared" si="22"/>
        <v>3</v>
      </c>
      <c r="AC30" s="33">
        <f t="shared" si="22"/>
        <v>17</v>
      </c>
      <c r="AD30" s="33">
        <f t="shared" si="22"/>
        <v>0</v>
      </c>
      <c r="AE30" s="77">
        <f t="shared" si="22"/>
        <v>51.5</v>
      </c>
      <c r="AF30" s="77">
        <f t="shared" si="22"/>
        <v>68.5</v>
      </c>
    </row>
    <row r="31" spans="2:32" ht="23.1" customHeight="1" x14ac:dyDescent="0.25">
      <c r="B31" s="23" t="s">
        <v>58</v>
      </c>
      <c r="C31" s="48">
        <f>AVERAGE('23.09 Bombo-Matugga '!C31,'24.09 Bombo-Matugga'!C31,'25.09 Bombo-Matugga'!C31,'27.09 Bombo-Matugga'!C31,'26.09 Bombo-Matugga-24h'!C31,'28.09 Bombo-Matugga-24h'!C31,'29.09 Bombo-Matugga'!C31)</f>
        <v>25.714285714285715</v>
      </c>
      <c r="D31" s="48">
        <f>AVERAGE('23.09 Bombo-Matugga '!D31,'24.09 Bombo-Matugga'!D31,'25.09 Bombo-Matugga'!D31,'27.09 Bombo-Matugga'!D31,'26.09 Bombo-Matugga-24h'!D31,'28.09 Bombo-Matugga-24h'!D31,'29.09 Bombo-Matugga'!D31)</f>
        <v>5.2857142857142856</v>
      </c>
      <c r="E31" s="48">
        <f>AVERAGE('23.09 Bombo-Matugga '!E31,'24.09 Bombo-Matugga'!E31,'25.09 Bombo-Matugga'!E31,'27.09 Bombo-Matugga'!E31,'26.09 Bombo-Matugga-24h'!E31,'28.09 Bombo-Matugga-24h'!E31,'29.09 Bombo-Matugga'!E31)</f>
        <v>5.5714285714285712</v>
      </c>
      <c r="F31" s="48">
        <f>AVERAGE('23.09 Bombo-Matugga '!F31,'24.09 Bombo-Matugga'!F31,'25.09 Bombo-Matugga'!F31,'27.09 Bombo-Matugga'!F31,'26.09 Bombo-Matugga-24h'!F31,'28.09 Bombo-Matugga-24h'!F31,'29.09 Bombo-Matugga'!F31)</f>
        <v>28.571428571428573</v>
      </c>
      <c r="G31" s="48">
        <f>AVERAGE('23.09 Bombo-Matugga '!G31,'24.09 Bombo-Matugga'!G31,'25.09 Bombo-Matugga'!G31,'27.09 Bombo-Matugga'!G31,'26.09 Bombo-Matugga-24h'!G31,'28.09 Bombo-Matugga-24h'!G31,'29.09 Bombo-Matugga'!G31)</f>
        <v>0.2857142857142857</v>
      </c>
      <c r="H31" s="48">
        <f>AVERAGE('23.09 Bombo-Matugga '!H31,'24.09 Bombo-Matugga'!H31,'25.09 Bombo-Matugga'!H31,'27.09 Bombo-Matugga'!H31,'26.09 Bombo-Matugga-24h'!H31,'28.09 Bombo-Matugga-24h'!H31,'29.09 Bombo-Matugga'!H31)</f>
        <v>0.5714285714285714</v>
      </c>
      <c r="I31" s="48">
        <f>AVERAGE('23.09 Bombo-Matugga '!I31,'24.09 Bombo-Matugga'!I31,'25.09 Bombo-Matugga'!I31,'27.09 Bombo-Matugga'!I31,'26.09 Bombo-Matugga-24h'!I31,'28.09 Bombo-Matugga-24h'!I31,'29.09 Bombo-Matugga'!I31)</f>
        <v>15.857142857142858</v>
      </c>
      <c r="J31" s="48">
        <f>AVERAGE('23.09 Bombo-Matugga '!J31,'24.09 Bombo-Matugga'!J31,'25.09 Bombo-Matugga'!J31,'27.09 Bombo-Matugga'!J31,'26.09 Bombo-Matugga-24h'!J31,'28.09 Bombo-Matugga-24h'!J31,'29.09 Bombo-Matugga'!J31)</f>
        <v>2.1428571428571428</v>
      </c>
      <c r="K31" s="48">
        <f>AVERAGE('23.09 Bombo-Matugga '!K31,'24.09 Bombo-Matugga'!K31,'25.09 Bombo-Matugga'!K31,'27.09 Bombo-Matugga'!K31,'26.09 Bombo-Matugga-24h'!K31,'28.09 Bombo-Matugga-24h'!K31,'29.09 Bombo-Matugga'!K31)</f>
        <v>1.5714285714285714</v>
      </c>
      <c r="L31" s="48">
        <f>AVERAGE('23.09 Bombo-Matugga '!L31,'24.09 Bombo-Matugga'!L31,'25.09 Bombo-Matugga'!L31,'27.09 Bombo-Matugga'!L31,'26.09 Bombo-Matugga-24h'!L31,'28.09 Bombo-Matugga-24h'!L31,'29.09 Bombo-Matugga'!L31)</f>
        <v>0.8571428571428571</v>
      </c>
      <c r="M31" s="48">
        <f>AVERAGE('23.09 Bombo-Matugga '!M31,'24.09 Bombo-Matugga'!M31,'25.09 Bombo-Matugga'!M31,'27.09 Bombo-Matugga'!M31,'26.09 Bombo-Matugga-24h'!M31,'28.09 Bombo-Matugga-24h'!M31,'29.09 Bombo-Matugga'!M31)</f>
        <v>54.285714285714285</v>
      </c>
      <c r="N31" s="48">
        <f>AVERAGE('23.09 Bombo-Matugga '!N31,'24.09 Bombo-Matugga'!N31,'25.09 Bombo-Matugga'!N31,'27.09 Bombo-Matugga'!N31,'26.09 Bombo-Matugga-24h'!N31,'28.09 Bombo-Matugga-24h'!N31,'29.09 Bombo-Matugga'!N31)</f>
        <v>0</v>
      </c>
      <c r="O31" s="15">
        <f t="shared" si="0"/>
        <v>86.428571428571431</v>
      </c>
      <c r="P31" s="15">
        <f t="shared" si="1"/>
        <v>140.71428571428572</v>
      </c>
      <c r="R31" s="1" t="s">
        <v>155</v>
      </c>
      <c r="S31" s="33">
        <f>SUM(C94:C97)</f>
        <v>8.5</v>
      </c>
      <c r="T31" s="33">
        <f t="shared" ref="T31:AF31" si="23">SUM(D94:D97)</f>
        <v>2.5</v>
      </c>
      <c r="U31" s="33">
        <f t="shared" si="23"/>
        <v>3</v>
      </c>
      <c r="V31" s="33">
        <f t="shared" si="23"/>
        <v>10</v>
      </c>
      <c r="W31" s="33">
        <f t="shared" si="23"/>
        <v>1</v>
      </c>
      <c r="X31" s="33">
        <f t="shared" si="23"/>
        <v>15</v>
      </c>
      <c r="Y31" s="33">
        <f t="shared" si="23"/>
        <v>37</v>
      </c>
      <c r="Z31" s="33">
        <f t="shared" si="23"/>
        <v>5.5</v>
      </c>
      <c r="AA31" s="33">
        <f t="shared" si="23"/>
        <v>0</v>
      </c>
      <c r="AB31" s="33">
        <f t="shared" si="23"/>
        <v>5</v>
      </c>
      <c r="AC31" s="33">
        <f t="shared" si="23"/>
        <v>17</v>
      </c>
      <c r="AD31" s="33">
        <f t="shared" si="23"/>
        <v>0</v>
      </c>
      <c r="AE31" s="77">
        <f t="shared" si="23"/>
        <v>87.5</v>
      </c>
      <c r="AF31" s="77">
        <f t="shared" si="23"/>
        <v>104.5</v>
      </c>
    </row>
    <row r="32" spans="2:32" ht="23.1" customHeight="1" x14ac:dyDescent="0.25">
      <c r="B32" s="23" t="s">
        <v>59</v>
      </c>
      <c r="C32" s="48">
        <f>AVERAGE('23.09 Bombo-Matugga '!C32,'24.09 Bombo-Matugga'!C32,'25.09 Bombo-Matugga'!C32,'27.09 Bombo-Matugga'!C32,'26.09 Bombo-Matugga-24h'!C32,'28.09 Bombo-Matugga-24h'!C32,'29.09 Bombo-Matugga'!C32)</f>
        <v>27</v>
      </c>
      <c r="D32" s="48">
        <f>AVERAGE('23.09 Bombo-Matugga '!D32,'24.09 Bombo-Matugga'!D32,'25.09 Bombo-Matugga'!D32,'27.09 Bombo-Matugga'!D32,'26.09 Bombo-Matugga-24h'!D32,'28.09 Bombo-Matugga-24h'!D32,'29.09 Bombo-Matugga'!D32)</f>
        <v>6.4285714285714288</v>
      </c>
      <c r="E32" s="48">
        <f>AVERAGE('23.09 Bombo-Matugga '!E32,'24.09 Bombo-Matugga'!E32,'25.09 Bombo-Matugga'!E32,'27.09 Bombo-Matugga'!E32,'26.09 Bombo-Matugga-24h'!E32,'28.09 Bombo-Matugga-24h'!E32,'29.09 Bombo-Matugga'!E32)</f>
        <v>6.2857142857142856</v>
      </c>
      <c r="F32" s="48">
        <f>AVERAGE('23.09 Bombo-Matugga '!F32,'24.09 Bombo-Matugga'!F32,'25.09 Bombo-Matugga'!F32,'27.09 Bombo-Matugga'!F32,'26.09 Bombo-Matugga-24h'!F32,'28.09 Bombo-Matugga-24h'!F32,'29.09 Bombo-Matugga'!F32)</f>
        <v>26.714285714285715</v>
      </c>
      <c r="G32" s="48">
        <f>AVERAGE('23.09 Bombo-Matugga '!G32,'24.09 Bombo-Matugga'!G32,'25.09 Bombo-Matugga'!G32,'27.09 Bombo-Matugga'!G32,'26.09 Bombo-Matugga-24h'!G32,'28.09 Bombo-Matugga-24h'!G32,'29.09 Bombo-Matugga'!G32)</f>
        <v>0.14285714285714285</v>
      </c>
      <c r="H32" s="48">
        <f>AVERAGE('23.09 Bombo-Matugga '!H32,'24.09 Bombo-Matugga'!H32,'25.09 Bombo-Matugga'!H32,'27.09 Bombo-Matugga'!H32,'26.09 Bombo-Matugga-24h'!H32,'28.09 Bombo-Matugga-24h'!H32,'29.09 Bombo-Matugga'!H32)</f>
        <v>0.5714285714285714</v>
      </c>
      <c r="I32" s="48">
        <f>AVERAGE('23.09 Bombo-Matugga '!I32,'24.09 Bombo-Matugga'!I32,'25.09 Bombo-Matugga'!I32,'27.09 Bombo-Matugga'!I32,'26.09 Bombo-Matugga-24h'!I32,'28.09 Bombo-Matugga-24h'!I32,'29.09 Bombo-Matugga'!I32)</f>
        <v>12.714285714285714</v>
      </c>
      <c r="J32" s="48">
        <f>AVERAGE('23.09 Bombo-Matugga '!J32,'24.09 Bombo-Matugga'!J32,'25.09 Bombo-Matugga'!J32,'27.09 Bombo-Matugga'!J32,'26.09 Bombo-Matugga-24h'!J32,'28.09 Bombo-Matugga-24h'!J32,'29.09 Bombo-Matugga'!J32)</f>
        <v>4</v>
      </c>
      <c r="K32" s="48">
        <f>AVERAGE('23.09 Bombo-Matugga '!K32,'24.09 Bombo-Matugga'!K32,'25.09 Bombo-Matugga'!K32,'27.09 Bombo-Matugga'!K32,'26.09 Bombo-Matugga-24h'!K32,'28.09 Bombo-Matugga-24h'!K32,'29.09 Bombo-Matugga'!K32)</f>
        <v>1.1428571428571428</v>
      </c>
      <c r="L32" s="48">
        <f>AVERAGE('23.09 Bombo-Matugga '!L32,'24.09 Bombo-Matugga'!L32,'25.09 Bombo-Matugga'!L32,'27.09 Bombo-Matugga'!L32,'26.09 Bombo-Matugga-24h'!L32,'28.09 Bombo-Matugga-24h'!L32,'29.09 Bombo-Matugga'!L32)</f>
        <v>1.7142857142857142</v>
      </c>
      <c r="M32" s="48">
        <f>AVERAGE('23.09 Bombo-Matugga '!M32,'24.09 Bombo-Matugga'!M32,'25.09 Bombo-Matugga'!M32,'27.09 Bombo-Matugga'!M32,'26.09 Bombo-Matugga-24h'!M32,'28.09 Bombo-Matugga-24h'!M32,'29.09 Bombo-Matugga'!M32)</f>
        <v>49</v>
      </c>
      <c r="N32" s="48">
        <f>AVERAGE('23.09 Bombo-Matugga '!N32,'24.09 Bombo-Matugga'!N32,'25.09 Bombo-Matugga'!N32,'27.09 Bombo-Matugga'!N32,'26.09 Bombo-Matugga-24h'!N32,'28.09 Bombo-Matugga-24h'!N32,'29.09 Bombo-Matugga'!N32)</f>
        <v>0.14285714285714285</v>
      </c>
      <c r="O32" s="15">
        <f t="shared" si="0"/>
        <v>86.857142857142833</v>
      </c>
      <c r="P32" s="15">
        <f t="shared" si="1"/>
        <v>135.85714285714283</v>
      </c>
      <c r="R32" s="1" t="s">
        <v>156</v>
      </c>
      <c r="S32" s="33">
        <f>SUM(C98:C101)</f>
        <v>21</v>
      </c>
      <c r="T32" s="33">
        <f t="shared" ref="T32:AF32" si="24">SUM(D98:D101)</f>
        <v>6.5</v>
      </c>
      <c r="U32" s="33">
        <f t="shared" si="24"/>
        <v>3</v>
      </c>
      <c r="V32" s="33">
        <f t="shared" si="24"/>
        <v>49.5</v>
      </c>
      <c r="W32" s="33">
        <f t="shared" si="24"/>
        <v>1.5</v>
      </c>
      <c r="X32" s="33">
        <f t="shared" si="24"/>
        <v>6</v>
      </c>
      <c r="Y32" s="33">
        <f t="shared" si="24"/>
        <v>31.5</v>
      </c>
      <c r="Z32" s="33">
        <f t="shared" si="24"/>
        <v>9</v>
      </c>
      <c r="AA32" s="33">
        <f t="shared" si="24"/>
        <v>1.5</v>
      </c>
      <c r="AB32" s="33">
        <f t="shared" si="24"/>
        <v>8.5</v>
      </c>
      <c r="AC32" s="33">
        <f t="shared" si="24"/>
        <v>36.5</v>
      </c>
      <c r="AD32" s="33">
        <f t="shared" si="24"/>
        <v>0</v>
      </c>
      <c r="AE32" s="77">
        <f t="shared" si="24"/>
        <v>138</v>
      </c>
      <c r="AF32" s="77">
        <f t="shared" si="24"/>
        <v>174.5</v>
      </c>
    </row>
    <row r="33" spans="2:32" ht="23.1" customHeight="1" x14ac:dyDescent="0.25">
      <c r="B33" s="22" t="s">
        <v>60</v>
      </c>
      <c r="C33" s="48">
        <f>AVERAGE('23.09 Bombo-Matugga '!C33,'24.09 Bombo-Matugga'!C33,'25.09 Bombo-Matugga'!C33,'27.09 Bombo-Matugga'!C33,'26.09 Bombo-Matugga-24h'!C33,'28.09 Bombo-Matugga-24h'!C33,'29.09 Bombo-Matugga'!C33)</f>
        <v>32.285714285714285</v>
      </c>
      <c r="D33" s="48">
        <f>AVERAGE('23.09 Bombo-Matugga '!D33,'24.09 Bombo-Matugga'!D33,'25.09 Bombo-Matugga'!D33,'27.09 Bombo-Matugga'!D33,'26.09 Bombo-Matugga-24h'!D33,'28.09 Bombo-Matugga-24h'!D33,'29.09 Bombo-Matugga'!D33)</f>
        <v>6.4285714285714288</v>
      </c>
      <c r="E33" s="48">
        <f>AVERAGE('23.09 Bombo-Matugga '!E33,'24.09 Bombo-Matugga'!E33,'25.09 Bombo-Matugga'!E33,'27.09 Bombo-Matugga'!E33,'26.09 Bombo-Matugga-24h'!E33,'28.09 Bombo-Matugga-24h'!E33,'29.09 Bombo-Matugga'!E33)</f>
        <v>4.4285714285714288</v>
      </c>
      <c r="F33" s="48">
        <f>AVERAGE('23.09 Bombo-Matugga '!F33,'24.09 Bombo-Matugga'!F33,'25.09 Bombo-Matugga'!F33,'27.09 Bombo-Matugga'!F33,'26.09 Bombo-Matugga-24h'!F33,'28.09 Bombo-Matugga-24h'!F33,'29.09 Bombo-Matugga'!F33)</f>
        <v>29.142857142857142</v>
      </c>
      <c r="G33" s="48">
        <f>AVERAGE('23.09 Bombo-Matugga '!G33,'24.09 Bombo-Matugga'!G33,'25.09 Bombo-Matugga'!G33,'27.09 Bombo-Matugga'!G33,'26.09 Bombo-Matugga-24h'!G33,'28.09 Bombo-Matugga-24h'!G33,'29.09 Bombo-Matugga'!G33)</f>
        <v>0.42857142857142855</v>
      </c>
      <c r="H33" s="48">
        <f>AVERAGE('23.09 Bombo-Matugga '!H33,'24.09 Bombo-Matugga'!H33,'25.09 Bombo-Matugga'!H33,'27.09 Bombo-Matugga'!H33,'26.09 Bombo-Matugga-24h'!H33,'28.09 Bombo-Matugga-24h'!H33,'29.09 Bombo-Matugga'!H33)</f>
        <v>1</v>
      </c>
      <c r="I33" s="48">
        <f>AVERAGE('23.09 Bombo-Matugga '!I33,'24.09 Bombo-Matugga'!I33,'25.09 Bombo-Matugga'!I33,'27.09 Bombo-Matugga'!I33,'26.09 Bombo-Matugga-24h'!I33,'28.09 Bombo-Matugga-24h'!I33,'29.09 Bombo-Matugga'!I33)</f>
        <v>10.428571428571429</v>
      </c>
      <c r="J33" s="48">
        <f>AVERAGE('23.09 Bombo-Matugga '!J33,'24.09 Bombo-Matugga'!J33,'25.09 Bombo-Matugga'!J33,'27.09 Bombo-Matugga'!J33,'26.09 Bombo-Matugga-24h'!J33,'28.09 Bombo-Matugga-24h'!J33,'29.09 Bombo-Matugga'!J33)</f>
        <v>2.1428571428571428</v>
      </c>
      <c r="K33" s="48">
        <f>AVERAGE('23.09 Bombo-Matugga '!K33,'24.09 Bombo-Matugga'!K33,'25.09 Bombo-Matugga'!K33,'27.09 Bombo-Matugga'!K33,'26.09 Bombo-Matugga-24h'!K33,'28.09 Bombo-Matugga-24h'!K33,'29.09 Bombo-Matugga'!K33)</f>
        <v>0.5714285714285714</v>
      </c>
      <c r="L33" s="48">
        <f>AVERAGE('23.09 Bombo-Matugga '!L33,'24.09 Bombo-Matugga'!L33,'25.09 Bombo-Matugga'!L33,'27.09 Bombo-Matugga'!L33,'26.09 Bombo-Matugga-24h'!L33,'28.09 Bombo-Matugga-24h'!L33,'29.09 Bombo-Matugga'!L33)</f>
        <v>1.5714285714285714</v>
      </c>
      <c r="M33" s="48">
        <f>AVERAGE('23.09 Bombo-Matugga '!M33,'24.09 Bombo-Matugga'!M33,'25.09 Bombo-Matugga'!M33,'27.09 Bombo-Matugga'!M33,'26.09 Bombo-Matugga-24h'!M33,'28.09 Bombo-Matugga-24h'!M33,'29.09 Bombo-Matugga'!M33)</f>
        <v>52.428571428571431</v>
      </c>
      <c r="N33" s="48">
        <f>AVERAGE('23.09 Bombo-Matugga '!N33,'24.09 Bombo-Matugga'!N33,'25.09 Bombo-Matugga'!N33,'27.09 Bombo-Matugga'!N33,'26.09 Bombo-Matugga-24h'!N33,'28.09 Bombo-Matugga-24h'!N33,'29.09 Bombo-Matugga'!N33)</f>
        <v>0</v>
      </c>
      <c r="O33" s="15">
        <f t="shared" si="0"/>
        <v>88.428571428571431</v>
      </c>
      <c r="P33" s="15">
        <f t="shared" si="1"/>
        <v>140.85714285714286</v>
      </c>
      <c r="R33" s="1" t="s">
        <v>157</v>
      </c>
      <c r="S33" s="33">
        <f>SUM(C102:C105)</f>
        <v>90.5</v>
      </c>
      <c r="T33" s="33">
        <f t="shared" ref="T33:AF33" si="25">SUM(D102:D105)</f>
        <v>28.5</v>
      </c>
      <c r="U33" s="33">
        <f t="shared" si="25"/>
        <v>20</v>
      </c>
      <c r="V33" s="33">
        <f t="shared" si="25"/>
        <v>105</v>
      </c>
      <c r="W33" s="33">
        <f t="shared" si="25"/>
        <v>7</v>
      </c>
      <c r="X33" s="33">
        <f t="shared" si="25"/>
        <v>3</v>
      </c>
      <c r="Y33" s="33">
        <f t="shared" si="25"/>
        <v>65.5</v>
      </c>
      <c r="Z33" s="33">
        <f t="shared" si="25"/>
        <v>11</v>
      </c>
      <c r="AA33" s="33">
        <f t="shared" si="25"/>
        <v>6</v>
      </c>
      <c r="AB33" s="33">
        <f t="shared" si="25"/>
        <v>8</v>
      </c>
      <c r="AC33" s="33">
        <f t="shared" si="25"/>
        <v>265</v>
      </c>
      <c r="AD33" s="33">
        <f t="shared" si="25"/>
        <v>0</v>
      </c>
      <c r="AE33" s="77">
        <f t="shared" si="25"/>
        <v>344.5</v>
      </c>
      <c r="AF33" s="77">
        <f t="shared" si="25"/>
        <v>609.5</v>
      </c>
    </row>
    <row r="34" spans="2:32" ht="23.1" customHeight="1" x14ac:dyDescent="0.25">
      <c r="B34" s="23" t="s">
        <v>61</v>
      </c>
      <c r="C34" s="48">
        <f>AVERAGE('23.09 Bombo-Matugga '!C34,'24.09 Bombo-Matugga'!C34,'25.09 Bombo-Matugga'!C34,'27.09 Bombo-Matugga'!C34,'26.09 Bombo-Matugga-24h'!C34,'28.09 Bombo-Matugga-24h'!C34,'29.09 Bombo-Matugga'!C34)</f>
        <v>24</v>
      </c>
      <c r="D34" s="48">
        <f>AVERAGE('23.09 Bombo-Matugga '!D34,'24.09 Bombo-Matugga'!D34,'25.09 Bombo-Matugga'!D34,'27.09 Bombo-Matugga'!D34,'26.09 Bombo-Matugga-24h'!D34,'28.09 Bombo-Matugga-24h'!D34,'29.09 Bombo-Matugga'!D34)</f>
        <v>9.2857142857142865</v>
      </c>
      <c r="E34" s="48">
        <f>AVERAGE('23.09 Bombo-Matugga '!E34,'24.09 Bombo-Matugga'!E34,'25.09 Bombo-Matugga'!E34,'27.09 Bombo-Matugga'!E34,'26.09 Bombo-Matugga-24h'!E34,'28.09 Bombo-Matugga-24h'!E34,'29.09 Bombo-Matugga'!E34)</f>
        <v>4.2857142857142856</v>
      </c>
      <c r="F34" s="48">
        <f>AVERAGE('23.09 Bombo-Matugga '!F34,'24.09 Bombo-Matugga'!F34,'25.09 Bombo-Matugga'!F34,'27.09 Bombo-Matugga'!F34,'26.09 Bombo-Matugga-24h'!F34,'28.09 Bombo-Matugga-24h'!F34,'29.09 Bombo-Matugga'!F34)</f>
        <v>26.428571428571427</v>
      </c>
      <c r="G34" s="48">
        <f>AVERAGE('23.09 Bombo-Matugga '!G34,'24.09 Bombo-Matugga'!G34,'25.09 Bombo-Matugga'!G34,'27.09 Bombo-Matugga'!G34,'26.09 Bombo-Matugga-24h'!G34,'28.09 Bombo-Matugga-24h'!G34,'29.09 Bombo-Matugga'!G34)</f>
        <v>0.42857142857142855</v>
      </c>
      <c r="H34" s="48">
        <f>AVERAGE('23.09 Bombo-Matugga '!H34,'24.09 Bombo-Matugga'!H34,'25.09 Bombo-Matugga'!H34,'27.09 Bombo-Matugga'!H34,'26.09 Bombo-Matugga-24h'!H34,'28.09 Bombo-Matugga-24h'!H34,'29.09 Bombo-Matugga'!H34)</f>
        <v>1.1428571428571428</v>
      </c>
      <c r="I34" s="48">
        <f>AVERAGE('23.09 Bombo-Matugga '!I34,'24.09 Bombo-Matugga'!I34,'25.09 Bombo-Matugga'!I34,'27.09 Bombo-Matugga'!I34,'26.09 Bombo-Matugga-24h'!I34,'28.09 Bombo-Matugga-24h'!I34,'29.09 Bombo-Matugga'!I34)</f>
        <v>15.714285714285714</v>
      </c>
      <c r="J34" s="48">
        <f>AVERAGE('23.09 Bombo-Matugga '!J34,'24.09 Bombo-Matugga'!J34,'25.09 Bombo-Matugga'!J34,'27.09 Bombo-Matugga'!J34,'26.09 Bombo-Matugga-24h'!J34,'28.09 Bombo-Matugga-24h'!J34,'29.09 Bombo-Matugga'!J34)</f>
        <v>3.4285714285714284</v>
      </c>
      <c r="K34" s="48">
        <f>AVERAGE('23.09 Bombo-Matugga '!K34,'24.09 Bombo-Matugga'!K34,'25.09 Bombo-Matugga'!K34,'27.09 Bombo-Matugga'!K34,'26.09 Bombo-Matugga-24h'!K34,'28.09 Bombo-Matugga-24h'!K34,'29.09 Bombo-Matugga'!K34)</f>
        <v>1.1428571428571428</v>
      </c>
      <c r="L34" s="48">
        <f>AVERAGE('23.09 Bombo-Matugga '!L34,'24.09 Bombo-Matugga'!L34,'25.09 Bombo-Matugga'!L34,'27.09 Bombo-Matugga'!L34,'26.09 Bombo-Matugga-24h'!L34,'28.09 Bombo-Matugga-24h'!L34,'29.09 Bombo-Matugga'!L34)</f>
        <v>1.5714285714285714</v>
      </c>
      <c r="M34" s="48">
        <f>AVERAGE('23.09 Bombo-Matugga '!M34,'24.09 Bombo-Matugga'!M34,'25.09 Bombo-Matugga'!M34,'27.09 Bombo-Matugga'!M34,'26.09 Bombo-Matugga-24h'!M34,'28.09 Bombo-Matugga-24h'!M34,'29.09 Bombo-Matugga'!M34)</f>
        <v>50.285714285714285</v>
      </c>
      <c r="N34" s="48">
        <f>AVERAGE('23.09 Bombo-Matugga '!N34,'24.09 Bombo-Matugga'!N34,'25.09 Bombo-Matugga'!N34,'27.09 Bombo-Matugga'!N34,'26.09 Bombo-Matugga-24h'!N34,'28.09 Bombo-Matugga-24h'!N34,'29.09 Bombo-Matugga'!N34)</f>
        <v>0</v>
      </c>
      <c r="O34" s="15">
        <f t="shared" si="0"/>
        <v>87.428571428571416</v>
      </c>
      <c r="P34" s="15">
        <f t="shared" si="1"/>
        <v>137.71428571428569</v>
      </c>
      <c r="R34" s="37" t="s">
        <v>90</v>
      </c>
      <c r="S34" s="38">
        <f t="shared" ref="S34:AF34" si="26">MAX(S10:S12)</f>
        <v>109.85714285714286</v>
      </c>
      <c r="T34" s="38">
        <f t="shared" si="26"/>
        <v>22.714285714285715</v>
      </c>
      <c r="U34" s="38">
        <f t="shared" si="26"/>
        <v>16.714285714285715</v>
      </c>
      <c r="V34" s="38">
        <f t="shared" si="26"/>
        <v>139.71428571428572</v>
      </c>
      <c r="W34" s="38">
        <f t="shared" si="26"/>
        <v>9.4285714285714288</v>
      </c>
      <c r="X34" s="38">
        <f t="shared" si="26"/>
        <v>2.4285714285714284</v>
      </c>
      <c r="Y34" s="38">
        <f t="shared" si="26"/>
        <v>56.285714285714285</v>
      </c>
      <c r="Z34" s="38">
        <f t="shared" si="26"/>
        <v>9.4285714285714288</v>
      </c>
      <c r="AA34" s="38">
        <f t="shared" si="26"/>
        <v>5.1428571428571423</v>
      </c>
      <c r="AB34" s="38">
        <f t="shared" si="26"/>
        <v>7.7142857142857144</v>
      </c>
      <c r="AC34" s="38">
        <f t="shared" si="26"/>
        <v>329.85714285714289</v>
      </c>
      <c r="AD34" s="38">
        <f t="shared" si="26"/>
        <v>0.2857142857142857</v>
      </c>
      <c r="AE34" s="39">
        <f t="shared" si="26"/>
        <v>338.71428571428567</v>
      </c>
      <c r="AF34" s="39">
        <f t="shared" si="26"/>
        <v>658.14285714285711</v>
      </c>
    </row>
    <row r="35" spans="2:32" ht="23.1" customHeight="1" x14ac:dyDescent="0.25">
      <c r="B35" s="23" t="s">
        <v>62</v>
      </c>
      <c r="C35" s="48">
        <f>AVERAGE('23.09 Bombo-Matugga '!C35,'24.09 Bombo-Matugga'!C35,'25.09 Bombo-Matugga'!C35,'27.09 Bombo-Matugga'!C35,'26.09 Bombo-Matugga-24h'!C35,'28.09 Bombo-Matugga-24h'!C35,'29.09 Bombo-Matugga'!C35)</f>
        <v>28.714285714285715</v>
      </c>
      <c r="D35" s="48">
        <f>AVERAGE('23.09 Bombo-Matugga '!D35,'24.09 Bombo-Matugga'!D35,'25.09 Bombo-Matugga'!D35,'27.09 Bombo-Matugga'!D35,'26.09 Bombo-Matugga-24h'!D35,'28.09 Bombo-Matugga-24h'!D35,'29.09 Bombo-Matugga'!D35)</f>
        <v>6.2857142857142856</v>
      </c>
      <c r="E35" s="48">
        <f>AVERAGE('23.09 Bombo-Matugga '!E35,'24.09 Bombo-Matugga'!E35,'25.09 Bombo-Matugga'!E35,'27.09 Bombo-Matugga'!E35,'26.09 Bombo-Matugga-24h'!E35,'28.09 Bombo-Matugga-24h'!E35,'29.09 Bombo-Matugga'!E35)</f>
        <v>5.2857142857142856</v>
      </c>
      <c r="F35" s="48">
        <f>AVERAGE('23.09 Bombo-Matugga '!F35,'24.09 Bombo-Matugga'!F35,'25.09 Bombo-Matugga'!F35,'27.09 Bombo-Matugga'!F35,'26.09 Bombo-Matugga-24h'!F35,'28.09 Bombo-Matugga-24h'!F35,'29.09 Bombo-Matugga'!F35)</f>
        <v>29.142857142857142</v>
      </c>
      <c r="G35" s="48">
        <f>AVERAGE('23.09 Bombo-Matugga '!G35,'24.09 Bombo-Matugga'!G35,'25.09 Bombo-Matugga'!G35,'27.09 Bombo-Matugga'!G35,'26.09 Bombo-Matugga-24h'!G35,'28.09 Bombo-Matugga-24h'!G35,'29.09 Bombo-Matugga'!G35)</f>
        <v>0.2857142857142857</v>
      </c>
      <c r="H35" s="48">
        <f>AVERAGE('23.09 Bombo-Matugga '!H35,'24.09 Bombo-Matugga'!H35,'25.09 Bombo-Matugga'!H35,'27.09 Bombo-Matugga'!H35,'26.09 Bombo-Matugga-24h'!H35,'28.09 Bombo-Matugga-24h'!H35,'29.09 Bombo-Matugga'!H35)</f>
        <v>1.1428571428571428</v>
      </c>
      <c r="I35" s="48">
        <f>AVERAGE('23.09 Bombo-Matugga '!I35,'24.09 Bombo-Matugga'!I35,'25.09 Bombo-Matugga'!I35,'27.09 Bombo-Matugga'!I35,'26.09 Bombo-Matugga-24h'!I35,'28.09 Bombo-Matugga-24h'!I35,'29.09 Bombo-Matugga'!I35)</f>
        <v>14.428571428571429</v>
      </c>
      <c r="J35" s="48">
        <f>AVERAGE('23.09 Bombo-Matugga '!J35,'24.09 Bombo-Matugga'!J35,'25.09 Bombo-Matugga'!J35,'27.09 Bombo-Matugga'!J35,'26.09 Bombo-Matugga-24h'!J35,'28.09 Bombo-Matugga-24h'!J35,'29.09 Bombo-Matugga'!J35)</f>
        <v>2.8571428571428572</v>
      </c>
      <c r="K35" s="48">
        <f>AVERAGE('23.09 Bombo-Matugga '!K35,'24.09 Bombo-Matugga'!K35,'25.09 Bombo-Matugga'!K35,'27.09 Bombo-Matugga'!K35,'26.09 Bombo-Matugga-24h'!K35,'28.09 Bombo-Matugga-24h'!K35,'29.09 Bombo-Matugga'!K35)</f>
        <v>0.8571428571428571</v>
      </c>
      <c r="L35" s="48">
        <f>AVERAGE('23.09 Bombo-Matugga '!L35,'24.09 Bombo-Matugga'!L35,'25.09 Bombo-Matugga'!L35,'27.09 Bombo-Matugga'!L35,'26.09 Bombo-Matugga-24h'!L35,'28.09 Bombo-Matugga-24h'!L35,'29.09 Bombo-Matugga'!L35)</f>
        <v>2</v>
      </c>
      <c r="M35" s="48">
        <f>AVERAGE('23.09 Bombo-Matugga '!M35,'24.09 Bombo-Matugga'!M35,'25.09 Bombo-Matugga'!M35,'27.09 Bombo-Matugga'!M35,'26.09 Bombo-Matugga-24h'!M35,'28.09 Bombo-Matugga-24h'!M35,'29.09 Bombo-Matugga'!M35)</f>
        <v>47.571428571428569</v>
      </c>
      <c r="N35" s="48">
        <f>AVERAGE('23.09 Bombo-Matugga '!N35,'24.09 Bombo-Matugga'!N35,'25.09 Bombo-Matugga'!N35,'27.09 Bombo-Matugga'!N35,'26.09 Bombo-Matugga-24h'!N35,'28.09 Bombo-Matugga-24h'!N35,'29.09 Bombo-Matugga'!N35)</f>
        <v>0</v>
      </c>
      <c r="O35" s="15">
        <f t="shared" si="0"/>
        <v>91.000000000000014</v>
      </c>
      <c r="P35" s="15">
        <f t="shared" si="1"/>
        <v>138.57142857142858</v>
      </c>
      <c r="R35" s="37" t="s">
        <v>91</v>
      </c>
      <c r="S35" s="38">
        <f t="shared" ref="S35:AF35" si="27">MAX(S13:S18)</f>
        <v>146.42857142857142</v>
      </c>
      <c r="T35" s="38">
        <f t="shared" si="27"/>
        <v>35.714285714285715</v>
      </c>
      <c r="U35" s="38">
        <f t="shared" si="27"/>
        <v>28.285714285714288</v>
      </c>
      <c r="V35" s="38">
        <f t="shared" si="27"/>
        <v>126.42857142857143</v>
      </c>
      <c r="W35" s="38">
        <f t="shared" si="27"/>
        <v>3.4285714285714284</v>
      </c>
      <c r="X35" s="38">
        <f t="shared" si="27"/>
        <v>4.1428571428571432</v>
      </c>
      <c r="Y35" s="38">
        <f t="shared" si="27"/>
        <v>70.857142857142861</v>
      </c>
      <c r="Z35" s="38">
        <f t="shared" si="27"/>
        <v>11.714285714285714</v>
      </c>
      <c r="AA35" s="38">
        <f t="shared" si="27"/>
        <v>4.7142857142857144</v>
      </c>
      <c r="AB35" s="38">
        <f t="shared" si="27"/>
        <v>11.142857142857142</v>
      </c>
      <c r="AC35" s="38">
        <f t="shared" si="27"/>
        <v>257.42857142857144</v>
      </c>
      <c r="AD35" s="38">
        <f t="shared" si="27"/>
        <v>0.5714285714285714</v>
      </c>
      <c r="AE35" s="39">
        <f t="shared" si="27"/>
        <v>441.14285714285717</v>
      </c>
      <c r="AF35" s="39">
        <f t="shared" si="27"/>
        <v>615.71428571428567</v>
      </c>
    </row>
    <row r="36" spans="2:32" ht="23.1" customHeight="1" x14ac:dyDescent="0.25">
      <c r="B36" s="23" t="s">
        <v>63</v>
      </c>
      <c r="C36" s="48">
        <f>AVERAGE('23.09 Bombo-Matugga '!C36,'24.09 Bombo-Matugga'!C36,'25.09 Bombo-Matugga'!C36,'27.09 Bombo-Matugga'!C36,'26.09 Bombo-Matugga-24h'!C36,'28.09 Bombo-Matugga-24h'!C36,'29.09 Bombo-Matugga'!C36)</f>
        <v>31.428571428571427</v>
      </c>
      <c r="D36" s="48">
        <f>AVERAGE('23.09 Bombo-Matugga '!D36,'24.09 Bombo-Matugga'!D36,'25.09 Bombo-Matugga'!D36,'27.09 Bombo-Matugga'!D36,'26.09 Bombo-Matugga-24h'!D36,'28.09 Bombo-Matugga-24h'!D36,'29.09 Bombo-Matugga'!D36)</f>
        <v>8.5714285714285712</v>
      </c>
      <c r="E36" s="48">
        <f>AVERAGE('23.09 Bombo-Matugga '!E36,'24.09 Bombo-Matugga'!E36,'25.09 Bombo-Matugga'!E36,'27.09 Bombo-Matugga'!E36,'26.09 Bombo-Matugga-24h'!E36,'28.09 Bombo-Matugga-24h'!E36,'29.09 Bombo-Matugga'!E36)</f>
        <v>4.5714285714285712</v>
      </c>
      <c r="F36" s="48">
        <f>AVERAGE('23.09 Bombo-Matugga '!F36,'24.09 Bombo-Matugga'!F36,'25.09 Bombo-Matugga'!F36,'27.09 Bombo-Matugga'!F36,'26.09 Bombo-Matugga-24h'!F36,'28.09 Bombo-Matugga-24h'!F36,'29.09 Bombo-Matugga'!F36)</f>
        <v>31.285714285714285</v>
      </c>
      <c r="G36" s="48">
        <f>AVERAGE('23.09 Bombo-Matugga '!G36,'24.09 Bombo-Matugga'!G36,'25.09 Bombo-Matugga'!G36,'27.09 Bombo-Matugga'!G36,'26.09 Bombo-Matugga-24h'!G36,'28.09 Bombo-Matugga-24h'!G36,'29.09 Bombo-Matugga'!G36)</f>
        <v>0.2857142857142857</v>
      </c>
      <c r="H36" s="48">
        <f>AVERAGE('23.09 Bombo-Matugga '!H36,'24.09 Bombo-Matugga'!H36,'25.09 Bombo-Matugga'!H36,'27.09 Bombo-Matugga'!H36,'26.09 Bombo-Matugga-24h'!H36,'28.09 Bombo-Matugga-24h'!H36,'29.09 Bombo-Matugga'!H36)</f>
        <v>0.8571428571428571</v>
      </c>
      <c r="I36" s="48">
        <f>AVERAGE('23.09 Bombo-Matugga '!I36,'24.09 Bombo-Matugga'!I36,'25.09 Bombo-Matugga'!I36,'27.09 Bombo-Matugga'!I36,'26.09 Bombo-Matugga-24h'!I36,'28.09 Bombo-Matugga-24h'!I36,'29.09 Bombo-Matugga'!I36)</f>
        <v>20</v>
      </c>
      <c r="J36" s="48">
        <f>AVERAGE('23.09 Bombo-Matugga '!J36,'24.09 Bombo-Matugga'!J36,'25.09 Bombo-Matugga'!J36,'27.09 Bombo-Matugga'!J36,'26.09 Bombo-Matugga-24h'!J36,'28.09 Bombo-Matugga-24h'!J36,'29.09 Bombo-Matugga'!J36)</f>
        <v>2.4285714285714284</v>
      </c>
      <c r="K36" s="48">
        <f>AVERAGE('23.09 Bombo-Matugga '!K36,'24.09 Bombo-Matugga'!K36,'25.09 Bombo-Matugga'!K36,'27.09 Bombo-Matugga'!K36,'26.09 Bombo-Matugga-24h'!K36,'28.09 Bombo-Matugga-24h'!K36,'29.09 Bombo-Matugga'!K36)</f>
        <v>1.1428571428571428</v>
      </c>
      <c r="L36" s="48">
        <f>AVERAGE('23.09 Bombo-Matugga '!L36,'24.09 Bombo-Matugga'!L36,'25.09 Bombo-Matugga'!L36,'27.09 Bombo-Matugga'!L36,'26.09 Bombo-Matugga-24h'!L36,'28.09 Bombo-Matugga-24h'!L36,'29.09 Bombo-Matugga'!L36)</f>
        <v>1.5714285714285714</v>
      </c>
      <c r="M36" s="48">
        <f>AVERAGE('23.09 Bombo-Matugga '!M36,'24.09 Bombo-Matugga'!M36,'25.09 Bombo-Matugga'!M36,'27.09 Bombo-Matugga'!M36,'26.09 Bombo-Matugga-24h'!M36,'28.09 Bombo-Matugga-24h'!M36,'29.09 Bombo-Matugga'!M36)</f>
        <v>43.714285714285715</v>
      </c>
      <c r="N36" s="48">
        <f>AVERAGE('23.09 Bombo-Matugga '!N36,'24.09 Bombo-Matugga'!N36,'25.09 Bombo-Matugga'!N36,'27.09 Bombo-Matugga'!N36,'26.09 Bombo-Matugga-24h'!N36,'28.09 Bombo-Matugga-24h'!N36,'29.09 Bombo-Matugga'!N36)</f>
        <v>0.14285714285714285</v>
      </c>
      <c r="O36" s="15">
        <f t="shared" si="0"/>
        <v>102.28571428571429</v>
      </c>
      <c r="P36" s="15">
        <f t="shared" si="1"/>
        <v>146</v>
      </c>
      <c r="R36" s="37" t="s">
        <v>92</v>
      </c>
      <c r="S36" s="38">
        <f t="shared" ref="S36:AF36" si="28">MAX(S19:S21)</f>
        <v>218.85714285714283</v>
      </c>
      <c r="T36" s="38">
        <f t="shared" si="28"/>
        <v>51</v>
      </c>
      <c r="U36" s="38">
        <f t="shared" si="28"/>
        <v>42.571428571428569</v>
      </c>
      <c r="V36" s="38">
        <f t="shared" si="28"/>
        <v>183.14285714285714</v>
      </c>
      <c r="W36" s="38">
        <f t="shared" si="28"/>
        <v>8.2857142857142865</v>
      </c>
      <c r="X36" s="38">
        <f t="shared" si="28"/>
        <v>5.4285714285714288</v>
      </c>
      <c r="Y36" s="38">
        <f t="shared" si="28"/>
        <v>81.142857142857139</v>
      </c>
      <c r="Z36" s="38">
        <f t="shared" si="28"/>
        <v>14.428571428571431</v>
      </c>
      <c r="AA36" s="38">
        <f t="shared" si="28"/>
        <v>6.4285714285714288</v>
      </c>
      <c r="AB36" s="38">
        <f t="shared" si="28"/>
        <v>9.1428571428571441</v>
      </c>
      <c r="AC36" s="38">
        <f t="shared" si="28"/>
        <v>261.85714285714283</v>
      </c>
      <c r="AD36" s="38">
        <f t="shared" si="28"/>
        <v>0.71428571428571419</v>
      </c>
      <c r="AE36" s="39">
        <f t="shared" si="28"/>
        <v>603.57142857142856</v>
      </c>
      <c r="AF36" s="39">
        <f t="shared" si="28"/>
        <v>850.85714285714289</v>
      </c>
    </row>
    <row r="37" spans="2:32" ht="23.1" customHeight="1" x14ac:dyDescent="0.25">
      <c r="B37" s="22" t="s">
        <v>64</v>
      </c>
      <c r="C37" s="48">
        <f>AVERAGE('23.09 Bombo-Matugga '!C37,'24.09 Bombo-Matugga'!C37,'25.09 Bombo-Matugga'!C37,'27.09 Bombo-Matugga'!C37,'26.09 Bombo-Matugga-24h'!C37,'28.09 Bombo-Matugga-24h'!C37,'29.09 Bombo-Matugga'!C37)</f>
        <v>28</v>
      </c>
      <c r="D37" s="48">
        <f>AVERAGE('23.09 Bombo-Matugga '!D37,'24.09 Bombo-Matugga'!D37,'25.09 Bombo-Matugga'!D37,'27.09 Bombo-Matugga'!D37,'26.09 Bombo-Matugga-24h'!D37,'28.09 Bombo-Matugga-24h'!D37,'29.09 Bombo-Matugga'!D37)</f>
        <v>11.142857142857142</v>
      </c>
      <c r="E37" s="48">
        <f>AVERAGE('23.09 Bombo-Matugga '!E37,'24.09 Bombo-Matugga'!E37,'25.09 Bombo-Matugga'!E37,'27.09 Bombo-Matugga'!E37,'26.09 Bombo-Matugga-24h'!E37,'28.09 Bombo-Matugga-24h'!E37,'29.09 Bombo-Matugga'!E37)</f>
        <v>4.1428571428571432</v>
      </c>
      <c r="F37" s="48">
        <f>AVERAGE('23.09 Bombo-Matugga '!F37,'24.09 Bombo-Matugga'!F37,'25.09 Bombo-Matugga'!F37,'27.09 Bombo-Matugga'!F37,'26.09 Bombo-Matugga-24h'!F37,'28.09 Bombo-Matugga-24h'!F37,'29.09 Bombo-Matugga'!F37)</f>
        <v>28.142857142857142</v>
      </c>
      <c r="G37" s="48">
        <f>AVERAGE('23.09 Bombo-Matugga '!G37,'24.09 Bombo-Matugga'!G37,'25.09 Bombo-Matugga'!G37,'27.09 Bombo-Matugga'!G37,'26.09 Bombo-Matugga-24h'!G37,'28.09 Bombo-Matugga-24h'!G37,'29.09 Bombo-Matugga'!G37)</f>
        <v>0.2857142857142857</v>
      </c>
      <c r="H37" s="48">
        <f>AVERAGE('23.09 Bombo-Matugga '!H37,'24.09 Bombo-Matugga'!H37,'25.09 Bombo-Matugga'!H37,'27.09 Bombo-Matugga'!H37,'26.09 Bombo-Matugga-24h'!H37,'28.09 Bombo-Matugga-24h'!H37,'29.09 Bombo-Matugga'!H37)</f>
        <v>0.7142857142857143</v>
      </c>
      <c r="I37" s="48">
        <f>AVERAGE('23.09 Bombo-Matugga '!I37,'24.09 Bombo-Matugga'!I37,'25.09 Bombo-Matugga'!I37,'27.09 Bombo-Matugga'!I37,'26.09 Bombo-Matugga-24h'!I37,'28.09 Bombo-Matugga-24h'!I37,'29.09 Bombo-Matugga'!I37)</f>
        <v>14.428571428571429</v>
      </c>
      <c r="J37" s="48">
        <f>AVERAGE('23.09 Bombo-Matugga '!J37,'24.09 Bombo-Matugga'!J37,'25.09 Bombo-Matugga'!J37,'27.09 Bombo-Matugga'!J37,'26.09 Bombo-Matugga-24h'!J37,'28.09 Bombo-Matugga-24h'!J37,'29.09 Bombo-Matugga'!J37)</f>
        <v>2.1428571428571428</v>
      </c>
      <c r="K37" s="48">
        <f>AVERAGE('23.09 Bombo-Matugga '!K37,'24.09 Bombo-Matugga'!K37,'25.09 Bombo-Matugga'!K37,'27.09 Bombo-Matugga'!K37,'26.09 Bombo-Matugga-24h'!K37,'28.09 Bombo-Matugga-24h'!K37,'29.09 Bombo-Matugga'!K37)</f>
        <v>0.7142857142857143</v>
      </c>
      <c r="L37" s="48">
        <f>AVERAGE('23.09 Bombo-Matugga '!L37,'24.09 Bombo-Matugga'!L37,'25.09 Bombo-Matugga'!L37,'27.09 Bombo-Matugga'!L37,'26.09 Bombo-Matugga-24h'!L37,'28.09 Bombo-Matugga-24h'!L37,'29.09 Bombo-Matugga'!L37)</f>
        <v>1.8571428571428572</v>
      </c>
      <c r="M37" s="48">
        <f>AVERAGE('23.09 Bombo-Matugga '!M37,'24.09 Bombo-Matugga'!M37,'25.09 Bombo-Matugga'!M37,'27.09 Bombo-Matugga'!M37,'26.09 Bombo-Matugga-24h'!M37,'28.09 Bombo-Matugga-24h'!M37,'29.09 Bombo-Matugga'!M37)</f>
        <v>47.857142857142854</v>
      </c>
      <c r="N37" s="48">
        <f>AVERAGE('23.09 Bombo-Matugga '!N37,'24.09 Bombo-Matugga'!N37,'25.09 Bombo-Matugga'!N37,'27.09 Bombo-Matugga'!N37,'26.09 Bombo-Matugga-24h'!N37,'28.09 Bombo-Matugga-24h'!N37,'29.09 Bombo-Matugga'!N37)</f>
        <v>0.14285714285714285</v>
      </c>
      <c r="O37" s="15">
        <f t="shared" si="0"/>
        <v>91.714285714285708</v>
      </c>
      <c r="P37" s="15">
        <f t="shared" si="1"/>
        <v>139.57142857142856</v>
      </c>
      <c r="R37" s="36" t="s">
        <v>85</v>
      </c>
      <c r="S37" s="34">
        <f t="shared" ref="S37:AF37" si="29">SUM(S10:S12)</f>
        <v>289.85714285714289</v>
      </c>
      <c r="T37" s="16">
        <f t="shared" si="29"/>
        <v>60.428571428571431</v>
      </c>
      <c r="U37" s="16">
        <f t="shared" si="29"/>
        <v>46</v>
      </c>
      <c r="V37" s="16">
        <f t="shared" si="29"/>
        <v>402</v>
      </c>
      <c r="W37" s="16">
        <f t="shared" si="29"/>
        <v>17.714285714285715</v>
      </c>
      <c r="X37" s="16">
        <f t="shared" si="29"/>
        <v>4.5714285714285712</v>
      </c>
      <c r="Y37" s="16">
        <f t="shared" si="29"/>
        <v>133.57142857142856</v>
      </c>
      <c r="Z37" s="16">
        <f t="shared" si="29"/>
        <v>20.428571428571431</v>
      </c>
      <c r="AA37" s="16">
        <f t="shared" si="29"/>
        <v>9.8571428571428577</v>
      </c>
      <c r="AB37" s="16">
        <f t="shared" si="29"/>
        <v>19.857142857142854</v>
      </c>
      <c r="AC37" s="16">
        <f t="shared" si="29"/>
        <v>922.85714285714289</v>
      </c>
      <c r="AD37" s="16">
        <f t="shared" si="29"/>
        <v>0.42857142857142855</v>
      </c>
      <c r="AE37" s="31">
        <f t="shared" si="29"/>
        <v>1004.7142857142857</v>
      </c>
      <c r="AF37" s="31">
        <f t="shared" si="29"/>
        <v>1927.5714285714284</v>
      </c>
    </row>
    <row r="38" spans="2:32" ht="23.1" customHeight="1" x14ac:dyDescent="0.25">
      <c r="B38" s="23" t="s">
        <v>65</v>
      </c>
      <c r="C38" s="48">
        <f>AVERAGE('23.09 Bombo-Matugga '!C38,'24.09 Bombo-Matugga'!C38,'25.09 Bombo-Matugga'!C38,'27.09 Bombo-Matugga'!C38,'26.09 Bombo-Matugga-24h'!C38,'28.09 Bombo-Matugga-24h'!C38,'29.09 Bombo-Matugga'!C38)</f>
        <v>29.714285714285715</v>
      </c>
      <c r="D38" s="48">
        <f>AVERAGE('23.09 Bombo-Matugga '!D38,'24.09 Bombo-Matugga'!D38,'25.09 Bombo-Matugga'!D38,'27.09 Bombo-Matugga'!D38,'26.09 Bombo-Matugga-24h'!D38,'28.09 Bombo-Matugga-24h'!D38,'29.09 Bombo-Matugga'!D38)</f>
        <v>7</v>
      </c>
      <c r="E38" s="48">
        <f>AVERAGE('23.09 Bombo-Matugga '!E38,'24.09 Bombo-Matugga'!E38,'25.09 Bombo-Matugga'!E38,'27.09 Bombo-Matugga'!E38,'26.09 Bombo-Matugga-24h'!E38,'28.09 Bombo-Matugga-24h'!E38,'29.09 Bombo-Matugga'!E38)</f>
        <v>6.8571428571428568</v>
      </c>
      <c r="F38" s="48">
        <f>AVERAGE('23.09 Bombo-Matugga '!F38,'24.09 Bombo-Matugga'!F38,'25.09 Bombo-Matugga'!F38,'27.09 Bombo-Matugga'!F38,'26.09 Bombo-Matugga-24h'!F38,'28.09 Bombo-Matugga-24h'!F38,'29.09 Bombo-Matugga'!F38)</f>
        <v>28.571428571428573</v>
      </c>
      <c r="G38" s="48">
        <f>AVERAGE('23.09 Bombo-Matugga '!G38,'24.09 Bombo-Matugga'!G38,'25.09 Bombo-Matugga'!G38,'27.09 Bombo-Matugga'!G38,'26.09 Bombo-Matugga-24h'!G38,'28.09 Bombo-Matugga-24h'!G38,'29.09 Bombo-Matugga'!G38)</f>
        <v>0.7142857142857143</v>
      </c>
      <c r="H38" s="48">
        <f>AVERAGE('23.09 Bombo-Matugga '!H38,'24.09 Bombo-Matugga'!H38,'25.09 Bombo-Matugga'!H38,'27.09 Bombo-Matugga'!H38,'26.09 Bombo-Matugga-24h'!H38,'28.09 Bombo-Matugga-24h'!H38,'29.09 Bombo-Matugga'!H38)</f>
        <v>0.14285714285714285</v>
      </c>
      <c r="I38" s="48">
        <f>AVERAGE('23.09 Bombo-Matugga '!I38,'24.09 Bombo-Matugga'!I38,'25.09 Bombo-Matugga'!I38,'27.09 Bombo-Matugga'!I38,'26.09 Bombo-Matugga-24h'!I38,'28.09 Bombo-Matugga-24h'!I38,'29.09 Bombo-Matugga'!I38)</f>
        <v>11.714285714285714</v>
      </c>
      <c r="J38" s="48">
        <f>AVERAGE('23.09 Bombo-Matugga '!J38,'24.09 Bombo-Matugga'!J38,'25.09 Bombo-Matugga'!J38,'27.09 Bombo-Matugga'!J38,'26.09 Bombo-Matugga-24h'!J38,'28.09 Bombo-Matugga-24h'!J38,'29.09 Bombo-Matugga'!J38)</f>
        <v>3.7142857142857144</v>
      </c>
      <c r="K38" s="48">
        <f>AVERAGE('23.09 Bombo-Matugga '!K38,'24.09 Bombo-Matugga'!K38,'25.09 Bombo-Matugga'!K38,'27.09 Bombo-Matugga'!K38,'26.09 Bombo-Matugga-24h'!K38,'28.09 Bombo-Matugga-24h'!K38,'29.09 Bombo-Matugga'!K38)</f>
        <v>0.8571428571428571</v>
      </c>
      <c r="L38" s="48">
        <f>AVERAGE('23.09 Bombo-Matugga '!L38,'24.09 Bombo-Matugga'!L38,'25.09 Bombo-Matugga'!L38,'27.09 Bombo-Matugga'!L38,'26.09 Bombo-Matugga-24h'!L38,'28.09 Bombo-Matugga-24h'!L38,'29.09 Bombo-Matugga'!L38)</f>
        <v>1.7142857142857142</v>
      </c>
      <c r="M38" s="48">
        <f>AVERAGE('23.09 Bombo-Matugga '!M38,'24.09 Bombo-Matugga'!M38,'25.09 Bombo-Matugga'!M38,'27.09 Bombo-Matugga'!M38,'26.09 Bombo-Matugga-24h'!M38,'28.09 Bombo-Matugga-24h'!M38,'29.09 Bombo-Matugga'!M38)</f>
        <v>47.571428571428569</v>
      </c>
      <c r="N38" s="48">
        <f>AVERAGE('23.09 Bombo-Matugga '!N38,'24.09 Bombo-Matugga'!N38,'25.09 Bombo-Matugga'!N38,'27.09 Bombo-Matugga'!N38,'26.09 Bombo-Matugga-24h'!N38,'28.09 Bombo-Matugga-24h'!N38,'29.09 Bombo-Matugga'!N38)</f>
        <v>0</v>
      </c>
      <c r="O38" s="15">
        <f t="shared" si="0"/>
        <v>90.999999999999972</v>
      </c>
      <c r="P38" s="15">
        <f t="shared" si="1"/>
        <v>138.57142857142856</v>
      </c>
      <c r="R38" s="27" t="s">
        <v>86</v>
      </c>
      <c r="S38" s="16">
        <f t="shared" ref="S38:AF38" si="30">SUM(S13:S18)</f>
        <v>712.28571428571433</v>
      </c>
      <c r="T38" s="16">
        <f t="shared" si="30"/>
        <v>170.85714285714289</v>
      </c>
      <c r="U38" s="16">
        <f t="shared" si="30"/>
        <v>135.28571428571428</v>
      </c>
      <c r="V38" s="16">
        <f t="shared" si="30"/>
        <v>714.57142857142856</v>
      </c>
      <c r="W38" s="16">
        <f t="shared" si="30"/>
        <v>10.857142857142856</v>
      </c>
      <c r="X38" s="16">
        <f t="shared" si="30"/>
        <v>16</v>
      </c>
      <c r="Y38" s="16">
        <f t="shared" si="30"/>
        <v>380.14285714285711</v>
      </c>
      <c r="Z38" s="16">
        <f t="shared" si="30"/>
        <v>63.285714285714285</v>
      </c>
      <c r="AA38" s="16">
        <f t="shared" si="30"/>
        <v>25.571428571428569</v>
      </c>
      <c r="AB38" s="16">
        <f t="shared" si="30"/>
        <v>43.142857142857139</v>
      </c>
      <c r="AC38" s="16">
        <f t="shared" si="30"/>
        <v>1260.5714285714287</v>
      </c>
      <c r="AD38" s="16">
        <f t="shared" si="30"/>
        <v>1.4285714285714284</v>
      </c>
      <c r="AE38" s="31">
        <f t="shared" si="30"/>
        <v>2273.4285714285711</v>
      </c>
      <c r="AF38" s="31">
        <f t="shared" si="30"/>
        <v>3534.0000000000005</v>
      </c>
    </row>
    <row r="39" spans="2:32" ht="23.1" customHeight="1" x14ac:dyDescent="0.25">
      <c r="B39" s="23" t="s">
        <v>66</v>
      </c>
      <c r="C39" s="48">
        <f>AVERAGE('23.09 Bombo-Matugga '!C39,'24.09 Bombo-Matugga'!C39,'25.09 Bombo-Matugga'!C39,'27.09 Bombo-Matugga'!C39,'26.09 Bombo-Matugga-24h'!C39,'28.09 Bombo-Matugga-24h'!C39,'29.09 Bombo-Matugga'!C39)</f>
        <v>29.571428571428573</v>
      </c>
      <c r="D39" s="48">
        <f>AVERAGE('23.09 Bombo-Matugga '!D39,'24.09 Bombo-Matugga'!D39,'25.09 Bombo-Matugga'!D39,'27.09 Bombo-Matugga'!D39,'26.09 Bombo-Matugga-24h'!D39,'28.09 Bombo-Matugga-24h'!D39,'29.09 Bombo-Matugga'!D39)</f>
        <v>9</v>
      </c>
      <c r="E39" s="48">
        <f>AVERAGE('23.09 Bombo-Matugga '!E39,'24.09 Bombo-Matugga'!E39,'25.09 Bombo-Matugga'!E39,'27.09 Bombo-Matugga'!E39,'26.09 Bombo-Matugga-24h'!E39,'28.09 Bombo-Matugga-24h'!E39,'29.09 Bombo-Matugga'!E39)</f>
        <v>6.4285714285714288</v>
      </c>
      <c r="F39" s="48">
        <f>AVERAGE('23.09 Bombo-Matugga '!F39,'24.09 Bombo-Matugga'!F39,'25.09 Bombo-Matugga'!F39,'27.09 Bombo-Matugga'!F39,'26.09 Bombo-Matugga-24h'!F39,'28.09 Bombo-Matugga-24h'!F39,'29.09 Bombo-Matugga'!F39)</f>
        <v>26</v>
      </c>
      <c r="G39" s="48">
        <f>AVERAGE('23.09 Bombo-Matugga '!G39,'24.09 Bombo-Matugga'!G39,'25.09 Bombo-Matugga'!G39,'27.09 Bombo-Matugga'!G39,'26.09 Bombo-Matugga-24h'!G39,'28.09 Bombo-Matugga-24h'!G39,'29.09 Bombo-Matugga'!G39)</f>
        <v>0</v>
      </c>
      <c r="H39" s="48">
        <f>AVERAGE('23.09 Bombo-Matugga '!H39,'24.09 Bombo-Matugga'!H39,'25.09 Bombo-Matugga'!H39,'27.09 Bombo-Matugga'!H39,'26.09 Bombo-Matugga-24h'!H39,'28.09 Bombo-Matugga-24h'!H39,'29.09 Bombo-Matugga'!H39)</f>
        <v>0.5714285714285714</v>
      </c>
      <c r="I39" s="48">
        <f>AVERAGE('23.09 Bombo-Matugga '!I39,'24.09 Bombo-Matugga'!I39,'25.09 Bombo-Matugga'!I39,'27.09 Bombo-Matugga'!I39,'26.09 Bombo-Matugga-24h'!I39,'28.09 Bombo-Matugga-24h'!I39,'29.09 Bombo-Matugga'!I39)</f>
        <v>20.571428571428573</v>
      </c>
      <c r="J39" s="48">
        <f>AVERAGE('23.09 Bombo-Matugga '!J39,'24.09 Bombo-Matugga'!J39,'25.09 Bombo-Matugga'!J39,'27.09 Bombo-Matugga'!J39,'26.09 Bombo-Matugga-24h'!J39,'28.09 Bombo-Matugga-24h'!J39,'29.09 Bombo-Matugga'!J39)</f>
        <v>1.5714285714285714</v>
      </c>
      <c r="K39" s="48">
        <f>AVERAGE('23.09 Bombo-Matugga '!K39,'24.09 Bombo-Matugga'!K39,'25.09 Bombo-Matugga'!K39,'27.09 Bombo-Matugga'!K39,'26.09 Bombo-Matugga-24h'!K39,'28.09 Bombo-Matugga-24h'!K39,'29.09 Bombo-Matugga'!K39)</f>
        <v>1.1428571428571428</v>
      </c>
      <c r="L39" s="48">
        <f>AVERAGE('23.09 Bombo-Matugga '!L39,'24.09 Bombo-Matugga'!L39,'25.09 Bombo-Matugga'!L39,'27.09 Bombo-Matugga'!L39,'26.09 Bombo-Matugga-24h'!L39,'28.09 Bombo-Matugga-24h'!L39,'29.09 Bombo-Matugga'!L39)</f>
        <v>1.5714285714285714</v>
      </c>
      <c r="M39" s="48">
        <f>AVERAGE('23.09 Bombo-Matugga '!M39,'24.09 Bombo-Matugga'!M39,'25.09 Bombo-Matugga'!M39,'27.09 Bombo-Matugga'!M39,'26.09 Bombo-Matugga-24h'!M39,'28.09 Bombo-Matugga-24h'!M39,'29.09 Bombo-Matugga'!M39)</f>
        <v>40.714285714285715</v>
      </c>
      <c r="N39" s="48">
        <f>AVERAGE('23.09 Bombo-Matugga '!N39,'24.09 Bombo-Matugga'!N39,'25.09 Bombo-Matugga'!N39,'27.09 Bombo-Matugga'!N39,'26.09 Bombo-Matugga-24h'!N39,'28.09 Bombo-Matugga-24h'!N39,'29.09 Bombo-Matugga'!N39)</f>
        <v>0.14285714285714285</v>
      </c>
      <c r="O39" s="15">
        <f t="shared" si="0"/>
        <v>96.571428571428555</v>
      </c>
      <c r="P39" s="15">
        <f t="shared" si="1"/>
        <v>137.28571428571428</v>
      </c>
      <c r="R39" s="28" t="s">
        <v>87</v>
      </c>
      <c r="S39" s="16">
        <f t="shared" ref="S39:AF39" si="31">SUM(S19:S21)</f>
        <v>587.85714285714289</v>
      </c>
      <c r="T39" s="16">
        <f t="shared" si="31"/>
        <v>143.57142857142856</v>
      </c>
      <c r="U39" s="16">
        <f t="shared" si="31"/>
        <v>114.71428571428571</v>
      </c>
      <c r="V39" s="16">
        <f t="shared" si="31"/>
        <v>472</v>
      </c>
      <c r="W39" s="16">
        <f t="shared" si="31"/>
        <v>19.857142857142858</v>
      </c>
      <c r="X39" s="16">
        <f t="shared" si="31"/>
        <v>12.142857142857142</v>
      </c>
      <c r="Y39" s="16">
        <f t="shared" si="31"/>
        <v>227.57142857142856</v>
      </c>
      <c r="Z39" s="16">
        <f t="shared" si="31"/>
        <v>34.142857142857146</v>
      </c>
      <c r="AA39" s="16">
        <f t="shared" si="31"/>
        <v>15.571428571428571</v>
      </c>
      <c r="AB39" s="16">
        <f t="shared" si="31"/>
        <v>25.142857142857142</v>
      </c>
      <c r="AC39" s="16">
        <f t="shared" si="31"/>
        <v>719</v>
      </c>
      <c r="AD39" s="16">
        <f t="shared" si="31"/>
        <v>1.4285714285714284</v>
      </c>
      <c r="AE39" s="31">
        <f t="shared" si="31"/>
        <v>1654</v>
      </c>
      <c r="AF39" s="31">
        <f t="shared" si="31"/>
        <v>2373</v>
      </c>
    </row>
    <row r="40" spans="2:32" ht="23.1" customHeight="1" x14ac:dyDescent="0.25">
      <c r="B40" s="23" t="s">
        <v>67</v>
      </c>
      <c r="C40" s="48">
        <f>AVERAGE('23.09 Bombo-Matugga '!C40,'24.09 Bombo-Matugga'!C40,'25.09 Bombo-Matugga'!C40,'27.09 Bombo-Matugga'!C40,'26.09 Bombo-Matugga-24h'!C40,'28.09 Bombo-Matugga-24h'!C40,'29.09 Bombo-Matugga'!C40)</f>
        <v>32.142857142857146</v>
      </c>
      <c r="D40" s="48">
        <f>AVERAGE('23.09 Bombo-Matugga '!D40,'24.09 Bombo-Matugga'!D40,'25.09 Bombo-Matugga'!D40,'27.09 Bombo-Matugga'!D40,'26.09 Bombo-Matugga-24h'!D40,'28.09 Bombo-Matugga-24h'!D40,'29.09 Bombo-Matugga'!D40)</f>
        <v>8.1428571428571423</v>
      </c>
      <c r="E40" s="48">
        <f>AVERAGE('23.09 Bombo-Matugga '!E40,'24.09 Bombo-Matugga'!E40,'25.09 Bombo-Matugga'!E40,'27.09 Bombo-Matugga'!E40,'26.09 Bombo-Matugga-24h'!E40,'28.09 Bombo-Matugga-24h'!E40,'29.09 Bombo-Matugga'!E40)</f>
        <v>6.1428571428571432</v>
      </c>
      <c r="F40" s="48">
        <f>AVERAGE('23.09 Bombo-Matugga '!F40,'24.09 Bombo-Matugga'!F40,'25.09 Bombo-Matugga'!F40,'27.09 Bombo-Matugga'!F40,'26.09 Bombo-Matugga-24h'!F40,'28.09 Bombo-Matugga-24h'!F40,'29.09 Bombo-Matugga'!F40)</f>
        <v>29.857142857142858</v>
      </c>
      <c r="G40" s="48">
        <f>AVERAGE('23.09 Bombo-Matugga '!G40,'24.09 Bombo-Matugga'!G40,'25.09 Bombo-Matugga'!G40,'27.09 Bombo-Matugga'!G40,'26.09 Bombo-Matugga-24h'!G40,'28.09 Bombo-Matugga-24h'!G40,'29.09 Bombo-Matugga'!G40)</f>
        <v>0.5714285714285714</v>
      </c>
      <c r="H40" s="48">
        <f>AVERAGE('23.09 Bombo-Matugga '!H40,'24.09 Bombo-Matugga'!H40,'25.09 Bombo-Matugga'!H40,'27.09 Bombo-Matugga'!H40,'26.09 Bombo-Matugga-24h'!H40,'28.09 Bombo-Matugga-24h'!H40,'29.09 Bombo-Matugga'!H40)</f>
        <v>1.4285714285714286</v>
      </c>
      <c r="I40" s="48">
        <f>AVERAGE('23.09 Bombo-Matugga '!I40,'24.09 Bombo-Matugga'!I40,'25.09 Bombo-Matugga'!I40,'27.09 Bombo-Matugga'!I40,'26.09 Bombo-Matugga-24h'!I40,'28.09 Bombo-Matugga-24h'!I40,'29.09 Bombo-Matugga'!I40)</f>
        <v>18.428571428571427</v>
      </c>
      <c r="J40" s="48">
        <f>AVERAGE('23.09 Bombo-Matugga '!J40,'24.09 Bombo-Matugga'!J40,'25.09 Bombo-Matugga'!J40,'27.09 Bombo-Matugga'!J40,'26.09 Bombo-Matugga-24h'!J40,'28.09 Bombo-Matugga-24h'!J40,'29.09 Bombo-Matugga'!J40)</f>
        <v>3.2857142857142856</v>
      </c>
      <c r="K40" s="48">
        <f>AVERAGE('23.09 Bombo-Matugga '!K40,'24.09 Bombo-Matugga'!K40,'25.09 Bombo-Matugga'!K40,'27.09 Bombo-Matugga'!K40,'26.09 Bombo-Matugga-24h'!K40,'28.09 Bombo-Matugga-24h'!K40,'29.09 Bombo-Matugga'!K40)</f>
        <v>0.42857142857142855</v>
      </c>
      <c r="L40" s="48">
        <f>AVERAGE('23.09 Bombo-Matugga '!L40,'24.09 Bombo-Matugga'!L40,'25.09 Bombo-Matugga'!L40,'27.09 Bombo-Matugga'!L40,'26.09 Bombo-Matugga-24h'!L40,'28.09 Bombo-Matugga-24h'!L40,'29.09 Bombo-Matugga'!L40)</f>
        <v>1.8571428571428572</v>
      </c>
      <c r="M40" s="48">
        <f>AVERAGE('23.09 Bombo-Matugga '!M40,'24.09 Bombo-Matugga'!M40,'25.09 Bombo-Matugga'!M40,'27.09 Bombo-Matugga'!M40,'26.09 Bombo-Matugga-24h'!M40,'28.09 Bombo-Matugga-24h'!M40,'29.09 Bombo-Matugga'!M40)</f>
        <v>43.428571428571431</v>
      </c>
      <c r="N40" s="48">
        <f>AVERAGE('23.09 Bombo-Matugga '!N40,'24.09 Bombo-Matugga'!N40,'25.09 Bombo-Matugga'!N40,'27.09 Bombo-Matugga'!N40,'26.09 Bombo-Matugga-24h'!N40,'28.09 Bombo-Matugga-24h'!N40,'29.09 Bombo-Matugga'!N40)</f>
        <v>0.2857142857142857</v>
      </c>
      <c r="O40" s="15">
        <f t="shared" si="0"/>
        <v>102.5714285714286</v>
      </c>
      <c r="P40" s="15">
        <f t="shared" si="1"/>
        <v>146</v>
      </c>
      <c r="R40" s="5" t="s">
        <v>17</v>
      </c>
      <c r="S40" s="16">
        <f t="shared" ref="S40:AF40" si="32">SUM(S10:S21)</f>
        <v>1590</v>
      </c>
      <c r="T40" s="16">
        <f t="shared" si="32"/>
        <v>374.85714285714289</v>
      </c>
      <c r="U40" s="16">
        <f t="shared" si="32"/>
        <v>295.99999999999994</v>
      </c>
      <c r="V40" s="16">
        <f t="shared" si="32"/>
        <v>1588.5714285714284</v>
      </c>
      <c r="W40" s="16">
        <f t="shared" si="32"/>
        <v>48.428571428571431</v>
      </c>
      <c r="X40" s="16">
        <f t="shared" si="32"/>
        <v>32.714285714285715</v>
      </c>
      <c r="Y40" s="16">
        <f t="shared" si="32"/>
        <v>741.28571428571422</v>
      </c>
      <c r="Z40" s="16">
        <f t="shared" si="32"/>
        <v>117.85714285714286</v>
      </c>
      <c r="AA40" s="16">
        <f t="shared" si="32"/>
        <v>51</v>
      </c>
      <c r="AB40" s="16">
        <f t="shared" si="32"/>
        <v>88.142857142857125</v>
      </c>
      <c r="AC40" s="16">
        <f t="shared" si="32"/>
        <v>2902.4285714285711</v>
      </c>
      <c r="AD40" s="16">
        <f t="shared" si="32"/>
        <v>3.2857142857142847</v>
      </c>
      <c r="AE40" s="31">
        <f t="shared" si="32"/>
        <v>4932.1428571428578</v>
      </c>
      <c r="AF40" s="31">
        <f t="shared" si="32"/>
        <v>7834.5714285714284</v>
      </c>
    </row>
    <row r="41" spans="2:32" ht="23.1" customHeight="1" x14ac:dyDescent="0.25">
      <c r="B41" s="22" t="s">
        <v>68</v>
      </c>
      <c r="C41" s="48">
        <f>AVERAGE('23.09 Bombo-Matugga '!C41,'24.09 Bombo-Matugga'!C41,'25.09 Bombo-Matugga'!C41,'27.09 Bombo-Matugga'!C41,'26.09 Bombo-Matugga-24h'!C41,'28.09 Bombo-Matugga-24h'!C41,'29.09 Bombo-Matugga'!C41)</f>
        <v>31.142857142857142</v>
      </c>
      <c r="D41" s="48">
        <f>AVERAGE('23.09 Bombo-Matugga '!D41,'24.09 Bombo-Matugga'!D41,'25.09 Bombo-Matugga'!D41,'27.09 Bombo-Matugga'!D41,'26.09 Bombo-Matugga-24h'!D41,'28.09 Bombo-Matugga-24h'!D41,'29.09 Bombo-Matugga'!D41)</f>
        <v>6.4285714285714288</v>
      </c>
      <c r="E41" s="48">
        <f>AVERAGE('23.09 Bombo-Matugga '!E41,'24.09 Bombo-Matugga'!E41,'25.09 Bombo-Matugga'!E41,'27.09 Bombo-Matugga'!E41,'26.09 Bombo-Matugga-24h'!E41,'28.09 Bombo-Matugga-24h'!E41,'29.09 Bombo-Matugga'!E41)</f>
        <v>6.4285714285714288</v>
      </c>
      <c r="F41" s="48">
        <f>AVERAGE('23.09 Bombo-Matugga '!F41,'24.09 Bombo-Matugga'!F41,'25.09 Bombo-Matugga'!F41,'27.09 Bombo-Matugga'!F41,'26.09 Bombo-Matugga-24h'!F41,'28.09 Bombo-Matugga-24h'!F41,'29.09 Bombo-Matugga'!F41)</f>
        <v>29.714285714285715</v>
      </c>
      <c r="G41" s="48">
        <f>AVERAGE('23.09 Bombo-Matugga '!G41,'24.09 Bombo-Matugga'!G41,'25.09 Bombo-Matugga'!G41,'27.09 Bombo-Matugga'!G41,'26.09 Bombo-Matugga-24h'!G41,'28.09 Bombo-Matugga-24h'!G41,'29.09 Bombo-Matugga'!G41)</f>
        <v>0</v>
      </c>
      <c r="H41" s="48">
        <f>AVERAGE('23.09 Bombo-Matugga '!H41,'24.09 Bombo-Matugga'!H41,'25.09 Bombo-Matugga'!H41,'27.09 Bombo-Matugga'!H41,'26.09 Bombo-Matugga-24h'!H41,'28.09 Bombo-Matugga-24h'!H41,'29.09 Bombo-Matugga'!H41)</f>
        <v>1.1428571428571428</v>
      </c>
      <c r="I41" s="48">
        <f>AVERAGE('23.09 Bombo-Matugga '!I41,'24.09 Bombo-Matugga'!I41,'25.09 Bombo-Matugga'!I41,'27.09 Bombo-Matugga'!I41,'26.09 Bombo-Matugga-24h'!I41,'28.09 Bombo-Matugga-24h'!I41,'29.09 Bombo-Matugga'!I41)</f>
        <v>18</v>
      </c>
      <c r="J41" s="48">
        <f>AVERAGE('23.09 Bombo-Matugga '!J41,'24.09 Bombo-Matugga'!J41,'25.09 Bombo-Matugga'!J41,'27.09 Bombo-Matugga'!J41,'26.09 Bombo-Matugga-24h'!J41,'28.09 Bombo-Matugga-24h'!J41,'29.09 Bombo-Matugga'!J41)</f>
        <v>3.1428571428571428</v>
      </c>
      <c r="K41" s="48">
        <f>AVERAGE('23.09 Bombo-Matugga '!K41,'24.09 Bombo-Matugga'!K41,'25.09 Bombo-Matugga'!K41,'27.09 Bombo-Matugga'!K41,'26.09 Bombo-Matugga-24h'!K41,'28.09 Bombo-Matugga-24h'!K41,'29.09 Bombo-Matugga'!K41)</f>
        <v>2</v>
      </c>
      <c r="L41" s="48">
        <f>AVERAGE('23.09 Bombo-Matugga '!L41,'24.09 Bombo-Matugga'!L41,'25.09 Bombo-Matugga'!L41,'27.09 Bombo-Matugga'!L41,'26.09 Bombo-Matugga-24h'!L41,'28.09 Bombo-Matugga-24h'!L41,'29.09 Bombo-Matugga'!L41)</f>
        <v>1.1428571428571428</v>
      </c>
      <c r="M41" s="48">
        <f>AVERAGE('23.09 Bombo-Matugga '!M41,'24.09 Bombo-Matugga'!M41,'25.09 Bombo-Matugga'!M41,'27.09 Bombo-Matugga'!M41,'26.09 Bombo-Matugga-24h'!M41,'28.09 Bombo-Matugga-24h'!M41,'29.09 Bombo-Matugga'!M41)</f>
        <v>48.714285714285715</v>
      </c>
      <c r="N41" s="48">
        <f>AVERAGE('23.09 Bombo-Matugga '!N41,'24.09 Bombo-Matugga'!N41,'25.09 Bombo-Matugga'!N41,'27.09 Bombo-Matugga'!N41,'26.09 Bombo-Matugga-24h'!N41,'28.09 Bombo-Matugga-24h'!N41,'29.09 Bombo-Matugga'!N41)</f>
        <v>0.14285714285714285</v>
      </c>
      <c r="O41" s="15">
        <f t="shared" si="0"/>
        <v>99.285714285714278</v>
      </c>
      <c r="P41" s="15">
        <f t="shared" si="1"/>
        <v>148</v>
      </c>
      <c r="R41" s="5" t="s">
        <v>190</v>
      </c>
      <c r="S41" s="16">
        <f>SUM(S10:S33)</f>
        <v>2126</v>
      </c>
      <c r="T41" s="16">
        <f t="shared" ref="T41:AD41" si="33">SUM(T10:T33)</f>
        <v>520.35714285714289</v>
      </c>
      <c r="U41" s="16">
        <f t="shared" si="33"/>
        <v>415.99999999999994</v>
      </c>
      <c r="V41" s="16">
        <f t="shared" si="33"/>
        <v>2179.0714285714284</v>
      </c>
      <c r="W41" s="16">
        <f t="shared" si="33"/>
        <v>71.928571428571431</v>
      </c>
      <c r="X41" s="16">
        <f t="shared" si="33"/>
        <v>90.214285714285722</v>
      </c>
      <c r="Y41" s="16">
        <f t="shared" si="33"/>
        <v>1222.7857142857142</v>
      </c>
      <c r="Z41" s="16">
        <f t="shared" si="33"/>
        <v>225.35714285714286</v>
      </c>
      <c r="AA41" s="16">
        <f t="shared" si="33"/>
        <v>101.5</v>
      </c>
      <c r="AB41" s="16">
        <f t="shared" si="33"/>
        <v>160.14285714285711</v>
      </c>
      <c r="AC41" s="16">
        <f t="shared" si="33"/>
        <v>3802.4285714285711</v>
      </c>
      <c r="AD41" s="16">
        <f t="shared" si="33"/>
        <v>18.785714285714285</v>
      </c>
      <c r="AE41" s="31">
        <f>SUM(AE10:AE33)</f>
        <v>7132.1428571428578</v>
      </c>
      <c r="AF41" s="31">
        <f>SUM(AF10:AF33)</f>
        <v>10934.571428571428</v>
      </c>
    </row>
    <row r="42" spans="2:32" ht="23.1" customHeight="1" x14ac:dyDescent="0.25">
      <c r="B42" s="23" t="s">
        <v>69</v>
      </c>
      <c r="C42" s="48">
        <f>AVERAGE('23.09 Bombo-Matugga '!C42,'24.09 Bombo-Matugga'!C42,'25.09 Bombo-Matugga'!C42,'27.09 Bombo-Matugga'!C42,'26.09 Bombo-Matugga-24h'!C42,'28.09 Bombo-Matugga-24h'!C42,'29.09 Bombo-Matugga'!C42)</f>
        <v>37</v>
      </c>
      <c r="D42" s="48">
        <f>AVERAGE('23.09 Bombo-Matugga '!D42,'24.09 Bombo-Matugga'!D42,'25.09 Bombo-Matugga'!D42,'27.09 Bombo-Matugga'!D42,'26.09 Bombo-Matugga-24h'!D42,'28.09 Bombo-Matugga-24h'!D42,'29.09 Bombo-Matugga'!D42)</f>
        <v>9.4285714285714288</v>
      </c>
      <c r="E42" s="48">
        <f>AVERAGE('23.09 Bombo-Matugga '!E42,'24.09 Bombo-Matugga'!E42,'25.09 Bombo-Matugga'!E42,'27.09 Bombo-Matugga'!E42,'26.09 Bombo-Matugga-24h'!E42,'28.09 Bombo-Matugga-24h'!E42,'29.09 Bombo-Matugga'!E42)</f>
        <v>7.1428571428571432</v>
      </c>
      <c r="F42" s="48">
        <f>AVERAGE('23.09 Bombo-Matugga '!F42,'24.09 Bombo-Matugga'!F42,'25.09 Bombo-Matugga'!F42,'27.09 Bombo-Matugga'!F42,'26.09 Bombo-Matugga-24h'!F42,'28.09 Bombo-Matugga-24h'!F42,'29.09 Bombo-Matugga'!F42)</f>
        <v>32.428571428571431</v>
      </c>
      <c r="G42" s="48">
        <f>AVERAGE('23.09 Bombo-Matugga '!G42,'24.09 Bombo-Matugga'!G42,'25.09 Bombo-Matugga'!G42,'27.09 Bombo-Matugga'!G42,'26.09 Bombo-Matugga-24h'!G42,'28.09 Bombo-Matugga-24h'!G42,'29.09 Bombo-Matugga'!G42)</f>
        <v>0.42857142857142855</v>
      </c>
      <c r="H42" s="48">
        <f>AVERAGE('23.09 Bombo-Matugga '!H42,'24.09 Bombo-Matugga'!H42,'25.09 Bombo-Matugga'!H42,'27.09 Bombo-Matugga'!H42,'26.09 Bombo-Matugga-24h'!H42,'28.09 Bombo-Matugga-24h'!H42,'29.09 Bombo-Matugga'!H42)</f>
        <v>1.2857142857142858</v>
      </c>
      <c r="I42" s="48">
        <f>AVERAGE('23.09 Bombo-Matugga '!I42,'24.09 Bombo-Matugga'!I42,'25.09 Bombo-Matugga'!I42,'27.09 Bombo-Matugga'!I42,'26.09 Bombo-Matugga-24h'!I42,'28.09 Bombo-Matugga-24h'!I42,'29.09 Bombo-Matugga'!I42)</f>
        <v>17</v>
      </c>
      <c r="J42" s="48">
        <f>AVERAGE('23.09 Bombo-Matugga '!J42,'24.09 Bombo-Matugga'!J42,'25.09 Bombo-Matugga'!J42,'27.09 Bombo-Matugga'!J42,'26.09 Bombo-Matugga-24h'!J42,'28.09 Bombo-Matugga-24h'!J42,'29.09 Bombo-Matugga'!J42)</f>
        <v>5.4285714285714288</v>
      </c>
      <c r="K42" s="48">
        <f>AVERAGE('23.09 Bombo-Matugga '!K42,'24.09 Bombo-Matugga'!K42,'25.09 Bombo-Matugga'!K42,'27.09 Bombo-Matugga'!K42,'26.09 Bombo-Matugga-24h'!K42,'28.09 Bombo-Matugga-24h'!K42,'29.09 Bombo-Matugga'!K42)</f>
        <v>0.8571428571428571</v>
      </c>
      <c r="L42" s="48">
        <f>AVERAGE('23.09 Bombo-Matugga '!L42,'24.09 Bombo-Matugga'!L42,'25.09 Bombo-Matugga'!L42,'27.09 Bombo-Matugga'!L42,'26.09 Bombo-Matugga-24h'!L42,'28.09 Bombo-Matugga-24h'!L42,'29.09 Bombo-Matugga'!L42)</f>
        <v>3.5714285714285716</v>
      </c>
      <c r="M42" s="48">
        <f>AVERAGE('23.09 Bombo-Matugga '!M42,'24.09 Bombo-Matugga'!M42,'25.09 Bombo-Matugga'!M42,'27.09 Bombo-Matugga'!M42,'26.09 Bombo-Matugga-24h'!M42,'28.09 Bombo-Matugga-24h'!M42,'29.09 Bombo-Matugga'!M42)</f>
        <v>33</v>
      </c>
      <c r="N42" s="48">
        <f>AVERAGE('23.09 Bombo-Matugga '!N42,'24.09 Bombo-Matugga'!N42,'25.09 Bombo-Matugga'!N42,'27.09 Bombo-Matugga'!N42,'26.09 Bombo-Matugga-24h'!N42,'28.09 Bombo-Matugga-24h'!N42,'29.09 Bombo-Matugga'!N42)</f>
        <v>0</v>
      </c>
      <c r="O42" s="15">
        <f t="shared" si="0"/>
        <v>114.57142857142858</v>
      </c>
      <c r="P42" s="15">
        <f t="shared" si="1"/>
        <v>147.57142857142858</v>
      </c>
      <c r="R42" s="5" t="s">
        <v>160</v>
      </c>
      <c r="S42" s="47">
        <f>S41/S40</f>
        <v>1.3371069182389936</v>
      </c>
      <c r="T42" s="47">
        <f t="shared" ref="T42:AF42" si="34">T41/T40</f>
        <v>1.3881478658536586</v>
      </c>
      <c r="U42" s="47">
        <f t="shared" si="34"/>
        <v>1.4054054054054055</v>
      </c>
      <c r="V42" s="47">
        <f t="shared" si="34"/>
        <v>1.3717176258992807</v>
      </c>
      <c r="W42" s="47">
        <f t="shared" si="34"/>
        <v>1.4852507374631267</v>
      </c>
      <c r="X42" s="47">
        <f t="shared" si="34"/>
        <v>2.7576419213973802</v>
      </c>
      <c r="Y42" s="47">
        <f t="shared" si="34"/>
        <v>1.6495471189053768</v>
      </c>
      <c r="Z42" s="47">
        <f t="shared" si="34"/>
        <v>1.9121212121212121</v>
      </c>
      <c r="AA42" s="47">
        <f t="shared" si="34"/>
        <v>1.9901960784313726</v>
      </c>
      <c r="AB42" s="47">
        <f t="shared" si="34"/>
        <v>1.8168557536466774</v>
      </c>
      <c r="AC42" s="47">
        <f t="shared" si="34"/>
        <v>1.3100851503666879</v>
      </c>
      <c r="AD42" s="47">
        <f t="shared" si="34"/>
        <v>5.7173913043478279</v>
      </c>
      <c r="AE42" s="78">
        <f t="shared" si="34"/>
        <v>1.44605358435916</v>
      </c>
      <c r="AF42" s="78">
        <f t="shared" si="34"/>
        <v>1.3956821414244556</v>
      </c>
    </row>
    <row r="43" spans="2:32" ht="23.1" customHeight="1" x14ac:dyDescent="0.25">
      <c r="B43" s="22" t="s">
        <v>70</v>
      </c>
      <c r="C43" s="48">
        <f>AVERAGE('23.09 Bombo-Matugga '!C43,'24.09 Bombo-Matugga'!C43,'25.09 Bombo-Matugga'!C43,'27.09 Bombo-Matugga'!C43,'26.09 Bombo-Matugga-24h'!C43,'28.09 Bombo-Matugga-24h'!C43,'29.09 Bombo-Matugga'!C43)</f>
        <v>31.142857142857142</v>
      </c>
      <c r="D43" s="48">
        <f>AVERAGE('23.09 Bombo-Matugga '!D43,'24.09 Bombo-Matugga'!D43,'25.09 Bombo-Matugga'!D43,'27.09 Bombo-Matugga'!D43,'26.09 Bombo-Matugga-24h'!D43,'28.09 Bombo-Matugga-24h'!D43,'29.09 Bombo-Matugga'!D43)</f>
        <v>8.7142857142857135</v>
      </c>
      <c r="E43" s="48">
        <f>AVERAGE('23.09 Bombo-Matugga '!E43,'24.09 Bombo-Matugga'!E43,'25.09 Bombo-Matugga'!E43,'27.09 Bombo-Matugga'!E43,'26.09 Bombo-Matugga-24h'!E43,'28.09 Bombo-Matugga-24h'!E43,'29.09 Bombo-Matugga'!E43)</f>
        <v>5.5714285714285712</v>
      </c>
      <c r="F43" s="48">
        <f>AVERAGE('23.09 Bombo-Matugga '!F43,'24.09 Bombo-Matugga'!F43,'25.09 Bombo-Matugga'!F43,'27.09 Bombo-Matugga'!F43,'26.09 Bombo-Matugga-24h'!F43,'28.09 Bombo-Matugga-24h'!F43,'29.09 Bombo-Matugga'!F43)</f>
        <v>31.428571428571427</v>
      </c>
      <c r="G43" s="48">
        <f>AVERAGE('23.09 Bombo-Matugga '!G43,'24.09 Bombo-Matugga'!G43,'25.09 Bombo-Matugga'!G43,'27.09 Bombo-Matugga'!G43,'26.09 Bombo-Matugga-24h'!G43,'28.09 Bombo-Matugga-24h'!G43,'29.09 Bombo-Matugga'!G43)</f>
        <v>0.42857142857142855</v>
      </c>
      <c r="H43" s="48">
        <f>AVERAGE('23.09 Bombo-Matugga '!H43,'24.09 Bombo-Matugga'!H43,'25.09 Bombo-Matugga'!H43,'27.09 Bombo-Matugga'!H43,'26.09 Bombo-Matugga-24h'!H43,'28.09 Bombo-Matugga-24h'!H43,'29.09 Bombo-Matugga'!H43)</f>
        <v>0.8571428571428571</v>
      </c>
      <c r="I43" s="48">
        <f>AVERAGE('23.09 Bombo-Matugga '!I43,'24.09 Bombo-Matugga'!I43,'25.09 Bombo-Matugga'!I43,'27.09 Bombo-Matugga'!I43,'26.09 Bombo-Matugga-24h'!I43,'28.09 Bombo-Matugga-24h'!I43,'29.09 Bombo-Matugga'!I43)</f>
        <v>19.428571428571427</v>
      </c>
      <c r="J43" s="48">
        <f>AVERAGE('23.09 Bombo-Matugga '!J43,'24.09 Bombo-Matugga'!J43,'25.09 Bombo-Matugga'!J43,'27.09 Bombo-Matugga'!J43,'26.09 Bombo-Matugga-24h'!J43,'28.09 Bombo-Matugga-24h'!J43,'29.09 Bombo-Matugga'!J43)</f>
        <v>1.4285714285714286</v>
      </c>
      <c r="K43" s="48">
        <f>AVERAGE('23.09 Bombo-Matugga '!K43,'24.09 Bombo-Matugga'!K43,'25.09 Bombo-Matugga'!K43,'27.09 Bombo-Matugga'!K43,'26.09 Bombo-Matugga-24h'!K43,'28.09 Bombo-Matugga-24h'!K43,'29.09 Bombo-Matugga'!K43)</f>
        <v>1.2857142857142858</v>
      </c>
      <c r="L43" s="48">
        <f>AVERAGE('23.09 Bombo-Matugga '!L43,'24.09 Bombo-Matugga'!L43,'25.09 Bombo-Matugga'!L43,'27.09 Bombo-Matugga'!L43,'26.09 Bombo-Matugga-24h'!L43,'28.09 Bombo-Matugga-24h'!L43,'29.09 Bombo-Matugga'!L43)</f>
        <v>1.7142857142857142</v>
      </c>
      <c r="M43" s="48">
        <f>AVERAGE('23.09 Bombo-Matugga '!M43,'24.09 Bombo-Matugga'!M43,'25.09 Bombo-Matugga'!M43,'27.09 Bombo-Matugga'!M43,'26.09 Bombo-Matugga-24h'!M43,'28.09 Bombo-Matugga-24h'!M43,'29.09 Bombo-Matugga'!M43)</f>
        <v>46.571428571428569</v>
      </c>
      <c r="N43" s="48">
        <f>AVERAGE('23.09 Bombo-Matugga '!N43,'24.09 Bombo-Matugga'!N43,'25.09 Bombo-Matugga'!N43,'27.09 Bombo-Matugga'!N43,'26.09 Bombo-Matugga-24h'!N43,'28.09 Bombo-Matugga-24h'!N43,'29.09 Bombo-Matugga'!N43)</f>
        <v>0</v>
      </c>
      <c r="O43" s="15">
        <f t="shared" si="0"/>
        <v>102</v>
      </c>
      <c r="P43" s="15">
        <f t="shared" si="1"/>
        <v>148.57142857142856</v>
      </c>
    </row>
    <row r="44" spans="2:32" ht="23.1" customHeight="1" x14ac:dyDescent="0.25">
      <c r="B44" s="24" t="s">
        <v>71</v>
      </c>
      <c r="C44" s="48">
        <f>AVERAGE('23.09 Bombo-Matugga '!C44,'24.09 Bombo-Matugga'!C44,'25.09 Bombo-Matugga'!C44,'27.09 Bombo-Matugga'!C44,'26.09 Bombo-Matugga-24h'!C44,'28.09 Bombo-Matugga-24h'!C44,'29.09 Bombo-Matugga'!C44)</f>
        <v>41.142857142857146</v>
      </c>
      <c r="D44" s="48">
        <f>AVERAGE('23.09 Bombo-Matugga '!D44,'24.09 Bombo-Matugga'!D44,'25.09 Bombo-Matugga'!D44,'27.09 Bombo-Matugga'!D44,'26.09 Bombo-Matugga-24h'!D44,'28.09 Bombo-Matugga-24h'!D44,'29.09 Bombo-Matugga'!D44)</f>
        <v>8.2857142857142865</v>
      </c>
      <c r="E44" s="48">
        <f>AVERAGE('23.09 Bombo-Matugga '!E44,'24.09 Bombo-Matugga'!E44,'25.09 Bombo-Matugga'!E44,'27.09 Bombo-Matugga'!E44,'26.09 Bombo-Matugga-24h'!E44,'28.09 Bombo-Matugga-24h'!E44,'29.09 Bombo-Matugga'!E44)</f>
        <v>9.7142857142857135</v>
      </c>
      <c r="F44" s="48">
        <f>AVERAGE('23.09 Bombo-Matugga '!F44,'24.09 Bombo-Matugga'!F44,'25.09 Bombo-Matugga'!F44,'27.09 Bombo-Matugga'!F44,'26.09 Bombo-Matugga-24h'!F44,'28.09 Bombo-Matugga-24h'!F44,'29.09 Bombo-Matugga'!F44)</f>
        <v>32.142857142857146</v>
      </c>
      <c r="G44" s="48">
        <f>AVERAGE('23.09 Bombo-Matugga '!G44,'24.09 Bombo-Matugga'!G44,'25.09 Bombo-Matugga'!G44,'27.09 Bombo-Matugga'!G44,'26.09 Bombo-Matugga-24h'!G44,'28.09 Bombo-Matugga-24h'!G44,'29.09 Bombo-Matugga'!G44)</f>
        <v>0.42857142857142855</v>
      </c>
      <c r="H44" s="48">
        <f>AVERAGE('23.09 Bombo-Matugga '!H44,'24.09 Bombo-Matugga'!H44,'25.09 Bombo-Matugga'!H44,'27.09 Bombo-Matugga'!H44,'26.09 Bombo-Matugga-24h'!H44,'28.09 Bombo-Matugga-24h'!H44,'29.09 Bombo-Matugga'!H44)</f>
        <v>0.7142857142857143</v>
      </c>
      <c r="I44" s="48">
        <f>AVERAGE('23.09 Bombo-Matugga '!I44,'24.09 Bombo-Matugga'!I44,'25.09 Bombo-Matugga'!I44,'27.09 Bombo-Matugga'!I44,'26.09 Bombo-Matugga-24h'!I44,'28.09 Bombo-Matugga-24h'!I44,'29.09 Bombo-Matugga'!I44)</f>
        <v>18</v>
      </c>
      <c r="J44" s="48">
        <f>AVERAGE('23.09 Bombo-Matugga '!J44,'24.09 Bombo-Matugga'!J44,'25.09 Bombo-Matugga'!J44,'27.09 Bombo-Matugga'!J44,'26.09 Bombo-Matugga-24h'!J44,'28.09 Bombo-Matugga-24h'!J44,'29.09 Bombo-Matugga'!J44)</f>
        <v>1.7142857142857142</v>
      </c>
      <c r="K44" s="48">
        <f>AVERAGE('23.09 Bombo-Matugga '!K44,'24.09 Bombo-Matugga'!K44,'25.09 Bombo-Matugga'!K44,'27.09 Bombo-Matugga'!K44,'26.09 Bombo-Matugga-24h'!K44,'28.09 Bombo-Matugga-24h'!K44,'29.09 Bombo-Matugga'!K44)</f>
        <v>0.5714285714285714</v>
      </c>
      <c r="L44" s="48">
        <f>AVERAGE('23.09 Bombo-Matugga '!L44,'24.09 Bombo-Matugga'!L44,'25.09 Bombo-Matugga'!L44,'27.09 Bombo-Matugga'!L44,'26.09 Bombo-Matugga-24h'!L44,'28.09 Bombo-Matugga-24h'!L44,'29.09 Bombo-Matugga'!L44)</f>
        <v>3.1428571428571428</v>
      </c>
      <c r="M44" s="48">
        <f>AVERAGE('23.09 Bombo-Matugga '!M44,'24.09 Bombo-Matugga'!M44,'25.09 Bombo-Matugga'!M44,'27.09 Bombo-Matugga'!M44,'26.09 Bombo-Matugga-24h'!M44,'28.09 Bombo-Matugga-24h'!M44,'29.09 Bombo-Matugga'!M44)</f>
        <v>51.285714285714285</v>
      </c>
      <c r="N44" s="48">
        <f>AVERAGE('23.09 Bombo-Matugga '!N44,'24.09 Bombo-Matugga'!N44,'25.09 Bombo-Matugga'!N44,'27.09 Bombo-Matugga'!N44,'26.09 Bombo-Matugga-24h'!N44,'28.09 Bombo-Matugga-24h'!N44,'29.09 Bombo-Matugga'!N44)</f>
        <v>0</v>
      </c>
      <c r="O44" s="15">
        <f t="shared" si="0"/>
        <v>115.85714285714285</v>
      </c>
      <c r="P44" s="15">
        <f t="shared" si="1"/>
        <v>167.14285714285714</v>
      </c>
    </row>
    <row r="45" spans="2:32" ht="23.1" customHeight="1" x14ac:dyDescent="0.25">
      <c r="B45" s="22" t="s">
        <v>72</v>
      </c>
      <c r="C45" s="48">
        <f>AVERAGE('23.09 Bombo-Matugga '!C45,'24.09 Bombo-Matugga'!C45,'25.09 Bombo-Matugga'!C45,'27.09 Bombo-Matugga'!C45,'26.09 Bombo-Matugga-24h'!C45,'28.09 Bombo-Matugga-24h'!C45,'29.09 Bombo-Matugga'!C45)</f>
        <v>37.142857142857146</v>
      </c>
      <c r="D45" s="48">
        <f>AVERAGE('23.09 Bombo-Matugga '!D45,'24.09 Bombo-Matugga'!D45,'25.09 Bombo-Matugga'!D45,'27.09 Bombo-Matugga'!D45,'26.09 Bombo-Matugga-24h'!D45,'28.09 Bombo-Matugga-24h'!D45,'29.09 Bombo-Matugga'!D45)</f>
        <v>9.2857142857142865</v>
      </c>
      <c r="E45" s="48">
        <f>AVERAGE('23.09 Bombo-Matugga '!E45,'24.09 Bombo-Matugga'!E45,'25.09 Bombo-Matugga'!E45,'27.09 Bombo-Matugga'!E45,'26.09 Bombo-Matugga-24h'!E45,'28.09 Bombo-Matugga-24h'!E45,'29.09 Bombo-Matugga'!E45)</f>
        <v>5.8571428571428568</v>
      </c>
      <c r="F45" s="48">
        <f>AVERAGE('23.09 Bombo-Matugga '!F45,'24.09 Bombo-Matugga'!F45,'25.09 Bombo-Matugga'!F45,'27.09 Bombo-Matugga'!F45,'26.09 Bombo-Matugga-24h'!F45,'28.09 Bombo-Matugga-24h'!F45,'29.09 Bombo-Matugga'!F45)</f>
        <v>30.428571428571427</v>
      </c>
      <c r="G45" s="48">
        <f>AVERAGE('23.09 Bombo-Matugga '!G45,'24.09 Bombo-Matugga'!G45,'25.09 Bombo-Matugga'!G45,'27.09 Bombo-Matugga'!G45,'26.09 Bombo-Matugga-24h'!G45,'28.09 Bombo-Matugga-24h'!G45,'29.09 Bombo-Matugga'!G45)</f>
        <v>0.42857142857142855</v>
      </c>
      <c r="H45" s="48">
        <f>AVERAGE('23.09 Bombo-Matugga '!H45,'24.09 Bombo-Matugga'!H45,'25.09 Bombo-Matugga'!H45,'27.09 Bombo-Matugga'!H45,'26.09 Bombo-Matugga-24h'!H45,'28.09 Bombo-Matugga-24h'!H45,'29.09 Bombo-Matugga'!H45)</f>
        <v>1.2857142857142858</v>
      </c>
      <c r="I45" s="48">
        <f>AVERAGE('23.09 Bombo-Matugga '!I45,'24.09 Bombo-Matugga'!I45,'25.09 Bombo-Matugga'!I45,'27.09 Bombo-Matugga'!I45,'26.09 Bombo-Matugga-24h'!I45,'28.09 Bombo-Matugga-24h'!I45,'29.09 Bombo-Matugga'!I45)</f>
        <v>16.428571428571427</v>
      </c>
      <c r="J45" s="48">
        <f>AVERAGE('23.09 Bombo-Matugga '!J45,'24.09 Bombo-Matugga'!J45,'25.09 Bombo-Matugga'!J45,'27.09 Bombo-Matugga'!J45,'26.09 Bombo-Matugga-24h'!J45,'28.09 Bombo-Matugga-24h'!J45,'29.09 Bombo-Matugga'!J45)</f>
        <v>3</v>
      </c>
      <c r="K45" s="48">
        <f>AVERAGE('23.09 Bombo-Matugga '!K45,'24.09 Bombo-Matugga'!K45,'25.09 Bombo-Matugga'!K45,'27.09 Bombo-Matugga'!K45,'26.09 Bombo-Matugga-24h'!K45,'28.09 Bombo-Matugga-24h'!K45,'29.09 Bombo-Matugga'!K45)</f>
        <v>1.8571428571428572</v>
      </c>
      <c r="L45" s="48">
        <f>AVERAGE('23.09 Bombo-Matugga '!L45,'24.09 Bombo-Matugga'!L45,'25.09 Bombo-Matugga'!L45,'27.09 Bombo-Matugga'!L45,'26.09 Bombo-Matugga-24h'!L45,'28.09 Bombo-Matugga-24h'!L45,'29.09 Bombo-Matugga'!L45)</f>
        <v>2.7142857142857144</v>
      </c>
      <c r="M45" s="48">
        <f>AVERAGE('23.09 Bombo-Matugga '!M45,'24.09 Bombo-Matugga'!M45,'25.09 Bombo-Matugga'!M45,'27.09 Bombo-Matugga'!M45,'26.09 Bombo-Matugga-24h'!M45,'28.09 Bombo-Matugga-24h'!M45,'29.09 Bombo-Matugga'!M45)</f>
        <v>43.714285714285715</v>
      </c>
      <c r="N45" s="48">
        <f>AVERAGE('23.09 Bombo-Matugga '!N45,'24.09 Bombo-Matugga'!N45,'25.09 Bombo-Matugga'!N45,'27.09 Bombo-Matugga'!N45,'26.09 Bombo-Matugga-24h'!N45,'28.09 Bombo-Matugga-24h'!N45,'29.09 Bombo-Matugga'!N45)</f>
        <v>0.2857142857142857</v>
      </c>
      <c r="O45" s="15">
        <f t="shared" si="0"/>
        <v>108.71428571428572</v>
      </c>
      <c r="P45" s="15">
        <f t="shared" si="1"/>
        <v>152.42857142857142</v>
      </c>
    </row>
    <row r="46" spans="2:32" ht="23.1" customHeight="1" x14ac:dyDescent="0.25">
      <c r="B46" s="23" t="s">
        <v>73</v>
      </c>
      <c r="C46" s="48">
        <f>AVERAGE('23.09 Bombo-Matugga '!C46,'24.09 Bombo-Matugga'!C46,'25.09 Bombo-Matugga'!C46,'27.09 Bombo-Matugga'!C46,'26.09 Bombo-Matugga-24h'!C46,'28.09 Bombo-Matugga-24h'!C46,'29.09 Bombo-Matugga'!C46)</f>
        <v>36.428571428571431</v>
      </c>
      <c r="D46" s="48">
        <f>AVERAGE('23.09 Bombo-Matugga '!D46,'24.09 Bombo-Matugga'!D46,'25.09 Bombo-Matugga'!D46,'27.09 Bombo-Matugga'!D46,'26.09 Bombo-Matugga-24h'!D46,'28.09 Bombo-Matugga-24h'!D46,'29.09 Bombo-Matugga'!D46)</f>
        <v>13.142857142857142</v>
      </c>
      <c r="E46" s="48">
        <f>AVERAGE('23.09 Bombo-Matugga '!E46,'24.09 Bombo-Matugga'!E46,'25.09 Bombo-Matugga'!E46,'27.09 Bombo-Matugga'!E46,'26.09 Bombo-Matugga-24h'!E46,'28.09 Bombo-Matugga-24h'!E46,'29.09 Bombo-Matugga'!E46)</f>
        <v>9</v>
      </c>
      <c r="F46" s="48">
        <f>AVERAGE('23.09 Bombo-Matugga '!F46,'24.09 Bombo-Matugga'!F46,'25.09 Bombo-Matugga'!F46,'27.09 Bombo-Matugga'!F46,'26.09 Bombo-Matugga-24h'!F46,'28.09 Bombo-Matugga-24h'!F46,'29.09 Bombo-Matugga'!F46)</f>
        <v>36.285714285714285</v>
      </c>
      <c r="G46" s="48">
        <f>AVERAGE('23.09 Bombo-Matugga '!G46,'24.09 Bombo-Matugga'!G46,'25.09 Bombo-Matugga'!G46,'27.09 Bombo-Matugga'!G46,'26.09 Bombo-Matugga-24h'!G46,'28.09 Bombo-Matugga-24h'!G46,'29.09 Bombo-Matugga'!G46)</f>
        <v>0.2857142857142857</v>
      </c>
      <c r="H46" s="48">
        <f>AVERAGE('23.09 Bombo-Matugga '!H46,'24.09 Bombo-Matugga'!H46,'25.09 Bombo-Matugga'!H46,'27.09 Bombo-Matugga'!H46,'26.09 Bombo-Matugga-24h'!H46,'28.09 Bombo-Matugga-24h'!H46,'29.09 Bombo-Matugga'!H46)</f>
        <v>1.8571428571428572</v>
      </c>
      <c r="I46" s="48">
        <f>AVERAGE('23.09 Bombo-Matugga '!I46,'24.09 Bombo-Matugga'!I46,'25.09 Bombo-Matugga'!I46,'27.09 Bombo-Matugga'!I46,'26.09 Bombo-Matugga-24h'!I46,'28.09 Bombo-Matugga-24h'!I46,'29.09 Bombo-Matugga'!I46)</f>
        <v>19.857142857142858</v>
      </c>
      <c r="J46" s="48">
        <f>AVERAGE('23.09 Bombo-Matugga '!J46,'24.09 Bombo-Matugga'!J46,'25.09 Bombo-Matugga'!J46,'27.09 Bombo-Matugga'!J46,'26.09 Bombo-Matugga-24h'!J46,'28.09 Bombo-Matugga-24h'!J46,'29.09 Bombo-Matugga'!J46)</f>
        <v>1.4285714285714286</v>
      </c>
      <c r="K46" s="48">
        <f>AVERAGE('23.09 Bombo-Matugga '!K46,'24.09 Bombo-Matugga'!K46,'25.09 Bombo-Matugga'!K46,'27.09 Bombo-Matugga'!K46,'26.09 Bombo-Matugga-24h'!K46,'28.09 Bombo-Matugga-24h'!K46,'29.09 Bombo-Matugga'!K46)</f>
        <v>0.7142857142857143</v>
      </c>
      <c r="L46" s="48">
        <f>AVERAGE('23.09 Bombo-Matugga '!L46,'24.09 Bombo-Matugga'!L46,'25.09 Bombo-Matugga'!L46,'27.09 Bombo-Matugga'!L46,'26.09 Bombo-Matugga-24h'!L46,'28.09 Bombo-Matugga-24h'!L46,'29.09 Bombo-Matugga'!L46)</f>
        <v>2.5714285714285716</v>
      </c>
      <c r="M46" s="48">
        <f>AVERAGE('23.09 Bombo-Matugga '!M46,'24.09 Bombo-Matugga'!M46,'25.09 Bombo-Matugga'!M46,'27.09 Bombo-Matugga'!M46,'26.09 Bombo-Matugga-24h'!M46,'28.09 Bombo-Matugga-24h'!M46,'29.09 Bombo-Matugga'!M46)</f>
        <v>50.428571428571431</v>
      </c>
      <c r="N46" s="48">
        <f>AVERAGE('23.09 Bombo-Matugga '!N46,'24.09 Bombo-Matugga'!N46,'25.09 Bombo-Matugga'!N46,'27.09 Bombo-Matugga'!N46,'26.09 Bombo-Matugga-24h'!N46,'28.09 Bombo-Matugga-24h'!N46,'29.09 Bombo-Matugga'!N46)</f>
        <v>0</v>
      </c>
      <c r="O46" s="15">
        <f t="shared" si="0"/>
        <v>121.57142857142858</v>
      </c>
      <c r="P46" s="15">
        <f t="shared" si="1"/>
        <v>172</v>
      </c>
    </row>
    <row r="47" spans="2:32" ht="23.1" customHeight="1" x14ac:dyDescent="0.25">
      <c r="B47" s="23" t="s">
        <v>74</v>
      </c>
      <c r="C47" s="48">
        <f>AVERAGE('23.09 Bombo-Matugga '!C47,'24.09 Bombo-Matugga'!C47,'25.09 Bombo-Matugga'!C47,'27.09 Bombo-Matugga'!C47,'26.09 Bombo-Matugga-24h'!C47,'28.09 Bombo-Matugga-24h'!C47,'29.09 Bombo-Matugga'!C47)</f>
        <v>36.285714285714285</v>
      </c>
      <c r="D47" s="48">
        <f>AVERAGE('23.09 Bombo-Matugga '!D47,'24.09 Bombo-Matugga'!D47,'25.09 Bombo-Matugga'!D47,'27.09 Bombo-Matugga'!D47,'26.09 Bombo-Matugga-24h'!D47,'28.09 Bombo-Matugga-24h'!D47,'29.09 Bombo-Matugga'!D47)</f>
        <v>9</v>
      </c>
      <c r="E47" s="48">
        <f>AVERAGE('23.09 Bombo-Matugga '!E47,'24.09 Bombo-Matugga'!E47,'25.09 Bombo-Matugga'!E47,'27.09 Bombo-Matugga'!E47,'26.09 Bombo-Matugga-24h'!E47,'28.09 Bombo-Matugga-24h'!E47,'29.09 Bombo-Matugga'!E47)</f>
        <v>6.2857142857142856</v>
      </c>
      <c r="F47" s="48">
        <f>AVERAGE('23.09 Bombo-Matugga '!F47,'24.09 Bombo-Matugga'!F47,'25.09 Bombo-Matugga'!F47,'27.09 Bombo-Matugga'!F47,'26.09 Bombo-Matugga-24h'!F47,'28.09 Bombo-Matugga-24h'!F47,'29.09 Bombo-Matugga'!F47)</f>
        <v>30.285714285714285</v>
      </c>
      <c r="G47" s="48">
        <f>AVERAGE('23.09 Bombo-Matugga '!G47,'24.09 Bombo-Matugga'!G47,'25.09 Bombo-Matugga'!G47,'27.09 Bombo-Matugga'!G47,'26.09 Bombo-Matugga-24h'!G47,'28.09 Bombo-Matugga-24h'!G47,'29.09 Bombo-Matugga'!G47)</f>
        <v>1.1428571428571428</v>
      </c>
      <c r="H47" s="48">
        <f>AVERAGE('23.09 Bombo-Matugga '!H47,'24.09 Bombo-Matugga'!H47,'25.09 Bombo-Matugga'!H47,'27.09 Bombo-Matugga'!H47,'26.09 Bombo-Matugga-24h'!H47,'28.09 Bombo-Matugga-24h'!H47,'29.09 Bombo-Matugga'!H47)</f>
        <v>1</v>
      </c>
      <c r="I47" s="48">
        <f>AVERAGE('23.09 Bombo-Matugga '!I47,'24.09 Bombo-Matugga'!I47,'25.09 Bombo-Matugga'!I47,'27.09 Bombo-Matugga'!I47,'26.09 Bombo-Matugga-24h'!I47,'28.09 Bombo-Matugga-24h'!I47,'29.09 Bombo-Matugga'!I47)</f>
        <v>17.285714285714285</v>
      </c>
      <c r="J47" s="48">
        <f>AVERAGE('23.09 Bombo-Matugga '!J47,'24.09 Bombo-Matugga'!J47,'25.09 Bombo-Matugga'!J47,'27.09 Bombo-Matugga'!J47,'26.09 Bombo-Matugga-24h'!J47,'28.09 Bombo-Matugga-24h'!J47,'29.09 Bombo-Matugga'!J47)</f>
        <v>1.1428571428571428</v>
      </c>
      <c r="K47" s="48">
        <f>AVERAGE('23.09 Bombo-Matugga '!K47,'24.09 Bombo-Matugga'!K47,'25.09 Bombo-Matugga'!K47,'27.09 Bombo-Matugga'!K47,'26.09 Bombo-Matugga-24h'!K47,'28.09 Bombo-Matugga-24h'!K47,'29.09 Bombo-Matugga'!K47)</f>
        <v>0.5714285714285714</v>
      </c>
      <c r="L47" s="48">
        <f>AVERAGE('23.09 Bombo-Matugga '!L47,'24.09 Bombo-Matugga'!L47,'25.09 Bombo-Matugga'!L47,'27.09 Bombo-Matugga'!L47,'26.09 Bombo-Matugga-24h'!L47,'28.09 Bombo-Matugga-24h'!L47,'29.09 Bombo-Matugga'!L47)</f>
        <v>2.1428571428571428</v>
      </c>
      <c r="M47" s="48">
        <f>AVERAGE('23.09 Bombo-Matugga '!M47,'24.09 Bombo-Matugga'!M47,'25.09 Bombo-Matugga'!M47,'27.09 Bombo-Matugga'!M47,'26.09 Bombo-Matugga-24h'!M47,'28.09 Bombo-Matugga-24h'!M47,'29.09 Bombo-Matugga'!M47)</f>
        <v>52.714285714285715</v>
      </c>
      <c r="N47" s="48">
        <f>AVERAGE('23.09 Bombo-Matugga '!N47,'24.09 Bombo-Matugga'!N47,'25.09 Bombo-Matugga'!N47,'27.09 Bombo-Matugga'!N47,'26.09 Bombo-Matugga-24h'!N47,'28.09 Bombo-Matugga-24h'!N47,'29.09 Bombo-Matugga'!N47)</f>
        <v>0.14285714285714285</v>
      </c>
      <c r="O47" s="15">
        <f t="shared" si="0"/>
        <v>105.28571428571426</v>
      </c>
      <c r="P47" s="15">
        <f t="shared" si="1"/>
        <v>157.99999999999997</v>
      </c>
    </row>
    <row r="48" spans="2:32" ht="23.1" customHeight="1" x14ac:dyDescent="0.25">
      <c r="B48" s="23" t="s">
        <v>75</v>
      </c>
      <c r="C48" s="48">
        <f>AVERAGE('23.09 Bombo-Matugga '!C48,'24.09 Bombo-Matugga'!C48,'25.09 Bombo-Matugga'!C48,'27.09 Bombo-Matugga'!C48,'26.09 Bombo-Matugga-24h'!C48,'28.09 Bombo-Matugga-24h'!C48,'29.09 Bombo-Matugga'!C48)</f>
        <v>40.285714285714285</v>
      </c>
      <c r="D48" s="48">
        <f>AVERAGE('23.09 Bombo-Matugga '!D48,'24.09 Bombo-Matugga'!D48,'25.09 Bombo-Matugga'!D48,'27.09 Bombo-Matugga'!D48,'26.09 Bombo-Matugga-24h'!D48,'28.09 Bombo-Matugga-24h'!D48,'29.09 Bombo-Matugga'!D48)</f>
        <v>9.8571428571428577</v>
      </c>
      <c r="E48" s="48">
        <f>AVERAGE('23.09 Bombo-Matugga '!E48,'24.09 Bombo-Matugga'!E48,'25.09 Bombo-Matugga'!E48,'27.09 Bombo-Matugga'!E48,'26.09 Bombo-Matugga-24h'!E48,'28.09 Bombo-Matugga-24h'!E48,'29.09 Bombo-Matugga'!E48)</f>
        <v>8.8571428571428577</v>
      </c>
      <c r="F48" s="48">
        <f>AVERAGE('23.09 Bombo-Matugga '!F48,'24.09 Bombo-Matugga'!F48,'25.09 Bombo-Matugga'!F48,'27.09 Bombo-Matugga'!F48,'26.09 Bombo-Matugga-24h'!F48,'28.09 Bombo-Matugga-24h'!F48,'29.09 Bombo-Matugga'!F48)</f>
        <v>38.142857142857146</v>
      </c>
      <c r="G48" s="48">
        <f>AVERAGE('23.09 Bombo-Matugga '!G48,'24.09 Bombo-Matugga'!G48,'25.09 Bombo-Matugga'!G48,'27.09 Bombo-Matugga'!G48,'26.09 Bombo-Matugga-24h'!G48,'28.09 Bombo-Matugga-24h'!G48,'29.09 Bombo-Matugga'!G48)</f>
        <v>1.1428571428571428</v>
      </c>
      <c r="H48" s="48">
        <f>AVERAGE('23.09 Bombo-Matugga '!H48,'24.09 Bombo-Matugga'!H48,'25.09 Bombo-Matugga'!H48,'27.09 Bombo-Matugga'!H48,'26.09 Bombo-Matugga-24h'!H48,'28.09 Bombo-Matugga-24h'!H48,'29.09 Bombo-Matugga'!H48)</f>
        <v>1.5714285714285714</v>
      </c>
      <c r="I48" s="48">
        <f>AVERAGE('23.09 Bombo-Matugga '!I48,'24.09 Bombo-Matugga'!I48,'25.09 Bombo-Matugga'!I48,'27.09 Bombo-Matugga'!I48,'26.09 Bombo-Matugga-24h'!I48,'28.09 Bombo-Matugga-24h'!I48,'29.09 Bombo-Matugga'!I48)</f>
        <v>21</v>
      </c>
      <c r="J48" s="48">
        <f>AVERAGE('23.09 Bombo-Matugga '!J48,'24.09 Bombo-Matugga'!J48,'25.09 Bombo-Matugga'!J48,'27.09 Bombo-Matugga'!J48,'26.09 Bombo-Matugga-24h'!J48,'28.09 Bombo-Matugga-24h'!J48,'29.09 Bombo-Matugga'!J48)</f>
        <v>2.2857142857142856</v>
      </c>
      <c r="K48" s="48">
        <f>AVERAGE('23.09 Bombo-Matugga '!K48,'24.09 Bombo-Matugga'!K48,'25.09 Bombo-Matugga'!K48,'27.09 Bombo-Matugga'!K48,'26.09 Bombo-Matugga-24h'!K48,'28.09 Bombo-Matugga-24h'!K48,'29.09 Bombo-Matugga'!K48)</f>
        <v>0.8571428571428571</v>
      </c>
      <c r="L48" s="48">
        <f>AVERAGE('23.09 Bombo-Matugga '!L48,'24.09 Bombo-Matugga'!L48,'25.09 Bombo-Matugga'!L48,'27.09 Bombo-Matugga'!L48,'26.09 Bombo-Matugga-24h'!L48,'28.09 Bombo-Matugga-24h'!L48,'29.09 Bombo-Matugga'!L48)</f>
        <v>2.5714285714285716</v>
      </c>
      <c r="M48" s="48">
        <f>AVERAGE('23.09 Bombo-Matugga '!M48,'24.09 Bombo-Matugga'!M48,'25.09 Bombo-Matugga'!M48,'27.09 Bombo-Matugga'!M48,'26.09 Bombo-Matugga-24h'!M48,'28.09 Bombo-Matugga-24h'!M48,'29.09 Bombo-Matugga'!M48)</f>
        <v>49.857142857142854</v>
      </c>
      <c r="N48" s="48">
        <f>AVERAGE('23.09 Bombo-Matugga '!N48,'24.09 Bombo-Matugga'!N48,'25.09 Bombo-Matugga'!N48,'27.09 Bombo-Matugga'!N48,'26.09 Bombo-Matugga-24h'!N48,'28.09 Bombo-Matugga-24h'!N48,'29.09 Bombo-Matugga'!N48)</f>
        <v>0.14285714285714285</v>
      </c>
      <c r="O48" s="15">
        <f t="shared" si="0"/>
        <v>126.71428571428571</v>
      </c>
      <c r="P48" s="15">
        <f t="shared" si="1"/>
        <v>176.57142857142856</v>
      </c>
    </row>
    <row r="49" spans="2:20" ht="23.1" customHeight="1" x14ac:dyDescent="0.25">
      <c r="B49" s="22" t="s">
        <v>76</v>
      </c>
      <c r="C49" s="48">
        <f>AVERAGE('23.09 Bombo-Matugga '!C49,'24.09 Bombo-Matugga'!C49,'25.09 Bombo-Matugga'!C49,'27.09 Bombo-Matugga'!C49,'26.09 Bombo-Matugga-24h'!C49,'28.09 Bombo-Matugga-24h'!C49,'29.09 Bombo-Matugga'!C49)</f>
        <v>44.285714285714285</v>
      </c>
      <c r="D49" s="48">
        <f>AVERAGE('23.09 Bombo-Matugga '!D49,'24.09 Bombo-Matugga'!D49,'25.09 Bombo-Matugga'!D49,'27.09 Bombo-Matugga'!D49,'26.09 Bombo-Matugga-24h'!D49,'28.09 Bombo-Matugga-24h'!D49,'29.09 Bombo-Matugga'!D49)</f>
        <v>12.142857142857142</v>
      </c>
      <c r="E49" s="48">
        <f>AVERAGE('23.09 Bombo-Matugga '!E49,'24.09 Bombo-Matugga'!E49,'25.09 Bombo-Matugga'!E49,'27.09 Bombo-Matugga'!E49,'26.09 Bombo-Matugga-24h'!E49,'28.09 Bombo-Matugga-24h'!E49,'29.09 Bombo-Matugga'!E49)</f>
        <v>9.4285714285714288</v>
      </c>
      <c r="F49" s="48">
        <f>AVERAGE('23.09 Bombo-Matugga '!F49,'24.09 Bombo-Matugga'!F49,'25.09 Bombo-Matugga'!F49,'27.09 Bombo-Matugga'!F49,'26.09 Bombo-Matugga-24h'!F49,'28.09 Bombo-Matugga-24h'!F49,'29.09 Bombo-Matugga'!F49)</f>
        <v>31.428571428571427</v>
      </c>
      <c r="G49" s="48">
        <f>AVERAGE('23.09 Bombo-Matugga '!G49,'24.09 Bombo-Matugga'!G49,'25.09 Bombo-Matugga'!G49,'27.09 Bombo-Matugga'!G49,'26.09 Bombo-Matugga-24h'!G49,'28.09 Bombo-Matugga-24h'!G49,'29.09 Bombo-Matugga'!G49)</f>
        <v>0.8571428571428571</v>
      </c>
      <c r="H49" s="48">
        <f>AVERAGE('23.09 Bombo-Matugga '!H49,'24.09 Bombo-Matugga'!H49,'25.09 Bombo-Matugga'!H49,'27.09 Bombo-Matugga'!H49,'26.09 Bombo-Matugga-24h'!H49,'28.09 Bombo-Matugga-24h'!H49,'29.09 Bombo-Matugga'!H49)</f>
        <v>1</v>
      </c>
      <c r="I49" s="48">
        <f>AVERAGE('23.09 Bombo-Matugga '!I49,'24.09 Bombo-Matugga'!I49,'25.09 Bombo-Matugga'!I49,'27.09 Bombo-Matugga'!I49,'26.09 Bombo-Matugga-24h'!I49,'28.09 Bombo-Matugga-24h'!I49,'29.09 Bombo-Matugga'!I49)</f>
        <v>19.142857142857142</v>
      </c>
      <c r="J49" s="48">
        <f>AVERAGE('23.09 Bombo-Matugga '!J49,'24.09 Bombo-Matugga'!J49,'25.09 Bombo-Matugga'!J49,'27.09 Bombo-Matugga'!J49,'26.09 Bombo-Matugga-24h'!J49,'28.09 Bombo-Matugga-24h'!J49,'29.09 Bombo-Matugga'!J49)</f>
        <v>2.4285714285714284</v>
      </c>
      <c r="K49" s="48">
        <f>AVERAGE('23.09 Bombo-Matugga '!K49,'24.09 Bombo-Matugga'!K49,'25.09 Bombo-Matugga'!K49,'27.09 Bombo-Matugga'!K49,'26.09 Bombo-Matugga-24h'!K49,'28.09 Bombo-Matugga-24h'!K49,'29.09 Bombo-Matugga'!K49)</f>
        <v>0.8571428571428571</v>
      </c>
      <c r="L49" s="48">
        <f>AVERAGE('23.09 Bombo-Matugga '!L49,'24.09 Bombo-Matugga'!L49,'25.09 Bombo-Matugga'!L49,'27.09 Bombo-Matugga'!L49,'26.09 Bombo-Matugga-24h'!L49,'28.09 Bombo-Matugga-24h'!L49,'29.09 Bombo-Matugga'!L49)</f>
        <v>1.8571428571428572</v>
      </c>
      <c r="M49" s="48">
        <f>AVERAGE('23.09 Bombo-Matugga '!M49,'24.09 Bombo-Matugga'!M49,'25.09 Bombo-Matugga'!M49,'27.09 Bombo-Matugga'!M49,'26.09 Bombo-Matugga-24h'!M49,'28.09 Bombo-Matugga-24h'!M49,'29.09 Bombo-Matugga'!M49)</f>
        <v>56.857142857142854</v>
      </c>
      <c r="N49" s="48">
        <f>AVERAGE('23.09 Bombo-Matugga '!N49,'24.09 Bombo-Matugga'!N49,'25.09 Bombo-Matugga'!N49,'27.09 Bombo-Matugga'!N49,'26.09 Bombo-Matugga-24h'!N49,'28.09 Bombo-Matugga-24h'!N49,'29.09 Bombo-Matugga'!N49)</f>
        <v>0.14285714285714285</v>
      </c>
      <c r="O49" s="15">
        <f t="shared" si="0"/>
        <v>123.57142857142858</v>
      </c>
      <c r="P49" s="15">
        <f t="shared" si="1"/>
        <v>180.42857142857144</v>
      </c>
    </row>
    <row r="50" spans="2:20" ht="23.1" customHeight="1" x14ac:dyDescent="0.25">
      <c r="B50" s="23" t="s">
        <v>77</v>
      </c>
      <c r="C50" s="48">
        <f>AVERAGE('23.09 Bombo-Matugga '!C50,'24.09 Bombo-Matugga'!C50,'25.09 Bombo-Matugga'!C50,'27.09 Bombo-Matugga'!C50,'26.09 Bombo-Matugga-24h'!C50,'28.09 Bombo-Matugga-24h'!C50,'29.09 Bombo-Matugga'!C50)</f>
        <v>48.571428571428569</v>
      </c>
      <c r="D50" s="48">
        <f>AVERAGE('23.09 Bombo-Matugga '!D50,'24.09 Bombo-Matugga'!D50,'25.09 Bombo-Matugga'!D50,'27.09 Bombo-Matugga'!D50,'26.09 Bombo-Matugga-24h'!D50,'28.09 Bombo-Matugga-24h'!D50,'29.09 Bombo-Matugga'!D50)</f>
        <v>11.571428571428571</v>
      </c>
      <c r="E50" s="48">
        <f>AVERAGE('23.09 Bombo-Matugga '!E50,'24.09 Bombo-Matugga'!E50,'25.09 Bombo-Matugga'!E50,'27.09 Bombo-Matugga'!E50,'26.09 Bombo-Matugga-24h'!E50,'28.09 Bombo-Matugga-24h'!E50,'29.09 Bombo-Matugga'!E50)</f>
        <v>9.4285714285714288</v>
      </c>
      <c r="F50" s="48">
        <f>AVERAGE('23.09 Bombo-Matugga '!F50,'24.09 Bombo-Matugga'!F50,'25.09 Bombo-Matugga'!F50,'27.09 Bombo-Matugga'!F50,'26.09 Bombo-Matugga-24h'!F50,'28.09 Bombo-Matugga-24h'!F50,'29.09 Bombo-Matugga'!F50)</f>
        <v>37.142857142857146</v>
      </c>
      <c r="G50" s="48">
        <f>AVERAGE('23.09 Bombo-Matugga '!G50,'24.09 Bombo-Matugga'!G50,'25.09 Bombo-Matugga'!G50,'27.09 Bombo-Matugga'!G50,'26.09 Bombo-Matugga-24h'!G50,'28.09 Bombo-Matugga-24h'!G50,'29.09 Bombo-Matugga'!G50)</f>
        <v>2.2857142857142856</v>
      </c>
      <c r="H50" s="48">
        <f>AVERAGE('23.09 Bombo-Matugga '!H50,'24.09 Bombo-Matugga'!H50,'25.09 Bombo-Matugga'!H50,'27.09 Bombo-Matugga'!H50,'26.09 Bombo-Matugga-24h'!H50,'28.09 Bombo-Matugga-24h'!H50,'29.09 Bombo-Matugga'!H50)</f>
        <v>0.14285714285714285</v>
      </c>
      <c r="I50" s="48">
        <f>AVERAGE('23.09 Bombo-Matugga '!I50,'24.09 Bombo-Matugga'!I50,'25.09 Bombo-Matugga'!I50,'27.09 Bombo-Matugga'!I50,'26.09 Bombo-Matugga-24h'!I50,'28.09 Bombo-Matugga-24h'!I50,'29.09 Bombo-Matugga'!I50)</f>
        <v>18.428571428571427</v>
      </c>
      <c r="J50" s="48">
        <f>AVERAGE('23.09 Bombo-Matugga '!J50,'24.09 Bombo-Matugga'!J50,'25.09 Bombo-Matugga'!J50,'27.09 Bombo-Matugga'!J50,'26.09 Bombo-Matugga-24h'!J50,'28.09 Bombo-Matugga-24h'!J50,'29.09 Bombo-Matugga'!J50)</f>
        <v>1.5714285714285714</v>
      </c>
      <c r="K50" s="48">
        <f>AVERAGE('23.09 Bombo-Matugga '!K50,'24.09 Bombo-Matugga'!K50,'25.09 Bombo-Matugga'!K50,'27.09 Bombo-Matugga'!K50,'26.09 Bombo-Matugga-24h'!K50,'28.09 Bombo-Matugga-24h'!K50,'29.09 Bombo-Matugga'!K50)</f>
        <v>1.1428571428571428</v>
      </c>
      <c r="L50" s="48">
        <f>AVERAGE('23.09 Bombo-Matugga '!L50,'24.09 Bombo-Matugga'!L50,'25.09 Bombo-Matugga'!L50,'27.09 Bombo-Matugga'!L50,'26.09 Bombo-Matugga-24h'!L50,'28.09 Bombo-Matugga-24h'!L50,'29.09 Bombo-Matugga'!L50)</f>
        <v>1.7142857142857142</v>
      </c>
      <c r="M50" s="48">
        <f>AVERAGE('23.09 Bombo-Matugga '!M50,'24.09 Bombo-Matugga'!M50,'25.09 Bombo-Matugga'!M50,'27.09 Bombo-Matugga'!M50,'26.09 Bombo-Matugga-24h'!M50,'28.09 Bombo-Matugga-24h'!M50,'29.09 Bombo-Matugga'!M50)</f>
        <v>63.857142857142854</v>
      </c>
      <c r="N50" s="48">
        <f>AVERAGE('23.09 Bombo-Matugga '!N50,'24.09 Bombo-Matugga'!N50,'25.09 Bombo-Matugga'!N50,'27.09 Bombo-Matugga'!N50,'26.09 Bombo-Matugga-24h'!N50,'28.09 Bombo-Matugga-24h'!N50,'29.09 Bombo-Matugga'!N50)</f>
        <v>0.14285714285714285</v>
      </c>
      <c r="O50" s="15">
        <f t="shared" si="0"/>
        <v>132.14285714285717</v>
      </c>
      <c r="P50" s="15">
        <f t="shared" si="1"/>
        <v>196.00000000000003</v>
      </c>
    </row>
    <row r="51" spans="2:20" ht="23.1" customHeight="1" x14ac:dyDescent="0.25">
      <c r="B51" s="23" t="s">
        <v>78</v>
      </c>
      <c r="C51" s="48">
        <f>AVERAGE('23.09 Bombo-Matugga '!C51,'24.09 Bombo-Matugga'!C51,'25.09 Bombo-Matugga'!C51,'27.09 Bombo-Matugga'!C51,'26.09 Bombo-Matugga-24h'!C51,'28.09 Bombo-Matugga-24h'!C51,'29.09 Bombo-Matugga'!C51)</f>
        <v>52.142857142857146</v>
      </c>
      <c r="D51" s="48">
        <f>AVERAGE('23.09 Bombo-Matugga '!D51,'24.09 Bombo-Matugga'!D51,'25.09 Bombo-Matugga'!D51,'27.09 Bombo-Matugga'!D51,'26.09 Bombo-Matugga-24h'!D51,'28.09 Bombo-Matugga-24h'!D51,'29.09 Bombo-Matugga'!D51)</f>
        <v>13.714285714285714</v>
      </c>
      <c r="E51" s="48">
        <f>AVERAGE('23.09 Bombo-Matugga '!E51,'24.09 Bombo-Matugga'!E51,'25.09 Bombo-Matugga'!E51,'27.09 Bombo-Matugga'!E51,'26.09 Bombo-Matugga-24h'!E51,'28.09 Bombo-Matugga-24h'!E51,'29.09 Bombo-Matugga'!E51)</f>
        <v>9</v>
      </c>
      <c r="F51" s="48">
        <f>AVERAGE('23.09 Bombo-Matugga '!F51,'24.09 Bombo-Matugga'!F51,'25.09 Bombo-Matugga'!F51,'27.09 Bombo-Matugga'!F51,'26.09 Bombo-Matugga-24h'!F51,'28.09 Bombo-Matugga-24h'!F51,'29.09 Bombo-Matugga'!F51)</f>
        <v>34.714285714285715</v>
      </c>
      <c r="G51" s="48">
        <f>AVERAGE('23.09 Bombo-Matugga '!G51,'24.09 Bombo-Matugga'!G51,'25.09 Bombo-Matugga'!G51,'27.09 Bombo-Matugga'!G51,'26.09 Bombo-Matugga-24h'!G51,'28.09 Bombo-Matugga-24h'!G51,'29.09 Bombo-Matugga'!G51)</f>
        <v>1.1428571428571428</v>
      </c>
      <c r="H51" s="48">
        <f>AVERAGE('23.09 Bombo-Matugga '!H51,'24.09 Bombo-Matugga'!H51,'25.09 Bombo-Matugga'!H51,'27.09 Bombo-Matugga'!H51,'26.09 Bombo-Matugga-24h'!H51,'28.09 Bombo-Matugga-24h'!H51,'29.09 Bombo-Matugga'!H51)</f>
        <v>0.7142857142857143</v>
      </c>
      <c r="I51" s="48">
        <f>AVERAGE('23.09 Bombo-Matugga '!I51,'24.09 Bombo-Matugga'!I51,'25.09 Bombo-Matugga'!I51,'27.09 Bombo-Matugga'!I51,'26.09 Bombo-Matugga-24h'!I51,'28.09 Bombo-Matugga-24h'!I51,'29.09 Bombo-Matugga'!I51)</f>
        <v>18.571428571428573</v>
      </c>
      <c r="J51" s="48">
        <f>AVERAGE('23.09 Bombo-Matugga '!J51,'24.09 Bombo-Matugga'!J51,'25.09 Bombo-Matugga'!J51,'27.09 Bombo-Matugga'!J51,'26.09 Bombo-Matugga-24h'!J51,'28.09 Bombo-Matugga-24h'!J51,'29.09 Bombo-Matugga'!J51)</f>
        <v>3.7142857142857144</v>
      </c>
      <c r="K51" s="48">
        <f>AVERAGE('23.09 Bombo-Matugga '!K51,'24.09 Bombo-Matugga'!K51,'25.09 Bombo-Matugga'!K51,'27.09 Bombo-Matugga'!K51,'26.09 Bombo-Matugga-24h'!K51,'28.09 Bombo-Matugga-24h'!K51,'29.09 Bombo-Matugga'!K51)</f>
        <v>1.4285714285714286</v>
      </c>
      <c r="L51" s="48">
        <f>AVERAGE('23.09 Bombo-Matugga '!L51,'24.09 Bombo-Matugga'!L51,'25.09 Bombo-Matugga'!L51,'27.09 Bombo-Matugga'!L51,'26.09 Bombo-Matugga-24h'!L51,'28.09 Bombo-Matugga-24h'!L51,'29.09 Bombo-Matugga'!L51)</f>
        <v>2.4285714285714284</v>
      </c>
      <c r="M51" s="48">
        <f>AVERAGE('23.09 Bombo-Matugga '!M51,'24.09 Bombo-Matugga'!M51,'25.09 Bombo-Matugga'!M51,'27.09 Bombo-Matugga'!M51,'26.09 Bombo-Matugga-24h'!M51,'28.09 Bombo-Matugga-24h'!M51,'29.09 Bombo-Matugga'!M51)</f>
        <v>65.714285714285708</v>
      </c>
      <c r="N51" s="48">
        <f>AVERAGE('23.09 Bombo-Matugga '!N51,'24.09 Bombo-Matugga'!N51,'25.09 Bombo-Matugga'!N51,'27.09 Bombo-Matugga'!N51,'26.09 Bombo-Matugga-24h'!N51,'28.09 Bombo-Matugga-24h'!N51,'29.09 Bombo-Matugga'!N51)</f>
        <v>0.42857142857142855</v>
      </c>
      <c r="O51" s="15">
        <f t="shared" si="0"/>
        <v>137.99999999999997</v>
      </c>
      <c r="P51" s="15">
        <f t="shared" si="1"/>
        <v>203.71428571428569</v>
      </c>
    </row>
    <row r="52" spans="2:20" ht="23.1" customHeight="1" x14ac:dyDescent="0.25">
      <c r="B52" s="23" t="s">
        <v>79</v>
      </c>
      <c r="C52" s="48">
        <f>AVERAGE('23.09 Bombo-Matugga '!C52,'24.09 Bombo-Matugga'!C52,'25.09 Bombo-Matugga'!C52,'27.09 Bombo-Matugga'!C52,'26.09 Bombo-Matugga-24h'!C52,'28.09 Bombo-Matugga-24h'!C52,'29.09 Bombo-Matugga'!C52)</f>
        <v>58</v>
      </c>
      <c r="D52" s="48">
        <f>AVERAGE('23.09 Bombo-Matugga '!D52,'24.09 Bombo-Matugga'!D52,'25.09 Bombo-Matugga'!D52,'27.09 Bombo-Matugga'!D52,'26.09 Bombo-Matugga-24h'!D52,'28.09 Bombo-Matugga-24h'!D52,'29.09 Bombo-Matugga'!D52)</f>
        <v>13.714285714285714</v>
      </c>
      <c r="E52" s="48">
        <f>AVERAGE('23.09 Bombo-Matugga '!E52,'24.09 Bombo-Matugga'!E52,'25.09 Bombo-Matugga'!E52,'27.09 Bombo-Matugga'!E52,'26.09 Bombo-Matugga-24h'!E52,'28.09 Bombo-Matugga-24h'!E52,'29.09 Bombo-Matugga'!E52)</f>
        <v>9</v>
      </c>
      <c r="F52" s="48">
        <f>AVERAGE('23.09 Bombo-Matugga '!F52,'24.09 Bombo-Matugga'!F52,'25.09 Bombo-Matugga'!F52,'27.09 Bombo-Matugga'!F52,'26.09 Bombo-Matugga-24h'!F52,'28.09 Bombo-Matugga-24h'!F52,'29.09 Bombo-Matugga'!F52)</f>
        <v>43.428571428571431</v>
      </c>
      <c r="G52" s="48">
        <f>AVERAGE('23.09 Bombo-Matugga '!G52,'24.09 Bombo-Matugga'!G52,'25.09 Bombo-Matugga'!G52,'27.09 Bombo-Matugga'!G52,'26.09 Bombo-Matugga-24h'!G52,'28.09 Bombo-Matugga-24h'!G52,'29.09 Bombo-Matugga'!G52)</f>
        <v>2</v>
      </c>
      <c r="H52" s="48">
        <f>AVERAGE('23.09 Bombo-Matugga '!H52,'24.09 Bombo-Matugga'!H52,'25.09 Bombo-Matugga'!H52,'27.09 Bombo-Matugga'!H52,'26.09 Bombo-Matugga-24h'!H52,'28.09 Bombo-Matugga-24h'!H52,'29.09 Bombo-Matugga'!H52)</f>
        <v>0.2857142857142857</v>
      </c>
      <c r="I52" s="48">
        <f>AVERAGE('23.09 Bombo-Matugga '!I52,'24.09 Bombo-Matugga'!I52,'25.09 Bombo-Matugga'!I52,'27.09 Bombo-Matugga'!I52,'26.09 Bombo-Matugga-24h'!I52,'28.09 Bombo-Matugga-24h'!I52,'29.09 Bombo-Matugga'!I52)</f>
        <v>21.285714285714285</v>
      </c>
      <c r="J52" s="48">
        <f>AVERAGE('23.09 Bombo-Matugga '!J52,'24.09 Bombo-Matugga'!J52,'25.09 Bombo-Matugga'!J52,'27.09 Bombo-Matugga'!J52,'26.09 Bombo-Matugga-24h'!J52,'28.09 Bombo-Matugga-24h'!J52,'29.09 Bombo-Matugga'!J52)</f>
        <v>3.2857142857142856</v>
      </c>
      <c r="K52" s="48">
        <f>AVERAGE('23.09 Bombo-Matugga '!K52,'24.09 Bombo-Matugga'!K52,'25.09 Bombo-Matugga'!K52,'27.09 Bombo-Matugga'!K52,'26.09 Bombo-Matugga-24h'!K52,'28.09 Bombo-Matugga-24h'!K52,'29.09 Bombo-Matugga'!K52)</f>
        <v>1.4285714285714286</v>
      </c>
      <c r="L52" s="48">
        <f>AVERAGE('23.09 Bombo-Matugga '!L52,'24.09 Bombo-Matugga'!L52,'25.09 Bombo-Matugga'!L52,'27.09 Bombo-Matugga'!L52,'26.09 Bombo-Matugga-24h'!L52,'28.09 Bombo-Matugga-24h'!L52,'29.09 Bombo-Matugga'!L52)</f>
        <v>3.1428571428571428</v>
      </c>
      <c r="M52" s="48">
        <f>AVERAGE('23.09 Bombo-Matugga '!M52,'24.09 Bombo-Matugga'!M52,'25.09 Bombo-Matugga'!M52,'27.09 Bombo-Matugga'!M52,'26.09 Bombo-Matugga-24h'!M52,'28.09 Bombo-Matugga-24h'!M52,'29.09 Bombo-Matugga'!M52)</f>
        <v>66.142857142857139</v>
      </c>
      <c r="N52" s="48">
        <f>AVERAGE('23.09 Bombo-Matugga '!N52,'24.09 Bombo-Matugga'!N52,'25.09 Bombo-Matugga'!N52,'27.09 Bombo-Matugga'!N52,'26.09 Bombo-Matugga-24h'!N52,'28.09 Bombo-Matugga-24h'!N52,'29.09 Bombo-Matugga'!N52)</f>
        <v>0.14285714285714285</v>
      </c>
      <c r="O52" s="15">
        <f t="shared" si="0"/>
        <v>155.71428571428569</v>
      </c>
      <c r="P52" s="15">
        <f t="shared" si="1"/>
        <v>221.85714285714283</v>
      </c>
      <c r="R52" s="8"/>
      <c r="T52"/>
    </row>
    <row r="53" spans="2:20" ht="23.1" customHeight="1" x14ac:dyDescent="0.25">
      <c r="B53" s="22" t="s">
        <v>80</v>
      </c>
      <c r="C53" s="48">
        <f>AVERAGE('23.09 Bombo-Matugga '!C53,'24.09 Bombo-Matugga'!C53,'25.09 Bombo-Matugga'!C53,'27.09 Bombo-Matugga'!C53,'26.09 Bombo-Matugga-24h'!C53,'28.09 Bombo-Matugga-24h'!C53,'29.09 Bombo-Matugga'!C53)</f>
        <v>53</v>
      </c>
      <c r="D53" s="48">
        <f>AVERAGE('23.09 Bombo-Matugga '!D53,'24.09 Bombo-Matugga'!D53,'25.09 Bombo-Matugga'!D53,'27.09 Bombo-Matugga'!D53,'26.09 Bombo-Matugga-24h'!D53,'28.09 Bombo-Matugga-24h'!D53,'29.09 Bombo-Matugga'!D53)</f>
        <v>12</v>
      </c>
      <c r="E53" s="48">
        <f>AVERAGE('23.09 Bombo-Matugga '!E53,'24.09 Bombo-Matugga'!E53,'25.09 Bombo-Matugga'!E53,'27.09 Bombo-Matugga'!E53,'26.09 Bombo-Matugga-24h'!E53,'28.09 Bombo-Matugga-24h'!E53,'29.09 Bombo-Matugga'!E53)</f>
        <v>11.142857142857142</v>
      </c>
      <c r="F53" s="48">
        <f>AVERAGE('23.09 Bombo-Matugga '!F53,'24.09 Bombo-Matugga'!F53,'25.09 Bombo-Matugga'!F53,'27.09 Bombo-Matugga'!F53,'26.09 Bombo-Matugga-24h'!F53,'28.09 Bombo-Matugga-24h'!F53,'29.09 Bombo-Matugga'!F53)</f>
        <v>37.428571428571431</v>
      </c>
      <c r="G53" s="48">
        <f>AVERAGE('23.09 Bombo-Matugga '!G53,'24.09 Bombo-Matugga'!G53,'25.09 Bombo-Matugga'!G53,'27.09 Bombo-Matugga'!G53,'26.09 Bombo-Matugga-24h'!G53,'28.09 Bombo-Matugga-24h'!G53,'29.09 Bombo-Matugga'!G53)</f>
        <v>2.8571428571428572</v>
      </c>
      <c r="H53" s="48">
        <f>AVERAGE('23.09 Bombo-Matugga '!H53,'24.09 Bombo-Matugga'!H53,'25.09 Bombo-Matugga'!H53,'27.09 Bombo-Matugga'!H53,'26.09 Bombo-Matugga-24h'!H53,'28.09 Bombo-Matugga-24h'!H53,'29.09 Bombo-Matugga'!H53)</f>
        <v>0.5714285714285714</v>
      </c>
      <c r="I53" s="48">
        <f>AVERAGE('23.09 Bombo-Matugga '!I53,'24.09 Bombo-Matugga'!I53,'25.09 Bombo-Matugga'!I53,'27.09 Bombo-Matugga'!I53,'26.09 Bombo-Matugga-24h'!I53,'28.09 Bombo-Matugga-24h'!I53,'29.09 Bombo-Matugga'!I53)</f>
        <v>22.857142857142858</v>
      </c>
      <c r="J53" s="48">
        <f>AVERAGE('23.09 Bombo-Matugga '!J53,'24.09 Bombo-Matugga'!J53,'25.09 Bombo-Matugga'!J53,'27.09 Bombo-Matugga'!J53,'26.09 Bombo-Matugga-24h'!J53,'28.09 Bombo-Matugga-24h'!J53,'29.09 Bombo-Matugga'!J53)</f>
        <v>3.8571428571428572</v>
      </c>
      <c r="K53" s="48">
        <f>AVERAGE('23.09 Bombo-Matugga '!K53,'24.09 Bombo-Matugga'!K53,'25.09 Bombo-Matugga'!K53,'27.09 Bombo-Matugga'!K53,'26.09 Bombo-Matugga-24h'!K53,'28.09 Bombo-Matugga-24h'!K53,'29.09 Bombo-Matugga'!K53)</f>
        <v>2.1428571428571428</v>
      </c>
      <c r="L53" s="48">
        <f>AVERAGE('23.09 Bombo-Matugga '!L53,'24.09 Bombo-Matugga'!L53,'25.09 Bombo-Matugga'!L53,'27.09 Bombo-Matugga'!L53,'26.09 Bombo-Matugga-24h'!L53,'28.09 Bombo-Matugga-24h'!L53,'29.09 Bombo-Matugga'!L53)</f>
        <v>1.5714285714285714</v>
      </c>
      <c r="M53" s="48">
        <f>AVERAGE('23.09 Bombo-Matugga '!M53,'24.09 Bombo-Matugga'!M53,'25.09 Bombo-Matugga'!M53,'27.09 Bombo-Matugga'!M53,'26.09 Bombo-Matugga-24h'!M53,'28.09 Bombo-Matugga-24h'!M53,'29.09 Bombo-Matugga'!M53)</f>
        <v>66.142857142857139</v>
      </c>
      <c r="N53" s="48">
        <f>AVERAGE('23.09 Bombo-Matugga '!N53,'24.09 Bombo-Matugga'!N53,'25.09 Bombo-Matugga'!N53,'27.09 Bombo-Matugga'!N53,'26.09 Bombo-Matugga-24h'!N53,'28.09 Bombo-Matugga-24h'!N53,'29.09 Bombo-Matugga'!N53)</f>
        <v>0</v>
      </c>
      <c r="O53" s="15">
        <f t="shared" si="0"/>
        <v>147.42857142857144</v>
      </c>
      <c r="P53" s="15">
        <f t="shared" si="1"/>
        <v>213.57142857142858</v>
      </c>
      <c r="R53" s="8"/>
      <c r="T53"/>
    </row>
    <row r="54" spans="2:20" ht="23.1" customHeight="1" x14ac:dyDescent="0.25">
      <c r="B54" s="22" t="s">
        <v>81</v>
      </c>
      <c r="C54" s="48">
        <f>AVERAGE('23.09 Bombo-Matugga '!C54,'24.09 Bombo-Matugga'!C54,'25.09 Bombo-Matugga'!C54,'27.09 Bombo-Matugga'!C54,'26.09 Bombo-Matugga-24h'!C54,'28.09 Bombo-Matugga-24h'!C54,'29.09 Bombo-Matugga'!C54)</f>
        <v>51</v>
      </c>
      <c r="D54" s="48">
        <f>AVERAGE('23.09 Bombo-Matugga '!D54,'24.09 Bombo-Matugga'!D54,'25.09 Bombo-Matugga'!D54,'27.09 Bombo-Matugga'!D54,'26.09 Bombo-Matugga-24h'!D54,'28.09 Bombo-Matugga-24h'!D54,'29.09 Bombo-Matugga'!D54)</f>
        <v>12.857142857142858</v>
      </c>
      <c r="E54" s="48">
        <f>AVERAGE('23.09 Bombo-Matugga '!E54,'24.09 Bombo-Matugga'!E54,'25.09 Bombo-Matugga'!E54,'27.09 Bombo-Matugga'!E54,'26.09 Bombo-Matugga-24h'!E54,'28.09 Bombo-Matugga-24h'!E54,'29.09 Bombo-Matugga'!E54)</f>
        <v>9</v>
      </c>
      <c r="F54" s="48">
        <f>AVERAGE('23.09 Bombo-Matugga '!F54,'24.09 Bombo-Matugga'!F54,'25.09 Bombo-Matugga'!F54,'27.09 Bombo-Matugga'!F54,'26.09 Bombo-Matugga-24h'!F54,'28.09 Bombo-Matugga-24h'!F54,'29.09 Bombo-Matugga'!F54)</f>
        <v>40.714285714285715</v>
      </c>
      <c r="G54" s="48">
        <f>AVERAGE('23.09 Bombo-Matugga '!G54,'24.09 Bombo-Matugga'!G54,'25.09 Bombo-Matugga'!G54,'27.09 Bombo-Matugga'!G54,'26.09 Bombo-Matugga-24h'!G54,'28.09 Bombo-Matugga-24h'!G54,'29.09 Bombo-Matugga'!G54)</f>
        <v>3.2857142857142856</v>
      </c>
      <c r="H54" s="48">
        <f>AVERAGE('23.09 Bombo-Matugga '!H54,'24.09 Bombo-Matugga'!H54,'25.09 Bombo-Matugga'!H54,'27.09 Bombo-Matugga'!H54,'26.09 Bombo-Matugga-24h'!H54,'28.09 Bombo-Matugga-24h'!H54,'29.09 Bombo-Matugga'!H54)</f>
        <v>1.1428571428571428</v>
      </c>
      <c r="I54" s="48">
        <f>AVERAGE('23.09 Bombo-Matugga '!I54,'24.09 Bombo-Matugga'!I54,'25.09 Bombo-Matugga'!I54,'27.09 Bombo-Matugga'!I54,'26.09 Bombo-Matugga-24h'!I54,'28.09 Bombo-Matugga-24h'!I54,'29.09 Bombo-Matugga'!I54)</f>
        <v>16.285714285714285</v>
      </c>
      <c r="J54" s="48">
        <f>AVERAGE('23.09 Bombo-Matugga '!J54,'24.09 Bombo-Matugga'!J54,'25.09 Bombo-Matugga'!J54,'27.09 Bombo-Matugga'!J54,'26.09 Bombo-Matugga-24h'!J54,'28.09 Bombo-Matugga-24h'!J54,'29.09 Bombo-Matugga'!J54)</f>
        <v>3.8571428571428572</v>
      </c>
      <c r="K54" s="48">
        <f>AVERAGE('23.09 Bombo-Matugga '!K54,'24.09 Bombo-Matugga'!K54,'25.09 Bombo-Matugga'!K54,'27.09 Bombo-Matugga'!K54,'26.09 Bombo-Matugga-24h'!K54,'28.09 Bombo-Matugga-24h'!K54,'29.09 Bombo-Matugga'!K54)</f>
        <v>1.5714285714285714</v>
      </c>
      <c r="L54" s="48">
        <f>AVERAGE('23.09 Bombo-Matugga '!L54,'24.09 Bombo-Matugga'!L54,'25.09 Bombo-Matugga'!L54,'27.09 Bombo-Matugga'!L54,'26.09 Bombo-Matugga-24h'!L54,'28.09 Bombo-Matugga-24h'!L54,'29.09 Bombo-Matugga'!L54)</f>
        <v>2.1428571428571428</v>
      </c>
      <c r="M54" s="48">
        <f>AVERAGE('23.09 Bombo-Matugga '!M54,'24.09 Bombo-Matugga'!M54,'25.09 Bombo-Matugga'!M54,'27.09 Bombo-Matugga'!M54,'26.09 Bombo-Matugga-24h'!M54,'28.09 Bombo-Matugga-24h'!M54,'29.09 Bombo-Matugga'!M54)</f>
        <v>60.285714285714285</v>
      </c>
      <c r="N54" s="48">
        <f>AVERAGE('23.09 Bombo-Matugga '!N54,'24.09 Bombo-Matugga'!N54,'25.09 Bombo-Matugga'!N54,'27.09 Bombo-Matugga'!N54,'26.09 Bombo-Matugga-24h'!N54,'28.09 Bombo-Matugga-24h'!N54,'29.09 Bombo-Matugga'!N54)</f>
        <v>0.14285714285714285</v>
      </c>
      <c r="O54" s="15">
        <f t="shared" si="0"/>
        <v>142.00000000000003</v>
      </c>
      <c r="P54" s="15">
        <f t="shared" si="1"/>
        <v>202.28571428571431</v>
      </c>
      <c r="R54" s="8"/>
      <c r="T54"/>
    </row>
    <row r="55" spans="2:20" ht="23.1" customHeight="1" x14ac:dyDescent="0.25">
      <c r="B55" s="22" t="s">
        <v>82</v>
      </c>
      <c r="C55" s="48">
        <f>AVERAGE('23.09 Bombo-Matugga '!C55,'24.09 Bombo-Matugga'!C55,'25.09 Bombo-Matugga'!C55,'27.09 Bombo-Matugga'!C55,'26.09 Bombo-Matugga-24h'!C55,'28.09 Bombo-Matugga-24h'!C55,'29.09 Bombo-Matugga'!C55)</f>
        <v>60.285714285714285</v>
      </c>
      <c r="D55" s="48">
        <f>AVERAGE('23.09 Bombo-Matugga '!D55,'24.09 Bombo-Matugga'!D55,'25.09 Bombo-Matugga'!D55,'27.09 Bombo-Matugga'!D55,'26.09 Bombo-Matugga-24h'!D55,'28.09 Bombo-Matugga-24h'!D55,'29.09 Bombo-Matugga'!D55)</f>
        <v>13.714285714285714</v>
      </c>
      <c r="E55" s="48">
        <f>AVERAGE('23.09 Bombo-Matugga '!E55,'24.09 Bombo-Matugga'!E55,'25.09 Bombo-Matugga'!E55,'27.09 Bombo-Matugga'!E55,'26.09 Bombo-Matugga-24h'!E55,'28.09 Bombo-Matugga-24h'!E55,'29.09 Bombo-Matugga'!E55)</f>
        <v>12.142857142857142</v>
      </c>
      <c r="F55" s="48">
        <f>AVERAGE('23.09 Bombo-Matugga '!F55,'24.09 Bombo-Matugga'!F55,'25.09 Bombo-Matugga'!F55,'27.09 Bombo-Matugga'!F55,'26.09 Bombo-Matugga-24h'!F55,'28.09 Bombo-Matugga-24h'!F55,'29.09 Bombo-Matugga'!F55)</f>
        <v>53.285714285714285</v>
      </c>
      <c r="G55" s="48">
        <f>AVERAGE('23.09 Bombo-Matugga '!G55,'24.09 Bombo-Matugga'!G55,'25.09 Bombo-Matugga'!G55,'27.09 Bombo-Matugga'!G55,'26.09 Bombo-Matugga-24h'!G55,'28.09 Bombo-Matugga-24h'!G55,'29.09 Bombo-Matugga'!G55)</f>
        <v>2.8571428571428572</v>
      </c>
      <c r="H55" s="48">
        <f>AVERAGE('23.09 Bombo-Matugga '!H55,'24.09 Bombo-Matugga'!H55,'25.09 Bombo-Matugga'!H55,'27.09 Bombo-Matugga'!H55,'26.09 Bombo-Matugga-24h'!H55,'28.09 Bombo-Matugga-24h'!H55,'29.09 Bombo-Matugga'!H55)</f>
        <v>1.2857142857142858</v>
      </c>
      <c r="I55" s="48">
        <f>AVERAGE('23.09 Bombo-Matugga '!I55,'24.09 Bombo-Matugga'!I55,'25.09 Bombo-Matugga'!I55,'27.09 Bombo-Matugga'!I55,'26.09 Bombo-Matugga-24h'!I55,'28.09 Bombo-Matugga-24h'!I55,'29.09 Bombo-Matugga'!I55)</f>
        <v>16.428571428571427</v>
      </c>
      <c r="J55" s="48">
        <f>AVERAGE('23.09 Bombo-Matugga '!J55,'24.09 Bombo-Matugga'!J55,'25.09 Bombo-Matugga'!J55,'27.09 Bombo-Matugga'!J55,'26.09 Bombo-Matugga-24h'!J55,'28.09 Bombo-Matugga-24h'!J55,'29.09 Bombo-Matugga'!J55)</f>
        <v>4</v>
      </c>
      <c r="K55" s="48">
        <f>AVERAGE('23.09 Bombo-Matugga '!K55,'24.09 Bombo-Matugga'!K55,'25.09 Bombo-Matugga'!K55,'27.09 Bombo-Matugga'!K55,'26.09 Bombo-Matugga-24h'!K55,'28.09 Bombo-Matugga-24h'!K55,'29.09 Bombo-Matugga'!K55)</f>
        <v>1.8571428571428572</v>
      </c>
      <c r="L55" s="48">
        <f>AVERAGE('23.09 Bombo-Matugga '!L55,'24.09 Bombo-Matugga'!L55,'25.09 Bombo-Matugga'!L55,'27.09 Bombo-Matugga'!L55,'26.09 Bombo-Matugga-24h'!L55,'28.09 Bombo-Matugga-24h'!L55,'29.09 Bombo-Matugga'!L55)</f>
        <v>2</v>
      </c>
      <c r="M55" s="48">
        <f>AVERAGE('23.09 Bombo-Matugga '!M55,'24.09 Bombo-Matugga'!M55,'25.09 Bombo-Matugga'!M55,'27.09 Bombo-Matugga'!M55,'26.09 Bombo-Matugga-24h'!M55,'28.09 Bombo-Matugga-24h'!M55,'29.09 Bombo-Matugga'!M55)</f>
        <v>54.142857142857146</v>
      </c>
      <c r="N55" s="48">
        <f>AVERAGE('23.09 Bombo-Matugga '!N55,'24.09 Bombo-Matugga'!N55,'25.09 Bombo-Matugga'!N55,'27.09 Bombo-Matugga'!N55,'26.09 Bombo-Matugga-24h'!N55,'28.09 Bombo-Matugga-24h'!N55,'29.09 Bombo-Matugga'!N55)</f>
        <v>0</v>
      </c>
      <c r="O55" s="15">
        <f t="shared" si="0"/>
        <v>167.85714285714283</v>
      </c>
      <c r="P55" s="15">
        <f t="shared" si="1"/>
        <v>221.99999999999997</v>
      </c>
      <c r="R55" s="8"/>
      <c r="T55"/>
    </row>
    <row r="56" spans="2:20" ht="23.1" customHeight="1" x14ac:dyDescent="0.25">
      <c r="B56" s="22" t="s">
        <v>83</v>
      </c>
      <c r="C56" s="48">
        <f>AVERAGE('23.09 Bombo-Matugga '!C56,'24.09 Bombo-Matugga'!C56,'25.09 Bombo-Matugga'!C56,'27.09 Bombo-Matugga'!C56,'26.09 Bombo-Matugga-24h'!C56,'28.09 Bombo-Matugga-24h'!C56,'29.09 Bombo-Matugga'!C56)</f>
        <v>61.571428571428569</v>
      </c>
      <c r="D56" s="48">
        <f>AVERAGE('23.09 Bombo-Matugga '!D56,'24.09 Bombo-Matugga'!D56,'25.09 Bombo-Matugga'!D56,'27.09 Bombo-Matugga'!D56,'26.09 Bombo-Matugga-24h'!D56,'28.09 Bombo-Matugga-24h'!D56,'29.09 Bombo-Matugga'!D56)</f>
        <v>13.285714285714286</v>
      </c>
      <c r="E56" s="48">
        <f>AVERAGE('23.09 Bombo-Matugga '!E56,'24.09 Bombo-Matugga'!E56,'25.09 Bombo-Matugga'!E56,'27.09 Bombo-Matugga'!E56,'26.09 Bombo-Matugga-24h'!E56,'28.09 Bombo-Matugga-24h'!E56,'29.09 Bombo-Matugga'!E56)</f>
        <v>12</v>
      </c>
      <c r="F56" s="48">
        <f>AVERAGE('23.09 Bombo-Matugga '!F56,'24.09 Bombo-Matugga'!F56,'25.09 Bombo-Matugga'!F56,'27.09 Bombo-Matugga'!F56,'26.09 Bombo-Matugga-24h'!F56,'28.09 Bombo-Matugga-24h'!F56,'29.09 Bombo-Matugga'!F56)</f>
        <v>47.857142857142854</v>
      </c>
      <c r="G56" s="48">
        <f>AVERAGE('23.09 Bombo-Matugga '!G56,'24.09 Bombo-Matugga'!G56,'25.09 Bombo-Matugga'!G56,'27.09 Bombo-Matugga'!G56,'26.09 Bombo-Matugga-24h'!G56,'28.09 Bombo-Matugga-24h'!G56,'29.09 Bombo-Matugga'!G56)</f>
        <v>1.4285714285714286</v>
      </c>
      <c r="H56" s="48">
        <f>AVERAGE('23.09 Bombo-Matugga '!H56,'24.09 Bombo-Matugga'!H56,'25.09 Bombo-Matugga'!H56,'27.09 Bombo-Matugga'!H56,'26.09 Bombo-Matugga-24h'!H56,'28.09 Bombo-Matugga-24h'!H56,'29.09 Bombo-Matugga'!H56)</f>
        <v>1.2857142857142858</v>
      </c>
      <c r="I56" s="48">
        <f>AVERAGE('23.09 Bombo-Matugga '!I56,'24.09 Bombo-Matugga'!I56,'25.09 Bombo-Matugga'!I56,'27.09 Bombo-Matugga'!I56,'26.09 Bombo-Matugga-24h'!I56,'28.09 Bombo-Matugga-24h'!I56,'29.09 Bombo-Matugga'!I56)</f>
        <v>15.285714285714286</v>
      </c>
      <c r="J56" s="48">
        <f>AVERAGE('23.09 Bombo-Matugga '!J56,'24.09 Bombo-Matugga'!J56,'25.09 Bombo-Matugga'!J56,'27.09 Bombo-Matugga'!J56,'26.09 Bombo-Matugga-24h'!J56,'28.09 Bombo-Matugga-24h'!J56,'29.09 Bombo-Matugga'!J56)</f>
        <v>3.7142857142857144</v>
      </c>
      <c r="K56" s="48">
        <f>AVERAGE('23.09 Bombo-Matugga '!K56,'24.09 Bombo-Matugga'!K56,'25.09 Bombo-Matugga'!K56,'27.09 Bombo-Matugga'!K56,'26.09 Bombo-Matugga-24h'!K56,'28.09 Bombo-Matugga-24h'!K56,'29.09 Bombo-Matugga'!K56)</f>
        <v>1.2857142857142858</v>
      </c>
      <c r="L56" s="48">
        <f>AVERAGE('23.09 Bombo-Matugga '!L56,'24.09 Bombo-Matugga'!L56,'25.09 Bombo-Matugga'!L56,'27.09 Bombo-Matugga'!L56,'26.09 Bombo-Matugga-24h'!L56,'28.09 Bombo-Matugga-24h'!L56,'29.09 Bombo-Matugga'!L56)</f>
        <v>2</v>
      </c>
      <c r="M56" s="48">
        <f>AVERAGE('23.09 Bombo-Matugga '!M56,'24.09 Bombo-Matugga'!M56,'25.09 Bombo-Matugga'!M56,'27.09 Bombo-Matugga'!M56,'26.09 Bombo-Matugga-24h'!M56,'28.09 Bombo-Matugga-24h'!M56,'29.09 Bombo-Matugga'!M56)</f>
        <v>67.571428571428569</v>
      </c>
      <c r="N56" s="48">
        <f>AVERAGE('23.09 Bombo-Matugga '!N56,'24.09 Bombo-Matugga'!N56,'25.09 Bombo-Matugga'!N56,'27.09 Bombo-Matugga'!N56,'26.09 Bombo-Matugga-24h'!N56,'28.09 Bombo-Matugga-24h'!N56,'29.09 Bombo-Matugga'!N56)</f>
        <v>0.14285714285714285</v>
      </c>
      <c r="O56" s="15">
        <f t="shared" si="0"/>
        <v>159.85714285714283</v>
      </c>
      <c r="P56" s="15">
        <f t="shared" si="1"/>
        <v>227.42857142857142</v>
      </c>
      <c r="R56" s="8"/>
      <c r="T56"/>
    </row>
    <row r="57" spans="2:20" ht="23.1" customHeight="1" x14ac:dyDescent="0.25">
      <c r="B57" s="22" t="s">
        <v>84</v>
      </c>
      <c r="C57" s="48">
        <f>AVERAGE('23.09 Bombo-Matugga '!C57,'24.09 Bombo-Matugga'!C57,'25.09 Bombo-Matugga'!C57,'27.09 Bombo-Matugga'!C57,'26.09 Bombo-Matugga-24h'!C57,'28.09 Bombo-Matugga-24h'!C57,'29.09 Bombo-Matugga'!C57)</f>
        <v>46</v>
      </c>
      <c r="D57" s="48">
        <f>AVERAGE('23.09 Bombo-Matugga '!D57,'24.09 Bombo-Matugga'!D57,'25.09 Bombo-Matugga'!D57,'27.09 Bombo-Matugga'!D57,'26.09 Bombo-Matugga-24h'!D57,'28.09 Bombo-Matugga-24h'!D57,'29.09 Bombo-Matugga'!D57)</f>
        <v>8.5714285714285712</v>
      </c>
      <c r="E57" s="48">
        <f>AVERAGE('23.09 Bombo-Matugga '!E57,'24.09 Bombo-Matugga'!E57,'25.09 Bombo-Matugga'!E57,'27.09 Bombo-Matugga'!E57,'26.09 Bombo-Matugga-24h'!E57,'28.09 Bombo-Matugga-24h'!E57,'29.09 Bombo-Matugga'!E57)</f>
        <v>9.4285714285714288</v>
      </c>
      <c r="F57" s="48">
        <f>AVERAGE('23.09 Bombo-Matugga '!F57,'24.09 Bombo-Matugga'!F57,'25.09 Bombo-Matugga'!F57,'27.09 Bombo-Matugga'!F57,'26.09 Bombo-Matugga-24h'!F57,'28.09 Bombo-Matugga-24h'!F57,'29.09 Bombo-Matugga'!F57)</f>
        <v>41.285714285714285</v>
      </c>
      <c r="G57" s="48">
        <f>AVERAGE('23.09 Bombo-Matugga '!G57,'24.09 Bombo-Matugga'!G57,'25.09 Bombo-Matugga'!G57,'27.09 Bombo-Matugga'!G57,'26.09 Bombo-Matugga-24h'!G57,'28.09 Bombo-Matugga-24h'!G57,'29.09 Bombo-Matugga'!G57)</f>
        <v>0.5714285714285714</v>
      </c>
      <c r="H57" s="48">
        <f>AVERAGE('23.09 Bombo-Matugga '!H57,'24.09 Bombo-Matugga'!H57,'25.09 Bombo-Matugga'!H57,'27.09 Bombo-Matugga'!H57,'26.09 Bombo-Matugga-24h'!H57,'28.09 Bombo-Matugga-24h'!H57,'29.09 Bombo-Matugga'!H57)</f>
        <v>1.2857142857142858</v>
      </c>
      <c r="I57" s="48">
        <f>AVERAGE('23.09 Bombo-Matugga '!I57,'24.09 Bombo-Matugga'!I57,'25.09 Bombo-Matugga'!I57,'27.09 Bombo-Matugga'!I57,'26.09 Bombo-Matugga-24h'!I57,'28.09 Bombo-Matugga-24h'!I57,'29.09 Bombo-Matugga'!I57)</f>
        <v>21.142857142857142</v>
      </c>
      <c r="J57" s="48">
        <f>AVERAGE('23.09 Bombo-Matugga '!J57,'24.09 Bombo-Matugga'!J57,'25.09 Bombo-Matugga'!J57,'27.09 Bombo-Matugga'!J57,'26.09 Bombo-Matugga-24h'!J57,'28.09 Bombo-Matugga-24h'!J57,'29.09 Bombo-Matugga'!J57)</f>
        <v>2.8571428571428572</v>
      </c>
      <c r="K57" s="48">
        <f>AVERAGE('23.09 Bombo-Matugga '!K57,'24.09 Bombo-Matugga'!K57,'25.09 Bombo-Matugga'!K57,'27.09 Bombo-Matugga'!K57,'26.09 Bombo-Matugga-24h'!K57,'28.09 Bombo-Matugga-24h'!K57,'29.09 Bombo-Matugga'!K57)</f>
        <v>1.7142857142857142</v>
      </c>
      <c r="L57" s="48">
        <f>AVERAGE('23.09 Bombo-Matugga '!L57,'24.09 Bombo-Matugga'!L57,'25.09 Bombo-Matugga'!L57,'27.09 Bombo-Matugga'!L57,'26.09 Bombo-Matugga-24h'!L57,'28.09 Bombo-Matugga-24h'!L57,'29.09 Bombo-Matugga'!L57)</f>
        <v>1</v>
      </c>
      <c r="M57" s="48">
        <f>AVERAGE('23.09 Bombo-Matugga '!M57,'24.09 Bombo-Matugga'!M57,'25.09 Bombo-Matugga'!M57,'27.09 Bombo-Matugga'!M57,'26.09 Bombo-Matugga-24h'!M57,'28.09 Bombo-Matugga-24h'!M57,'29.09 Bombo-Matugga'!M57)</f>
        <v>65.285714285714292</v>
      </c>
      <c r="N57" s="48">
        <f>AVERAGE('23.09 Bombo-Matugga '!N57,'24.09 Bombo-Matugga'!N57,'25.09 Bombo-Matugga'!N57,'27.09 Bombo-Matugga'!N57,'26.09 Bombo-Matugga-24h'!N57,'28.09 Bombo-Matugga-24h'!N57,'29.09 Bombo-Matugga'!N57)</f>
        <v>0</v>
      </c>
      <c r="O57" s="15">
        <f t="shared" si="0"/>
        <v>133.85714285714286</v>
      </c>
      <c r="P57" s="15">
        <f t="shared" si="1"/>
        <v>199.14285714285717</v>
      </c>
      <c r="R57" s="8"/>
      <c r="T57"/>
    </row>
    <row r="58" spans="2:20" ht="23.1" customHeight="1" x14ac:dyDescent="0.25">
      <c r="B58" s="22" t="s">
        <v>99</v>
      </c>
      <c r="C58" s="48">
        <f>AVERAGE('26.09 Bombo-Matugga-24h'!C58,'28.09 Bombo-Matugga-24h'!C58)</f>
        <v>34.5</v>
      </c>
      <c r="D58" s="48">
        <f>AVERAGE('26.09 Bombo-Matugga-24h'!D58,'28.09 Bombo-Matugga-24h'!D58)</f>
        <v>8</v>
      </c>
      <c r="E58" s="48">
        <f>AVERAGE('26.09 Bombo-Matugga-24h'!E58,'28.09 Bombo-Matugga-24h'!E58)</f>
        <v>6.5</v>
      </c>
      <c r="F58" s="48">
        <f>AVERAGE('26.09 Bombo-Matugga-24h'!F58,'28.09 Bombo-Matugga-24h'!F58)</f>
        <v>19.5</v>
      </c>
      <c r="G58" s="48">
        <f>AVERAGE('26.09 Bombo-Matugga-24h'!G58,'28.09 Bombo-Matugga-24h'!G58)</f>
        <v>1</v>
      </c>
      <c r="H58" s="48">
        <f>AVERAGE('26.09 Bombo-Matugga-24h'!H58,'28.09 Bombo-Matugga-24h'!H58)</f>
        <v>2.5</v>
      </c>
      <c r="I58" s="48">
        <f>AVERAGE('26.09 Bombo-Matugga-24h'!I58,'28.09 Bombo-Matugga-24h'!I58)</f>
        <v>19</v>
      </c>
      <c r="J58" s="48">
        <f>AVERAGE('26.09 Bombo-Matugga-24h'!J58,'28.09 Bombo-Matugga-24h'!J58)</f>
        <v>4</v>
      </c>
      <c r="K58" s="48">
        <f>AVERAGE('26.09 Bombo-Matugga-24h'!K58,'28.09 Bombo-Matugga-24h'!K58)</f>
        <v>1.5</v>
      </c>
      <c r="L58" s="48">
        <f>AVERAGE('26.09 Bombo-Matugga-24h'!L58,'28.09 Bombo-Matugga-24h'!L58)</f>
        <v>1</v>
      </c>
      <c r="M58" s="48">
        <f>AVERAGE('26.09 Bombo-Matugga-24h'!M58,'28.09 Bombo-Matugga-24h'!M58)</f>
        <v>37</v>
      </c>
      <c r="N58" s="48">
        <f>AVERAGE('26.09 Bombo-Matugga-24h'!N58,'28.09 Bombo-Matugga-24h'!N58)</f>
        <v>0</v>
      </c>
      <c r="O58" s="15">
        <f t="shared" si="0"/>
        <v>97.5</v>
      </c>
      <c r="P58" s="15">
        <f t="shared" si="1"/>
        <v>134.5</v>
      </c>
      <c r="R58" s="8"/>
      <c r="T58"/>
    </row>
    <row r="59" spans="2:20" ht="23.1" customHeight="1" x14ac:dyDescent="0.25">
      <c r="B59" s="22" t="s">
        <v>100</v>
      </c>
      <c r="C59" s="48">
        <f>AVERAGE('26.09 Bombo-Matugga-24h'!C59,'28.09 Bombo-Matugga-24h'!C59)</f>
        <v>40</v>
      </c>
      <c r="D59" s="48">
        <f>AVERAGE('26.09 Bombo-Matugga-24h'!D59,'28.09 Bombo-Matugga-24h'!D59)</f>
        <v>11</v>
      </c>
      <c r="E59" s="48">
        <f>AVERAGE('26.09 Bombo-Matugga-24h'!E59,'28.09 Bombo-Matugga-24h'!E59)</f>
        <v>5</v>
      </c>
      <c r="F59" s="48">
        <f>AVERAGE('26.09 Bombo-Matugga-24h'!F59,'28.09 Bombo-Matugga-24h'!F59)</f>
        <v>17</v>
      </c>
      <c r="G59" s="48">
        <f>AVERAGE('26.09 Bombo-Matugga-24h'!G59,'28.09 Bombo-Matugga-24h'!G59)</f>
        <v>0.5</v>
      </c>
      <c r="H59" s="48">
        <f>AVERAGE('26.09 Bombo-Matugga-24h'!H59,'28.09 Bombo-Matugga-24h'!H59)</f>
        <v>1.5</v>
      </c>
      <c r="I59" s="48">
        <f>AVERAGE('26.09 Bombo-Matugga-24h'!I59,'28.09 Bombo-Matugga-24h'!I59)</f>
        <v>14.5</v>
      </c>
      <c r="J59" s="48">
        <f>AVERAGE('26.09 Bombo-Matugga-24h'!J59,'28.09 Bombo-Matugga-24h'!J59)</f>
        <v>4</v>
      </c>
      <c r="K59" s="48">
        <f>AVERAGE('26.09 Bombo-Matugga-24h'!K59,'28.09 Bombo-Matugga-24h'!K59)</f>
        <v>5.5</v>
      </c>
      <c r="L59" s="48">
        <f>AVERAGE('26.09 Bombo-Matugga-24h'!L59,'28.09 Bombo-Matugga-24h'!L59)</f>
        <v>1.5</v>
      </c>
      <c r="M59" s="48">
        <f>AVERAGE('26.09 Bombo-Matugga-24h'!M59,'28.09 Bombo-Matugga-24h'!M59)</f>
        <v>46</v>
      </c>
      <c r="N59" s="48">
        <f>AVERAGE('26.09 Bombo-Matugga-24h'!N59,'28.09 Bombo-Matugga-24h'!N59)</f>
        <v>0</v>
      </c>
      <c r="O59" s="15">
        <f t="shared" ref="O59:O105" si="35">SUM(C59:L59,N59)</f>
        <v>100.5</v>
      </c>
      <c r="P59" s="15">
        <f t="shared" ref="P59:P105" si="36">SUM(C59:N59)</f>
        <v>146.5</v>
      </c>
      <c r="R59" s="8"/>
      <c r="T59"/>
    </row>
    <row r="60" spans="2:20" ht="23.1" customHeight="1" x14ac:dyDescent="0.25">
      <c r="B60" s="22" t="s">
        <v>101</v>
      </c>
      <c r="C60" s="48">
        <f>AVERAGE('26.09 Bombo-Matugga-24h'!C60,'28.09 Bombo-Matugga-24h'!C60)</f>
        <v>27.5</v>
      </c>
      <c r="D60" s="48">
        <f>AVERAGE('26.09 Bombo-Matugga-24h'!D60,'28.09 Bombo-Matugga-24h'!D60)</f>
        <v>10.5</v>
      </c>
      <c r="E60" s="48">
        <f>AVERAGE('26.09 Bombo-Matugga-24h'!E60,'28.09 Bombo-Matugga-24h'!E60)</f>
        <v>5</v>
      </c>
      <c r="F60" s="48">
        <f>AVERAGE('26.09 Bombo-Matugga-24h'!F60,'28.09 Bombo-Matugga-24h'!F60)</f>
        <v>30</v>
      </c>
      <c r="G60" s="48">
        <f>AVERAGE('26.09 Bombo-Matugga-24h'!G60,'28.09 Bombo-Matugga-24h'!G60)</f>
        <v>0.5</v>
      </c>
      <c r="H60" s="48">
        <f>AVERAGE('26.09 Bombo-Matugga-24h'!H60,'28.09 Bombo-Matugga-24h'!H60)</f>
        <v>2.5</v>
      </c>
      <c r="I60" s="48">
        <f>AVERAGE('26.09 Bombo-Matugga-24h'!I60,'28.09 Bombo-Matugga-24h'!I60)</f>
        <v>9</v>
      </c>
      <c r="J60" s="48">
        <f>AVERAGE('26.09 Bombo-Matugga-24h'!J60,'28.09 Bombo-Matugga-24h'!J60)</f>
        <v>4.5</v>
      </c>
      <c r="K60" s="48">
        <f>AVERAGE('26.09 Bombo-Matugga-24h'!K60,'28.09 Bombo-Matugga-24h'!K60)</f>
        <v>3.5</v>
      </c>
      <c r="L60" s="48">
        <f>AVERAGE('26.09 Bombo-Matugga-24h'!L60,'28.09 Bombo-Matugga-24h'!L60)</f>
        <v>1.5</v>
      </c>
      <c r="M60" s="48">
        <f>AVERAGE('26.09 Bombo-Matugga-24h'!M60,'28.09 Bombo-Matugga-24h'!M60)</f>
        <v>37.5</v>
      </c>
      <c r="N60" s="48">
        <f>AVERAGE('26.09 Bombo-Matugga-24h'!N60,'28.09 Bombo-Matugga-24h'!N60)</f>
        <v>0</v>
      </c>
      <c r="O60" s="15">
        <f t="shared" si="35"/>
        <v>94.5</v>
      </c>
      <c r="P60" s="15">
        <f t="shared" si="36"/>
        <v>132</v>
      </c>
      <c r="R60" s="8"/>
      <c r="T60"/>
    </row>
    <row r="61" spans="2:20" ht="23.1" customHeight="1" x14ac:dyDescent="0.25">
      <c r="B61" s="22" t="s">
        <v>102</v>
      </c>
      <c r="C61" s="48">
        <f>AVERAGE('26.09 Bombo-Matugga-24h'!C61,'28.09 Bombo-Matugga-24h'!C61)</f>
        <v>31</v>
      </c>
      <c r="D61" s="48">
        <f>AVERAGE('26.09 Bombo-Matugga-24h'!D61,'28.09 Bombo-Matugga-24h'!D61)</f>
        <v>7.5</v>
      </c>
      <c r="E61" s="48">
        <f>AVERAGE('26.09 Bombo-Matugga-24h'!E61,'28.09 Bombo-Matugga-24h'!E61)</f>
        <v>6.5</v>
      </c>
      <c r="F61" s="48">
        <f>AVERAGE('26.09 Bombo-Matugga-24h'!F61,'28.09 Bombo-Matugga-24h'!F61)</f>
        <v>31</v>
      </c>
      <c r="G61" s="48">
        <f>AVERAGE('26.09 Bombo-Matugga-24h'!G61,'28.09 Bombo-Matugga-24h'!G61)</f>
        <v>1</v>
      </c>
      <c r="H61" s="48">
        <f>AVERAGE('26.09 Bombo-Matugga-24h'!H61,'28.09 Bombo-Matugga-24h'!H61)</f>
        <v>1</v>
      </c>
      <c r="I61" s="48">
        <f>AVERAGE('26.09 Bombo-Matugga-24h'!I61,'28.09 Bombo-Matugga-24h'!I61)</f>
        <v>16</v>
      </c>
      <c r="J61" s="48">
        <f>AVERAGE('26.09 Bombo-Matugga-24h'!J61,'28.09 Bombo-Matugga-24h'!J61)</f>
        <v>3.5</v>
      </c>
      <c r="K61" s="48">
        <f>AVERAGE('26.09 Bombo-Matugga-24h'!K61,'28.09 Bombo-Matugga-24h'!K61)</f>
        <v>1.5</v>
      </c>
      <c r="L61" s="48">
        <f>AVERAGE('26.09 Bombo-Matugga-24h'!L61,'28.09 Bombo-Matugga-24h'!L61)</f>
        <v>1.5</v>
      </c>
      <c r="M61" s="48">
        <f>AVERAGE('26.09 Bombo-Matugga-24h'!M61,'28.09 Bombo-Matugga-24h'!M61)</f>
        <v>34</v>
      </c>
      <c r="N61" s="48">
        <f>AVERAGE('26.09 Bombo-Matugga-24h'!N61,'28.09 Bombo-Matugga-24h'!N61)</f>
        <v>0</v>
      </c>
      <c r="O61" s="15">
        <f t="shared" si="35"/>
        <v>100.5</v>
      </c>
      <c r="P61" s="15">
        <f t="shared" si="36"/>
        <v>134.5</v>
      </c>
      <c r="R61" s="8"/>
      <c r="T61"/>
    </row>
    <row r="62" spans="2:20" ht="23.1" customHeight="1" x14ac:dyDescent="0.25">
      <c r="B62" s="22" t="s">
        <v>107</v>
      </c>
      <c r="C62" s="48">
        <f>AVERAGE('26.09 Bombo-Matugga-24h'!C62,'28.09 Bombo-Matugga-24h'!C62)</f>
        <v>26.5</v>
      </c>
      <c r="D62" s="48">
        <f>AVERAGE('26.09 Bombo-Matugga-24h'!D62,'28.09 Bombo-Matugga-24h'!D62)</f>
        <v>8.5</v>
      </c>
      <c r="E62" s="48">
        <f>AVERAGE('26.09 Bombo-Matugga-24h'!E62,'28.09 Bombo-Matugga-24h'!E62)</f>
        <v>6.5</v>
      </c>
      <c r="F62" s="48">
        <f>AVERAGE('26.09 Bombo-Matugga-24h'!F62,'28.09 Bombo-Matugga-24h'!F62)</f>
        <v>24</v>
      </c>
      <c r="G62" s="48">
        <f>AVERAGE('26.09 Bombo-Matugga-24h'!G62,'28.09 Bombo-Matugga-24h'!G62)</f>
        <v>0.5</v>
      </c>
      <c r="H62" s="48">
        <f>AVERAGE('26.09 Bombo-Matugga-24h'!H62,'28.09 Bombo-Matugga-24h'!H62)</f>
        <v>1</v>
      </c>
      <c r="I62" s="48">
        <f>AVERAGE('26.09 Bombo-Matugga-24h'!I62,'28.09 Bombo-Matugga-24h'!I62)</f>
        <v>16.5</v>
      </c>
      <c r="J62" s="48">
        <f>AVERAGE('26.09 Bombo-Matugga-24h'!J62,'28.09 Bombo-Matugga-24h'!J62)</f>
        <v>1</v>
      </c>
      <c r="K62" s="48">
        <f>AVERAGE('26.09 Bombo-Matugga-24h'!K62,'28.09 Bombo-Matugga-24h'!K62)</f>
        <v>3.5</v>
      </c>
      <c r="L62" s="48">
        <f>AVERAGE('26.09 Bombo-Matugga-24h'!L62,'28.09 Bombo-Matugga-24h'!L62)</f>
        <v>2</v>
      </c>
      <c r="M62" s="48">
        <f>AVERAGE('26.09 Bombo-Matugga-24h'!M62,'28.09 Bombo-Matugga-24h'!M62)</f>
        <v>44.5</v>
      </c>
      <c r="N62" s="48">
        <f>AVERAGE('26.09 Bombo-Matugga-24h'!N62,'28.09 Bombo-Matugga-24h'!N62)</f>
        <v>0</v>
      </c>
      <c r="O62" s="15">
        <f t="shared" si="35"/>
        <v>90</v>
      </c>
      <c r="P62" s="15">
        <f t="shared" si="36"/>
        <v>134.5</v>
      </c>
      <c r="R62" s="8"/>
      <c r="T62"/>
    </row>
    <row r="63" spans="2:20" ht="23.1" customHeight="1" x14ac:dyDescent="0.25">
      <c r="B63" s="22" t="s">
        <v>108</v>
      </c>
      <c r="C63" s="48">
        <f>AVERAGE('26.09 Bombo-Matugga-24h'!C63,'28.09 Bombo-Matugga-24h'!C63)</f>
        <v>22</v>
      </c>
      <c r="D63" s="48">
        <f>AVERAGE('26.09 Bombo-Matugga-24h'!D63,'28.09 Bombo-Matugga-24h'!D63)</f>
        <v>8</v>
      </c>
      <c r="E63" s="48">
        <f>AVERAGE('26.09 Bombo-Matugga-24h'!E63,'28.09 Bombo-Matugga-24h'!E63)</f>
        <v>7.5</v>
      </c>
      <c r="F63" s="48">
        <f>AVERAGE('26.09 Bombo-Matugga-24h'!F63,'28.09 Bombo-Matugga-24h'!F63)</f>
        <v>25</v>
      </c>
      <c r="G63" s="48">
        <f>AVERAGE('26.09 Bombo-Matugga-24h'!G63,'28.09 Bombo-Matugga-24h'!G63)</f>
        <v>0.5</v>
      </c>
      <c r="H63" s="48">
        <f>AVERAGE('26.09 Bombo-Matugga-24h'!H63,'28.09 Bombo-Matugga-24h'!H63)</f>
        <v>1</v>
      </c>
      <c r="I63" s="48">
        <f>AVERAGE('26.09 Bombo-Matugga-24h'!I63,'28.09 Bombo-Matugga-24h'!I63)</f>
        <v>13</v>
      </c>
      <c r="J63" s="48">
        <f>AVERAGE('26.09 Bombo-Matugga-24h'!J63,'28.09 Bombo-Matugga-24h'!J63)</f>
        <v>1</v>
      </c>
      <c r="K63" s="48">
        <f>AVERAGE('26.09 Bombo-Matugga-24h'!K63,'28.09 Bombo-Matugga-24h'!K63)</f>
        <v>0.5</v>
      </c>
      <c r="L63" s="48">
        <f>AVERAGE('26.09 Bombo-Matugga-24h'!L63,'28.09 Bombo-Matugga-24h'!L63)</f>
        <v>3.5</v>
      </c>
      <c r="M63" s="48">
        <f>AVERAGE('26.09 Bombo-Matugga-24h'!M63,'28.09 Bombo-Matugga-24h'!M63)</f>
        <v>30</v>
      </c>
      <c r="N63" s="48">
        <f>AVERAGE('26.09 Bombo-Matugga-24h'!N63,'28.09 Bombo-Matugga-24h'!N63)</f>
        <v>0</v>
      </c>
      <c r="O63" s="15">
        <f t="shared" si="35"/>
        <v>82</v>
      </c>
      <c r="P63" s="15">
        <f t="shared" si="36"/>
        <v>112</v>
      </c>
      <c r="R63" s="8"/>
      <c r="T63"/>
    </row>
    <row r="64" spans="2:20" ht="23.1" customHeight="1" x14ac:dyDescent="0.25">
      <c r="B64" s="22" t="s">
        <v>109</v>
      </c>
      <c r="C64" s="48">
        <f>AVERAGE('26.09 Bombo-Matugga-24h'!C64,'28.09 Bombo-Matugga-24h'!C64)</f>
        <v>24</v>
      </c>
      <c r="D64" s="48">
        <f>AVERAGE('26.09 Bombo-Matugga-24h'!D64,'28.09 Bombo-Matugga-24h'!D64)</f>
        <v>9</v>
      </c>
      <c r="E64" s="48">
        <f>AVERAGE('26.09 Bombo-Matugga-24h'!E64,'28.09 Bombo-Matugga-24h'!E64)</f>
        <v>5.5</v>
      </c>
      <c r="F64" s="48">
        <f>AVERAGE('26.09 Bombo-Matugga-24h'!F64,'28.09 Bombo-Matugga-24h'!F64)</f>
        <v>32</v>
      </c>
      <c r="G64" s="48">
        <f>AVERAGE('26.09 Bombo-Matugga-24h'!G64,'28.09 Bombo-Matugga-24h'!G64)</f>
        <v>1.5</v>
      </c>
      <c r="H64" s="48">
        <f>AVERAGE('26.09 Bombo-Matugga-24h'!H64,'28.09 Bombo-Matugga-24h'!H64)</f>
        <v>1</v>
      </c>
      <c r="I64" s="48">
        <f>AVERAGE('26.09 Bombo-Matugga-24h'!I64,'28.09 Bombo-Matugga-24h'!I64)</f>
        <v>16.5</v>
      </c>
      <c r="J64" s="48">
        <f>AVERAGE('26.09 Bombo-Matugga-24h'!J64,'28.09 Bombo-Matugga-24h'!J64)</f>
        <v>1</v>
      </c>
      <c r="K64" s="48">
        <f>AVERAGE('26.09 Bombo-Matugga-24h'!K64,'28.09 Bombo-Matugga-24h'!K64)</f>
        <v>2.5</v>
      </c>
      <c r="L64" s="48">
        <f>AVERAGE('26.09 Bombo-Matugga-24h'!L64,'28.09 Bombo-Matugga-24h'!L64)</f>
        <v>2.5</v>
      </c>
      <c r="M64" s="48">
        <f>AVERAGE('26.09 Bombo-Matugga-24h'!M64,'28.09 Bombo-Matugga-24h'!M64)</f>
        <v>37.5</v>
      </c>
      <c r="N64" s="48">
        <f>AVERAGE('26.09 Bombo-Matugga-24h'!N64,'28.09 Bombo-Matugga-24h'!N64)</f>
        <v>0.5</v>
      </c>
      <c r="O64" s="15">
        <f t="shared" si="35"/>
        <v>96</v>
      </c>
      <c r="P64" s="15">
        <f t="shared" si="36"/>
        <v>133.5</v>
      </c>
      <c r="R64" s="8"/>
      <c r="T64"/>
    </row>
    <row r="65" spans="2:20" ht="23.1" customHeight="1" x14ac:dyDescent="0.25">
      <c r="B65" s="22" t="s">
        <v>158</v>
      </c>
      <c r="C65" s="48">
        <f>AVERAGE('26.09 Bombo-Matugga-24h'!C65,'28.09 Bombo-Matugga-24h'!C65)</f>
        <v>13.5</v>
      </c>
      <c r="D65" s="48">
        <f>AVERAGE('26.09 Bombo-Matugga-24h'!D65,'28.09 Bombo-Matugga-24h'!D65)</f>
        <v>5.5</v>
      </c>
      <c r="E65" s="48">
        <f>AVERAGE('26.09 Bombo-Matugga-24h'!E65,'28.09 Bombo-Matugga-24h'!E65)</f>
        <v>6.5</v>
      </c>
      <c r="F65" s="48">
        <f>AVERAGE('26.09 Bombo-Matugga-24h'!F65,'28.09 Bombo-Matugga-24h'!F65)</f>
        <v>19.5</v>
      </c>
      <c r="G65" s="48">
        <f>AVERAGE('26.09 Bombo-Matugga-24h'!G65,'28.09 Bombo-Matugga-24h'!G65)</f>
        <v>0.5</v>
      </c>
      <c r="H65" s="48">
        <f>AVERAGE('26.09 Bombo-Matugga-24h'!H65,'28.09 Bombo-Matugga-24h'!H65)</f>
        <v>0</v>
      </c>
      <c r="I65" s="48">
        <f>AVERAGE('26.09 Bombo-Matugga-24h'!I65,'28.09 Bombo-Matugga-24h'!I65)</f>
        <v>14</v>
      </c>
      <c r="J65" s="48">
        <f>AVERAGE('26.09 Bombo-Matugga-24h'!J65,'28.09 Bombo-Matugga-24h'!J65)</f>
        <v>1.5</v>
      </c>
      <c r="K65" s="48">
        <f>AVERAGE('26.09 Bombo-Matugga-24h'!K65,'28.09 Bombo-Matugga-24h'!K65)</f>
        <v>1</v>
      </c>
      <c r="L65" s="48">
        <f>AVERAGE('26.09 Bombo-Matugga-24h'!L65,'28.09 Bombo-Matugga-24h'!L65)</f>
        <v>3</v>
      </c>
      <c r="M65" s="48">
        <f>AVERAGE('26.09 Bombo-Matugga-24h'!M65,'28.09 Bombo-Matugga-24h'!M65)</f>
        <v>33</v>
      </c>
      <c r="N65" s="48">
        <f>AVERAGE('26.09 Bombo-Matugga-24h'!N65,'28.09 Bombo-Matugga-24h'!N65)</f>
        <v>0</v>
      </c>
      <c r="O65" s="15">
        <f t="shared" si="35"/>
        <v>65</v>
      </c>
      <c r="P65" s="15">
        <f t="shared" si="36"/>
        <v>98</v>
      </c>
      <c r="R65" s="8"/>
      <c r="T65"/>
    </row>
    <row r="66" spans="2:20" ht="23.1" customHeight="1" x14ac:dyDescent="0.25">
      <c r="B66" s="22" t="s">
        <v>103</v>
      </c>
      <c r="C66" s="48">
        <f>AVERAGE('26.09 Bombo-Matugga-24h'!C66,'28.09 Bombo-Matugga-24h'!C66)</f>
        <v>19.5</v>
      </c>
      <c r="D66" s="48">
        <f>AVERAGE('26.09 Bombo-Matugga-24h'!D66,'28.09 Bombo-Matugga-24h'!D66)</f>
        <v>6</v>
      </c>
      <c r="E66" s="48">
        <f>AVERAGE('26.09 Bombo-Matugga-24h'!E66,'28.09 Bombo-Matugga-24h'!E66)</f>
        <v>3</v>
      </c>
      <c r="F66" s="48">
        <f>AVERAGE('26.09 Bombo-Matugga-24h'!F66,'28.09 Bombo-Matugga-24h'!F66)</f>
        <v>25</v>
      </c>
      <c r="G66" s="48">
        <f>AVERAGE('26.09 Bombo-Matugga-24h'!G66,'28.09 Bombo-Matugga-24h'!G66)</f>
        <v>0.5</v>
      </c>
      <c r="H66" s="48">
        <f>AVERAGE('26.09 Bombo-Matugga-24h'!H66,'28.09 Bombo-Matugga-24h'!H66)</f>
        <v>1.5</v>
      </c>
      <c r="I66" s="48">
        <f>AVERAGE('26.09 Bombo-Matugga-24h'!I66,'28.09 Bombo-Matugga-24h'!I66)</f>
        <v>13</v>
      </c>
      <c r="J66" s="48">
        <f>AVERAGE('26.09 Bombo-Matugga-24h'!J66,'28.09 Bombo-Matugga-24h'!J66)</f>
        <v>0.5</v>
      </c>
      <c r="K66" s="48">
        <f>AVERAGE('26.09 Bombo-Matugga-24h'!K66,'28.09 Bombo-Matugga-24h'!K66)</f>
        <v>4</v>
      </c>
      <c r="L66" s="48">
        <f>AVERAGE('26.09 Bombo-Matugga-24h'!L66,'28.09 Bombo-Matugga-24h'!L66)</f>
        <v>0</v>
      </c>
      <c r="M66" s="48">
        <f>AVERAGE('26.09 Bombo-Matugga-24h'!M66,'28.09 Bombo-Matugga-24h'!M66)</f>
        <v>15.5</v>
      </c>
      <c r="N66" s="48">
        <f>AVERAGE('26.09 Bombo-Matugga-24h'!N66,'28.09 Bombo-Matugga-24h'!N66)</f>
        <v>15</v>
      </c>
      <c r="O66" s="15">
        <f t="shared" si="35"/>
        <v>88</v>
      </c>
      <c r="P66" s="15">
        <f t="shared" si="36"/>
        <v>103.5</v>
      </c>
      <c r="R66" s="8"/>
      <c r="T66"/>
    </row>
    <row r="67" spans="2:20" ht="23.1" customHeight="1" x14ac:dyDescent="0.25">
      <c r="B67" s="22" t="s">
        <v>104</v>
      </c>
      <c r="C67" s="48">
        <f>AVERAGE('26.09 Bombo-Matugga-24h'!C67,'28.09 Bombo-Matugga-24h'!C67)</f>
        <v>16.5</v>
      </c>
      <c r="D67" s="48">
        <f>AVERAGE('26.09 Bombo-Matugga-24h'!D67,'28.09 Bombo-Matugga-24h'!D67)</f>
        <v>5</v>
      </c>
      <c r="E67" s="48">
        <f>AVERAGE('26.09 Bombo-Matugga-24h'!E67,'28.09 Bombo-Matugga-24h'!E67)</f>
        <v>7</v>
      </c>
      <c r="F67" s="48">
        <f>AVERAGE('26.09 Bombo-Matugga-24h'!F67,'28.09 Bombo-Matugga-24h'!F67)</f>
        <v>21</v>
      </c>
      <c r="G67" s="48">
        <f>AVERAGE('26.09 Bombo-Matugga-24h'!G67,'28.09 Bombo-Matugga-24h'!G67)</f>
        <v>1.5</v>
      </c>
      <c r="H67" s="48">
        <f>AVERAGE('26.09 Bombo-Matugga-24h'!H67,'28.09 Bombo-Matugga-24h'!H67)</f>
        <v>1</v>
      </c>
      <c r="I67" s="48">
        <f>AVERAGE('26.09 Bombo-Matugga-24h'!I67,'28.09 Bombo-Matugga-24h'!I67)</f>
        <v>18.5</v>
      </c>
      <c r="J67" s="48">
        <f>AVERAGE('26.09 Bombo-Matugga-24h'!J67,'28.09 Bombo-Matugga-24h'!J67)</f>
        <v>0.5</v>
      </c>
      <c r="K67" s="48">
        <f>AVERAGE('26.09 Bombo-Matugga-24h'!K67,'28.09 Bombo-Matugga-24h'!K67)</f>
        <v>0.5</v>
      </c>
      <c r="L67" s="48">
        <f>AVERAGE('26.09 Bombo-Matugga-24h'!L67,'28.09 Bombo-Matugga-24h'!L67)</f>
        <v>1.5</v>
      </c>
      <c r="M67" s="48">
        <f>AVERAGE('26.09 Bombo-Matugga-24h'!M67,'28.09 Bombo-Matugga-24h'!M67)</f>
        <v>31</v>
      </c>
      <c r="N67" s="48">
        <f>AVERAGE('26.09 Bombo-Matugga-24h'!N67,'28.09 Bombo-Matugga-24h'!N67)</f>
        <v>0</v>
      </c>
      <c r="O67" s="15">
        <f t="shared" si="35"/>
        <v>73</v>
      </c>
      <c r="P67" s="15">
        <f t="shared" si="36"/>
        <v>104</v>
      </c>
      <c r="R67" s="8"/>
      <c r="T67"/>
    </row>
    <row r="68" spans="2:20" ht="23.1" customHeight="1" x14ac:dyDescent="0.25">
      <c r="B68" s="22" t="s">
        <v>105</v>
      </c>
      <c r="C68" s="48">
        <f>AVERAGE('26.09 Bombo-Matugga-24h'!C68,'28.09 Bombo-Matugga-24h'!C68)</f>
        <v>24</v>
      </c>
      <c r="D68" s="48">
        <f>AVERAGE('26.09 Bombo-Matugga-24h'!D68,'28.09 Bombo-Matugga-24h'!D68)</f>
        <v>3.5</v>
      </c>
      <c r="E68" s="48">
        <f>AVERAGE('26.09 Bombo-Matugga-24h'!E68,'28.09 Bombo-Matugga-24h'!E68)</f>
        <v>4</v>
      </c>
      <c r="F68" s="48">
        <f>AVERAGE('26.09 Bombo-Matugga-24h'!F68,'28.09 Bombo-Matugga-24h'!F68)</f>
        <v>19.5</v>
      </c>
      <c r="G68" s="48">
        <f>AVERAGE('26.09 Bombo-Matugga-24h'!G68,'28.09 Bombo-Matugga-24h'!G68)</f>
        <v>0.5</v>
      </c>
      <c r="H68" s="48">
        <f>AVERAGE('26.09 Bombo-Matugga-24h'!H68,'28.09 Bombo-Matugga-24h'!H68)</f>
        <v>0</v>
      </c>
      <c r="I68" s="48">
        <f>AVERAGE('26.09 Bombo-Matugga-24h'!I68,'28.09 Bombo-Matugga-24h'!I68)</f>
        <v>8.5</v>
      </c>
      <c r="J68" s="48">
        <f>AVERAGE('26.09 Bombo-Matugga-24h'!J68,'28.09 Bombo-Matugga-24h'!J68)</f>
        <v>0.5</v>
      </c>
      <c r="K68" s="48">
        <f>AVERAGE('26.09 Bombo-Matugga-24h'!K68,'28.09 Bombo-Matugga-24h'!K68)</f>
        <v>0</v>
      </c>
      <c r="L68" s="48">
        <f>AVERAGE('26.09 Bombo-Matugga-24h'!L68,'28.09 Bombo-Matugga-24h'!L68)</f>
        <v>0.5</v>
      </c>
      <c r="M68" s="48">
        <f>AVERAGE('26.09 Bombo-Matugga-24h'!M68,'28.09 Bombo-Matugga-24h'!M68)</f>
        <v>22</v>
      </c>
      <c r="N68" s="48">
        <f>AVERAGE('26.09 Bombo-Matugga-24h'!N68,'28.09 Bombo-Matugga-24h'!N68)</f>
        <v>0</v>
      </c>
      <c r="O68" s="15">
        <f t="shared" si="35"/>
        <v>61</v>
      </c>
      <c r="P68" s="15">
        <f t="shared" si="36"/>
        <v>83</v>
      </c>
      <c r="R68" s="8"/>
      <c r="T68"/>
    </row>
    <row r="69" spans="2:20" ht="23.1" customHeight="1" x14ac:dyDescent="0.25">
      <c r="B69" s="22" t="s">
        <v>106</v>
      </c>
      <c r="C69" s="48">
        <f>AVERAGE('26.09 Bombo-Matugga-24h'!C69,'28.09 Bombo-Matugga-24h'!C69)</f>
        <v>15.5</v>
      </c>
      <c r="D69" s="48">
        <f>AVERAGE('26.09 Bombo-Matugga-24h'!D69,'28.09 Bombo-Matugga-24h'!D69)</f>
        <v>1.5</v>
      </c>
      <c r="E69" s="48">
        <f>AVERAGE('26.09 Bombo-Matugga-24h'!E69,'28.09 Bombo-Matugga-24h'!E69)</f>
        <v>3.5</v>
      </c>
      <c r="F69" s="48">
        <f>AVERAGE('26.09 Bombo-Matugga-24h'!F69,'28.09 Bombo-Matugga-24h'!F69)</f>
        <v>21.5</v>
      </c>
      <c r="G69" s="48">
        <f>AVERAGE('26.09 Bombo-Matugga-24h'!G69,'28.09 Bombo-Matugga-24h'!G69)</f>
        <v>1</v>
      </c>
      <c r="H69" s="48">
        <f>AVERAGE('26.09 Bombo-Matugga-24h'!H69,'28.09 Bombo-Matugga-24h'!H69)</f>
        <v>0.5</v>
      </c>
      <c r="I69" s="48">
        <f>AVERAGE('26.09 Bombo-Matugga-24h'!I69,'28.09 Bombo-Matugga-24h'!I69)</f>
        <v>17.5</v>
      </c>
      <c r="J69" s="48">
        <f>AVERAGE('26.09 Bombo-Matugga-24h'!J69,'28.09 Bombo-Matugga-24h'!J69)</f>
        <v>2.5</v>
      </c>
      <c r="K69" s="48">
        <f>AVERAGE('26.09 Bombo-Matugga-24h'!K69,'28.09 Bombo-Matugga-24h'!K69)</f>
        <v>1</v>
      </c>
      <c r="L69" s="48">
        <f>AVERAGE('26.09 Bombo-Matugga-24h'!L69,'28.09 Bombo-Matugga-24h'!L69)</f>
        <v>0.5</v>
      </c>
      <c r="M69" s="48">
        <f>AVERAGE('26.09 Bombo-Matugga-24h'!M69,'28.09 Bombo-Matugga-24h'!M69)</f>
        <v>17</v>
      </c>
      <c r="N69" s="48">
        <f>AVERAGE('26.09 Bombo-Matugga-24h'!N69,'28.09 Bombo-Matugga-24h'!N69)</f>
        <v>0</v>
      </c>
      <c r="O69" s="15">
        <f t="shared" si="35"/>
        <v>65</v>
      </c>
      <c r="P69" s="15">
        <f t="shared" si="36"/>
        <v>82</v>
      </c>
      <c r="R69" s="8"/>
      <c r="T69"/>
    </row>
    <row r="70" spans="2:20" ht="23.1" customHeight="1" x14ac:dyDescent="0.25">
      <c r="B70" s="22" t="s">
        <v>110</v>
      </c>
      <c r="C70" s="48">
        <f>AVERAGE('26.09 Bombo-Matugga-24h'!C70,'28.09 Bombo-Matugga-24h'!C70)</f>
        <v>14</v>
      </c>
      <c r="D70" s="48">
        <f>AVERAGE('26.09 Bombo-Matugga-24h'!D70,'28.09 Bombo-Matugga-24h'!D70)</f>
        <v>4.5</v>
      </c>
      <c r="E70" s="48">
        <f>AVERAGE('26.09 Bombo-Matugga-24h'!E70,'28.09 Bombo-Matugga-24h'!E70)</f>
        <v>2</v>
      </c>
      <c r="F70" s="48">
        <f>AVERAGE('26.09 Bombo-Matugga-24h'!F70,'28.09 Bombo-Matugga-24h'!F70)</f>
        <v>21</v>
      </c>
      <c r="G70" s="48">
        <f>AVERAGE('26.09 Bombo-Matugga-24h'!G70,'28.09 Bombo-Matugga-24h'!G70)</f>
        <v>0</v>
      </c>
      <c r="H70" s="48">
        <f>AVERAGE('26.09 Bombo-Matugga-24h'!H70,'28.09 Bombo-Matugga-24h'!H70)</f>
        <v>1</v>
      </c>
      <c r="I70" s="48">
        <f>AVERAGE('26.09 Bombo-Matugga-24h'!I70,'28.09 Bombo-Matugga-24h'!I70)</f>
        <v>11.5</v>
      </c>
      <c r="J70" s="48">
        <f>AVERAGE('26.09 Bombo-Matugga-24h'!J70,'28.09 Bombo-Matugga-24h'!J70)</f>
        <v>1.5</v>
      </c>
      <c r="K70" s="48">
        <f>AVERAGE('26.09 Bombo-Matugga-24h'!K70,'28.09 Bombo-Matugga-24h'!K70)</f>
        <v>2.5</v>
      </c>
      <c r="L70" s="48">
        <f>AVERAGE('26.09 Bombo-Matugga-24h'!L70,'28.09 Bombo-Matugga-24h'!L70)</f>
        <v>1</v>
      </c>
      <c r="M70" s="48">
        <f>AVERAGE('26.09 Bombo-Matugga-24h'!M70,'28.09 Bombo-Matugga-24h'!M70)</f>
        <v>18.5</v>
      </c>
      <c r="N70" s="48">
        <f>AVERAGE('26.09 Bombo-Matugga-24h'!N70,'28.09 Bombo-Matugga-24h'!N70)</f>
        <v>0</v>
      </c>
      <c r="O70" s="15">
        <f t="shared" si="35"/>
        <v>59</v>
      </c>
      <c r="P70" s="15">
        <f t="shared" si="36"/>
        <v>77.5</v>
      </c>
      <c r="R70" s="8"/>
      <c r="T70"/>
    </row>
    <row r="71" spans="2:20" ht="23.1" customHeight="1" x14ac:dyDescent="0.25">
      <c r="B71" s="22" t="s">
        <v>111</v>
      </c>
      <c r="C71" s="48">
        <f>AVERAGE('26.09 Bombo-Matugga-24h'!C71,'28.09 Bombo-Matugga-24h'!C71)</f>
        <v>19.5</v>
      </c>
      <c r="D71" s="48">
        <f>AVERAGE('26.09 Bombo-Matugga-24h'!D71,'28.09 Bombo-Matugga-24h'!D71)</f>
        <v>4</v>
      </c>
      <c r="E71" s="48">
        <f>AVERAGE('26.09 Bombo-Matugga-24h'!E71,'28.09 Bombo-Matugga-24h'!E71)</f>
        <v>3.5</v>
      </c>
      <c r="F71" s="48">
        <f>AVERAGE('26.09 Bombo-Matugga-24h'!F71,'28.09 Bombo-Matugga-24h'!F71)</f>
        <v>23</v>
      </c>
      <c r="G71" s="48">
        <f>AVERAGE('26.09 Bombo-Matugga-24h'!G71,'28.09 Bombo-Matugga-24h'!G71)</f>
        <v>0</v>
      </c>
      <c r="H71" s="48">
        <f>AVERAGE('26.09 Bombo-Matugga-24h'!H71,'28.09 Bombo-Matugga-24h'!H71)</f>
        <v>1.5</v>
      </c>
      <c r="I71" s="48">
        <f>AVERAGE('26.09 Bombo-Matugga-24h'!I71,'28.09 Bombo-Matugga-24h'!I71)</f>
        <v>12</v>
      </c>
      <c r="J71" s="48">
        <f>AVERAGE('26.09 Bombo-Matugga-24h'!J71,'28.09 Bombo-Matugga-24h'!J71)</f>
        <v>1</v>
      </c>
      <c r="K71" s="48">
        <f>AVERAGE('26.09 Bombo-Matugga-24h'!K71,'28.09 Bombo-Matugga-24h'!K71)</f>
        <v>0.5</v>
      </c>
      <c r="L71" s="48">
        <f>AVERAGE('26.09 Bombo-Matugga-24h'!L71,'28.09 Bombo-Matugga-24h'!L71)</f>
        <v>0.5</v>
      </c>
      <c r="M71" s="48">
        <f>AVERAGE('26.09 Bombo-Matugga-24h'!M71,'28.09 Bombo-Matugga-24h'!M71)</f>
        <v>24.5</v>
      </c>
      <c r="N71" s="48">
        <f>AVERAGE('26.09 Bombo-Matugga-24h'!N71,'28.09 Bombo-Matugga-24h'!N71)</f>
        <v>0</v>
      </c>
      <c r="O71" s="15">
        <f t="shared" si="35"/>
        <v>65.5</v>
      </c>
      <c r="P71" s="15">
        <f t="shared" si="36"/>
        <v>90</v>
      </c>
      <c r="R71" s="8"/>
      <c r="T71"/>
    </row>
    <row r="72" spans="2:20" ht="23.1" customHeight="1" x14ac:dyDescent="0.25">
      <c r="B72" s="22" t="s">
        <v>112</v>
      </c>
      <c r="C72" s="48">
        <f>AVERAGE('26.09 Bombo-Matugga-24h'!C72,'28.09 Bombo-Matugga-24h'!C72)</f>
        <v>10</v>
      </c>
      <c r="D72" s="48">
        <f>AVERAGE('26.09 Bombo-Matugga-24h'!D72,'28.09 Bombo-Matugga-24h'!D72)</f>
        <v>4</v>
      </c>
      <c r="E72" s="48">
        <f>AVERAGE('26.09 Bombo-Matugga-24h'!E72,'28.09 Bombo-Matugga-24h'!E72)</f>
        <v>3</v>
      </c>
      <c r="F72" s="48">
        <f>AVERAGE('26.09 Bombo-Matugga-24h'!F72,'28.09 Bombo-Matugga-24h'!F72)</f>
        <v>21</v>
      </c>
      <c r="G72" s="48">
        <f>AVERAGE('26.09 Bombo-Matugga-24h'!G72,'28.09 Bombo-Matugga-24h'!G72)</f>
        <v>0</v>
      </c>
      <c r="H72" s="48">
        <f>AVERAGE('26.09 Bombo-Matugga-24h'!H72,'28.09 Bombo-Matugga-24h'!H72)</f>
        <v>0.5</v>
      </c>
      <c r="I72" s="48">
        <f>AVERAGE('26.09 Bombo-Matugga-24h'!I72,'28.09 Bombo-Matugga-24h'!I72)</f>
        <v>13.5</v>
      </c>
      <c r="J72" s="48">
        <f>AVERAGE('26.09 Bombo-Matugga-24h'!J72,'28.09 Bombo-Matugga-24h'!J72)</f>
        <v>2</v>
      </c>
      <c r="K72" s="48">
        <f>AVERAGE('26.09 Bombo-Matugga-24h'!K72,'28.09 Bombo-Matugga-24h'!K72)</f>
        <v>1</v>
      </c>
      <c r="L72" s="48">
        <f>AVERAGE('26.09 Bombo-Matugga-24h'!L72,'28.09 Bombo-Matugga-24h'!L72)</f>
        <v>2</v>
      </c>
      <c r="M72" s="48">
        <f>AVERAGE('26.09 Bombo-Matugga-24h'!M72,'28.09 Bombo-Matugga-24h'!M72)</f>
        <v>12</v>
      </c>
      <c r="N72" s="48">
        <f>AVERAGE('26.09 Bombo-Matugga-24h'!N72,'28.09 Bombo-Matugga-24h'!N72)</f>
        <v>0</v>
      </c>
      <c r="O72" s="15">
        <f t="shared" si="35"/>
        <v>57</v>
      </c>
      <c r="P72" s="15">
        <f t="shared" si="36"/>
        <v>69</v>
      </c>
      <c r="R72" s="8"/>
      <c r="T72"/>
    </row>
    <row r="73" spans="2:20" ht="23.1" customHeight="1" x14ac:dyDescent="0.25">
      <c r="B73" s="22" t="s">
        <v>113</v>
      </c>
      <c r="C73" s="48">
        <f>AVERAGE('26.09 Bombo-Matugga-24h'!C73,'28.09 Bombo-Matugga-24h'!C73)</f>
        <v>9.5</v>
      </c>
      <c r="D73" s="48">
        <f>AVERAGE('26.09 Bombo-Matugga-24h'!D73,'28.09 Bombo-Matugga-24h'!D73)</f>
        <v>1.5</v>
      </c>
      <c r="E73" s="48">
        <f>AVERAGE('26.09 Bombo-Matugga-24h'!E73,'28.09 Bombo-Matugga-24h'!E73)</f>
        <v>2.5</v>
      </c>
      <c r="F73" s="48">
        <f>AVERAGE('26.09 Bombo-Matugga-24h'!F73,'28.09 Bombo-Matugga-24h'!F73)</f>
        <v>17</v>
      </c>
      <c r="G73" s="48">
        <f>AVERAGE('26.09 Bombo-Matugga-24h'!G73,'28.09 Bombo-Matugga-24h'!G73)</f>
        <v>0.5</v>
      </c>
      <c r="H73" s="48">
        <f>AVERAGE('26.09 Bombo-Matugga-24h'!H73,'28.09 Bombo-Matugga-24h'!H73)</f>
        <v>0.5</v>
      </c>
      <c r="I73" s="48">
        <f>AVERAGE('26.09 Bombo-Matugga-24h'!I73,'28.09 Bombo-Matugga-24h'!I73)</f>
        <v>11</v>
      </c>
      <c r="J73" s="48">
        <f>AVERAGE('26.09 Bombo-Matugga-24h'!J73,'28.09 Bombo-Matugga-24h'!J73)</f>
        <v>2</v>
      </c>
      <c r="K73" s="48">
        <f>AVERAGE('26.09 Bombo-Matugga-24h'!K73,'28.09 Bombo-Matugga-24h'!K73)</f>
        <v>0.5</v>
      </c>
      <c r="L73" s="48">
        <f>AVERAGE('26.09 Bombo-Matugga-24h'!L73,'28.09 Bombo-Matugga-24h'!L73)</f>
        <v>1</v>
      </c>
      <c r="M73" s="48">
        <f>AVERAGE('26.09 Bombo-Matugga-24h'!M73,'28.09 Bombo-Matugga-24h'!M73)</f>
        <v>16.5</v>
      </c>
      <c r="N73" s="48">
        <f>AVERAGE('26.09 Bombo-Matugga-24h'!N73,'28.09 Bombo-Matugga-24h'!N73)</f>
        <v>0</v>
      </c>
      <c r="O73" s="15">
        <f t="shared" si="35"/>
        <v>46</v>
      </c>
      <c r="P73" s="15">
        <f t="shared" si="36"/>
        <v>62.5</v>
      </c>
      <c r="R73" s="8"/>
      <c r="T73"/>
    </row>
    <row r="74" spans="2:20" ht="23.1" customHeight="1" x14ac:dyDescent="0.25">
      <c r="B74" s="22" t="s">
        <v>114</v>
      </c>
      <c r="C74" s="48">
        <f>AVERAGE('26.09 Bombo-Matugga-24h'!C74,'28.09 Bombo-Matugga-24h'!C74)</f>
        <v>11.5</v>
      </c>
      <c r="D74" s="48">
        <f>AVERAGE('26.09 Bombo-Matugga-24h'!D74,'28.09 Bombo-Matugga-24h'!D74)</f>
        <v>1</v>
      </c>
      <c r="E74" s="48">
        <f>AVERAGE('26.09 Bombo-Matugga-24h'!E74,'28.09 Bombo-Matugga-24h'!E74)</f>
        <v>1.5</v>
      </c>
      <c r="F74" s="48">
        <f>AVERAGE('26.09 Bombo-Matugga-24h'!F74,'28.09 Bombo-Matugga-24h'!F74)</f>
        <v>13</v>
      </c>
      <c r="G74" s="48">
        <f>AVERAGE('26.09 Bombo-Matugga-24h'!G74,'28.09 Bombo-Matugga-24h'!G74)</f>
        <v>0</v>
      </c>
      <c r="H74" s="48">
        <f>AVERAGE('26.09 Bombo-Matugga-24h'!H74,'28.09 Bombo-Matugga-24h'!H74)</f>
        <v>0</v>
      </c>
      <c r="I74" s="48">
        <f>AVERAGE('26.09 Bombo-Matugga-24h'!I74,'28.09 Bombo-Matugga-24h'!I74)</f>
        <v>9</v>
      </c>
      <c r="J74" s="48">
        <f>AVERAGE('26.09 Bombo-Matugga-24h'!J74,'28.09 Bombo-Matugga-24h'!J74)</f>
        <v>3</v>
      </c>
      <c r="K74" s="48">
        <f>AVERAGE('26.09 Bombo-Matugga-24h'!K74,'28.09 Bombo-Matugga-24h'!K74)</f>
        <v>2</v>
      </c>
      <c r="L74" s="48">
        <f>AVERAGE('26.09 Bombo-Matugga-24h'!L74,'28.09 Bombo-Matugga-24h'!L74)</f>
        <v>0.5</v>
      </c>
      <c r="M74" s="48">
        <f>AVERAGE('26.09 Bombo-Matugga-24h'!M74,'28.09 Bombo-Matugga-24h'!M74)</f>
        <v>15.5</v>
      </c>
      <c r="N74" s="48">
        <f>AVERAGE('26.09 Bombo-Matugga-24h'!N74,'28.09 Bombo-Matugga-24h'!N74)</f>
        <v>0</v>
      </c>
      <c r="O74" s="15">
        <f t="shared" si="35"/>
        <v>41.5</v>
      </c>
      <c r="P74" s="15">
        <f t="shared" si="36"/>
        <v>57</v>
      </c>
      <c r="R74" s="8"/>
      <c r="T74"/>
    </row>
    <row r="75" spans="2:20" ht="23.1" customHeight="1" x14ac:dyDescent="0.25">
      <c r="B75" s="22" t="s">
        <v>115</v>
      </c>
      <c r="C75" s="48">
        <f>AVERAGE('26.09 Bombo-Matugga-24h'!C75,'28.09 Bombo-Matugga-24h'!C75)</f>
        <v>9</v>
      </c>
      <c r="D75" s="48">
        <f>AVERAGE('26.09 Bombo-Matugga-24h'!D75,'28.09 Bombo-Matugga-24h'!D75)</f>
        <v>1.5</v>
      </c>
      <c r="E75" s="48">
        <f>AVERAGE('26.09 Bombo-Matugga-24h'!E75,'28.09 Bombo-Matugga-24h'!E75)</f>
        <v>4</v>
      </c>
      <c r="F75" s="48">
        <f>AVERAGE('26.09 Bombo-Matugga-24h'!F75,'28.09 Bombo-Matugga-24h'!F75)</f>
        <v>10</v>
      </c>
      <c r="G75" s="48">
        <f>AVERAGE('26.09 Bombo-Matugga-24h'!G75,'28.09 Bombo-Matugga-24h'!G75)</f>
        <v>0</v>
      </c>
      <c r="H75" s="48">
        <f>AVERAGE('26.09 Bombo-Matugga-24h'!H75,'28.09 Bombo-Matugga-24h'!H75)</f>
        <v>0</v>
      </c>
      <c r="I75" s="48">
        <f>AVERAGE('26.09 Bombo-Matugga-24h'!I75,'28.09 Bombo-Matugga-24h'!I75)</f>
        <v>14.5</v>
      </c>
      <c r="J75" s="48">
        <f>AVERAGE('26.09 Bombo-Matugga-24h'!J75,'28.09 Bombo-Matugga-24h'!J75)</f>
        <v>1.5</v>
      </c>
      <c r="K75" s="48">
        <f>AVERAGE('26.09 Bombo-Matugga-24h'!K75,'28.09 Bombo-Matugga-24h'!K75)</f>
        <v>0</v>
      </c>
      <c r="L75" s="48">
        <f>AVERAGE('26.09 Bombo-Matugga-24h'!L75,'28.09 Bombo-Matugga-24h'!L75)</f>
        <v>1</v>
      </c>
      <c r="M75" s="48">
        <f>AVERAGE('26.09 Bombo-Matugga-24h'!M75,'28.09 Bombo-Matugga-24h'!M75)</f>
        <v>13</v>
      </c>
      <c r="N75" s="48">
        <f>AVERAGE('26.09 Bombo-Matugga-24h'!N75,'28.09 Bombo-Matugga-24h'!N75)</f>
        <v>0</v>
      </c>
      <c r="O75" s="15">
        <f t="shared" si="35"/>
        <v>41.5</v>
      </c>
      <c r="P75" s="15">
        <f t="shared" si="36"/>
        <v>54.5</v>
      </c>
      <c r="R75" s="8"/>
      <c r="T75"/>
    </row>
    <row r="76" spans="2:20" ht="23.1" customHeight="1" x14ac:dyDescent="0.25">
      <c r="B76" s="22" t="s">
        <v>116</v>
      </c>
      <c r="C76" s="48">
        <f>AVERAGE('26.09 Bombo-Matugga-24h'!C76,'28.09 Bombo-Matugga-24h'!C76)</f>
        <v>6</v>
      </c>
      <c r="D76" s="48">
        <f>AVERAGE('26.09 Bombo-Matugga-24h'!D76,'28.09 Bombo-Matugga-24h'!D76)</f>
        <v>3</v>
      </c>
      <c r="E76" s="48">
        <f>AVERAGE('26.09 Bombo-Matugga-24h'!E76,'28.09 Bombo-Matugga-24h'!E76)</f>
        <v>1</v>
      </c>
      <c r="F76" s="48">
        <f>AVERAGE('26.09 Bombo-Matugga-24h'!F76,'28.09 Bombo-Matugga-24h'!F76)</f>
        <v>4.5</v>
      </c>
      <c r="G76" s="48">
        <f>AVERAGE('26.09 Bombo-Matugga-24h'!G76,'28.09 Bombo-Matugga-24h'!G76)</f>
        <v>0.5</v>
      </c>
      <c r="H76" s="48">
        <f>AVERAGE('26.09 Bombo-Matugga-24h'!H76,'28.09 Bombo-Matugga-24h'!H76)</f>
        <v>0</v>
      </c>
      <c r="I76" s="48">
        <f>AVERAGE('26.09 Bombo-Matugga-24h'!I76,'28.09 Bombo-Matugga-24h'!I76)</f>
        <v>8</v>
      </c>
      <c r="J76" s="48">
        <f>AVERAGE('26.09 Bombo-Matugga-24h'!J76,'28.09 Bombo-Matugga-24h'!J76)</f>
        <v>3.5</v>
      </c>
      <c r="K76" s="48">
        <f>AVERAGE('26.09 Bombo-Matugga-24h'!K76,'28.09 Bombo-Matugga-24h'!K76)</f>
        <v>1</v>
      </c>
      <c r="L76" s="48">
        <f>AVERAGE('26.09 Bombo-Matugga-24h'!L76,'28.09 Bombo-Matugga-24h'!L76)</f>
        <v>4.5</v>
      </c>
      <c r="M76" s="48">
        <f>AVERAGE('26.09 Bombo-Matugga-24h'!M76,'28.09 Bombo-Matugga-24h'!M76)</f>
        <v>12</v>
      </c>
      <c r="N76" s="48">
        <f>AVERAGE('26.09 Bombo-Matugga-24h'!N76,'28.09 Bombo-Matugga-24h'!N76)</f>
        <v>0</v>
      </c>
      <c r="O76" s="15">
        <f t="shared" si="35"/>
        <v>32</v>
      </c>
      <c r="P76" s="15">
        <f t="shared" si="36"/>
        <v>44</v>
      </c>
      <c r="R76" s="8"/>
      <c r="T76"/>
    </row>
    <row r="77" spans="2:20" ht="23.1" customHeight="1" x14ac:dyDescent="0.25">
      <c r="B77" s="22" t="s">
        <v>117</v>
      </c>
      <c r="C77" s="48">
        <f>AVERAGE('26.09 Bombo-Matugga-24h'!C77,'28.09 Bombo-Matugga-24h'!C77)</f>
        <v>5</v>
      </c>
      <c r="D77" s="48">
        <f>AVERAGE('26.09 Bombo-Matugga-24h'!D77,'28.09 Bombo-Matugga-24h'!D77)</f>
        <v>0</v>
      </c>
      <c r="E77" s="48">
        <f>AVERAGE('26.09 Bombo-Matugga-24h'!E77,'28.09 Bombo-Matugga-24h'!E77)</f>
        <v>1</v>
      </c>
      <c r="F77" s="48">
        <f>AVERAGE('26.09 Bombo-Matugga-24h'!F77,'28.09 Bombo-Matugga-24h'!F77)</f>
        <v>6</v>
      </c>
      <c r="G77" s="48">
        <f>AVERAGE('26.09 Bombo-Matugga-24h'!G77,'28.09 Bombo-Matugga-24h'!G77)</f>
        <v>0</v>
      </c>
      <c r="H77" s="48">
        <f>AVERAGE('26.09 Bombo-Matugga-24h'!H77,'28.09 Bombo-Matugga-24h'!H77)</f>
        <v>0</v>
      </c>
      <c r="I77" s="48">
        <f>AVERAGE('26.09 Bombo-Matugga-24h'!I77,'28.09 Bombo-Matugga-24h'!I77)</f>
        <v>8.5</v>
      </c>
      <c r="J77" s="48">
        <f>AVERAGE('26.09 Bombo-Matugga-24h'!J77,'28.09 Bombo-Matugga-24h'!J77)</f>
        <v>3</v>
      </c>
      <c r="K77" s="48">
        <f>AVERAGE('26.09 Bombo-Matugga-24h'!K77,'28.09 Bombo-Matugga-24h'!K77)</f>
        <v>0.5</v>
      </c>
      <c r="L77" s="48">
        <f>AVERAGE('26.09 Bombo-Matugga-24h'!L77,'28.09 Bombo-Matugga-24h'!L77)</f>
        <v>1</v>
      </c>
      <c r="M77" s="48">
        <f>AVERAGE('26.09 Bombo-Matugga-24h'!M77,'28.09 Bombo-Matugga-24h'!M77)</f>
        <v>8</v>
      </c>
      <c r="N77" s="48">
        <f>AVERAGE('26.09 Bombo-Matugga-24h'!N77,'28.09 Bombo-Matugga-24h'!N77)</f>
        <v>0</v>
      </c>
      <c r="O77" s="15">
        <f t="shared" si="35"/>
        <v>25</v>
      </c>
      <c r="P77" s="15">
        <f t="shared" si="36"/>
        <v>33</v>
      </c>
      <c r="R77" s="8"/>
      <c r="T77"/>
    </row>
    <row r="78" spans="2:20" ht="23.1" customHeight="1" x14ac:dyDescent="0.25">
      <c r="B78" s="23" t="s">
        <v>118</v>
      </c>
      <c r="C78" s="48">
        <f>AVERAGE('26.09 Bombo-Matugga-24h'!C78,'28.09 Bombo-Matugga-24h'!C78)</f>
        <v>2.5</v>
      </c>
      <c r="D78" s="48">
        <f>AVERAGE('26.09 Bombo-Matugga-24h'!D78,'28.09 Bombo-Matugga-24h'!D78)</f>
        <v>0.5</v>
      </c>
      <c r="E78" s="48">
        <f>AVERAGE('26.09 Bombo-Matugga-24h'!E78,'28.09 Bombo-Matugga-24h'!E78)</f>
        <v>1.5</v>
      </c>
      <c r="F78" s="48">
        <f>AVERAGE('26.09 Bombo-Matugga-24h'!F78,'28.09 Bombo-Matugga-24h'!F78)</f>
        <v>3.5</v>
      </c>
      <c r="G78" s="48">
        <f>AVERAGE('26.09 Bombo-Matugga-24h'!G78,'28.09 Bombo-Matugga-24h'!G78)</f>
        <v>0.5</v>
      </c>
      <c r="H78" s="48">
        <f>AVERAGE('26.09 Bombo-Matugga-24h'!H78,'28.09 Bombo-Matugga-24h'!H78)</f>
        <v>0.5</v>
      </c>
      <c r="I78" s="48">
        <f>AVERAGE('26.09 Bombo-Matugga-24h'!I78,'28.09 Bombo-Matugga-24h'!I78)</f>
        <v>7</v>
      </c>
      <c r="J78" s="48">
        <f>AVERAGE('26.09 Bombo-Matugga-24h'!J78,'28.09 Bombo-Matugga-24h'!J78)</f>
        <v>2</v>
      </c>
      <c r="K78" s="48">
        <f>AVERAGE('26.09 Bombo-Matugga-24h'!K78,'28.09 Bombo-Matugga-24h'!K78)</f>
        <v>0.5</v>
      </c>
      <c r="L78" s="48">
        <f>AVERAGE('26.09 Bombo-Matugga-24h'!L78,'28.09 Bombo-Matugga-24h'!L78)</f>
        <v>1.5</v>
      </c>
      <c r="M78" s="48">
        <f>AVERAGE('26.09 Bombo-Matugga-24h'!M78,'28.09 Bombo-Matugga-24h'!M78)</f>
        <v>9</v>
      </c>
      <c r="N78" s="48">
        <f>AVERAGE('26.09 Bombo-Matugga-24h'!N78,'28.09 Bombo-Matugga-24h'!N78)</f>
        <v>0</v>
      </c>
      <c r="O78" s="15">
        <f t="shared" si="35"/>
        <v>20</v>
      </c>
      <c r="P78" s="15">
        <f t="shared" si="36"/>
        <v>29</v>
      </c>
      <c r="R78" s="8"/>
      <c r="T78"/>
    </row>
    <row r="79" spans="2:20" ht="23.1" customHeight="1" x14ac:dyDescent="0.25">
      <c r="B79" s="22" t="s">
        <v>119</v>
      </c>
      <c r="C79" s="48">
        <f>AVERAGE('26.09 Bombo-Matugga-24h'!C79,'28.09 Bombo-Matugga-24h'!C79)</f>
        <v>6</v>
      </c>
      <c r="D79" s="48">
        <f>AVERAGE('26.09 Bombo-Matugga-24h'!D79,'28.09 Bombo-Matugga-24h'!D79)</f>
        <v>0</v>
      </c>
      <c r="E79" s="48">
        <f>AVERAGE('26.09 Bombo-Matugga-24h'!E79,'28.09 Bombo-Matugga-24h'!E79)</f>
        <v>2.5</v>
      </c>
      <c r="F79" s="48">
        <f>AVERAGE('26.09 Bombo-Matugga-24h'!F79,'28.09 Bombo-Matugga-24h'!F79)</f>
        <v>6.5</v>
      </c>
      <c r="G79" s="48">
        <f>AVERAGE('26.09 Bombo-Matugga-24h'!G79,'28.09 Bombo-Matugga-24h'!G79)</f>
        <v>0.5</v>
      </c>
      <c r="H79" s="48">
        <f>AVERAGE('26.09 Bombo-Matugga-24h'!H79,'28.09 Bombo-Matugga-24h'!H79)</f>
        <v>0.5</v>
      </c>
      <c r="I79" s="48">
        <f>AVERAGE('26.09 Bombo-Matugga-24h'!I79,'28.09 Bombo-Matugga-24h'!I79)</f>
        <v>10.5</v>
      </c>
      <c r="J79" s="48">
        <f>AVERAGE('26.09 Bombo-Matugga-24h'!J79,'28.09 Bombo-Matugga-24h'!J79)</f>
        <v>3</v>
      </c>
      <c r="K79" s="48">
        <f>AVERAGE('26.09 Bombo-Matugga-24h'!K79,'28.09 Bombo-Matugga-24h'!K79)</f>
        <v>1</v>
      </c>
      <c r="L79" s="48">
        <f>AVERAGE('26.09 Bombo-Matugga-24h'!L79,'28.09 Bombo-Matugga-24h'!L79)</f>
        <v>1</v>
      </c>
      <c r="M79" s="48">
        <f>AVERAGE('26.09 Bombo-Matugga-24h'!M79,'28.09 Bombo-Matugga-24h'!M79)</f>
        <v>4</v>
      </c>
      <c r="N79" s="48">
        <f>AVERAGE('26.09 Bombo-Matugga-24h'!N79,'28.09 Bombo-Matugga-24h'!N79)</f>
        <v>0</v>
      </c>
      <c r="O79" s="15">
        <f t="shared" si="35"/>
        <v>31.5</v>
      </c>
      <c r="P79" s="15">
        <f t="shared" si="36"/>
        <v>35.5</v>
      </c>
      <c r="R79" s="8"/>
      <c r="T79"/>
    </row>
    <row r="80" spans="2:20" ht="23.1" customHeight="1" x14ac:dyDescent="0.25">
      <c r="B80" s="24" t="s">
        <v>120</v>
      </c>
      <c r="C80" s="48">
        <f>AVERAGE('26.09 Bombo-Matugga-24h'!C80,'28.09 Bombo-Matugga-24h'!C80)</f>
        <v>4.5</v>
      </c>
      <c r="D80" s="48">
        <f>AVERAGE('26.09 Bombo-Matugga-24h'!D80,'28.09 Bombo-Matugga-24h'!D80)</f>
        <v>0</v>
      </c>
      <c r="E80" s="48">
        <f>AVERAGE('26.09 Bombo-Matugga-24h'!E80,'28.09 Bombo-Matugga-24h'!E80)</f>
        <v>1.5</v>
      </c>
      <c r="F80" s="48">
        <f>AVERAGE('26.09 Bombo-Matugga-24h'!F80,'28.09 Bombo-Matugga-24h'!F80)</f>
        <v>1.5</v>
      </c>
      <c r="G80" s="48">
        <f>AVERAGE('26.09 Bombo-Matugga-24h'!G80,'28.09 Bombo-Matugga-24h'!G80)</f>
        <v>0</v>
      </c>
      <c r="H80" s="48">
        <f>AVERAGE('26.09 Bombo-Matugga-24h'!H80,'28.09 Bombo-Matugga-24h'!H80)</f>
        <v>0</v>
      </c>
      <c r="I80" s="48">
        <f>AVERAGE('26.09 Bombo-Matugga-24h'!I80,'28.09 Bombo-Matugga-24h'!I80)</f>
        <v>5.5</v>
      </c>
      <c r="J80" s="48">
        <f>AVERAGE('26.09 Bombo-Matugga-24h'!J80,'28.09 Bombo-Matugga-24h'!J80)</f>
        <v>3</v>
      </c>
      <c r="K80" s="48">
        <f>AVERAGE('26.09 Bombo-Matugga-24h'!K80,'28.09 Bombo-Matugga-24h'!K80)</f>
        <v>0</v>
      </c>
      <c r="L80" s="48">
        <f>AVERAGE('26.09 Bombo-Matugga-24h'!L80,'28.09 Bombo-Matugga-24h'!L80)</f>
        <v>1.5</v>
      </c>
      <c r="M80" s="48">
        <f>AVERAGE('26.09 Bombo-Matugga-24h'!M80,'28.09 Bombo-Matugga-24h'!M80)</f>
        <v>4.5</v>
      </c>
      <c r="N80" s="48">
        <f>AVERAGE('26.09 Bombo-Matugga-24h'!N80,'28.09 Bombo-Matugga-24h'!N80)</f>
        <v>0</v>
      </c>
      <c r="O80" s="15">
        <f t="shared" si="35"/>
        <v>17.5</v>
      </c>
      <c r="P80" s="15">
        <f t="shared" si="36"/>
        <v>22</v>
      </c>
      <c r="R80" s="8"/>
      <c r="T80"/>
    </row>
    <row r="81" spans="2:20" ht="23.1" customHeight="1" x14ac:dyDescent="0.25">
      <c r="B81" s="22" t="s">
        <v>121</v>
      </c>
      <c r="C81" s="48">
        <f>AVERAGE('26.09 Bombo-Matugga-24h'!C81,'28.09 Bombo-Matugga-24h'!C81)</f>
        <v>3.5</v>
      </c>
      <c r="D81" s="48">
        <f>AVERAGE('26.09 Bombo-Matugga-24h'!D81,'28.09 Bombo-Matugga-24h'!D81)</f>
        <v>0.5</v>
      </c>
      <c r="E81" s="48">
        <f>AVERAGE('26.09 Bombo-Matugga-24h'!E81,'28.09 Bombo-Matugga-24h'!E81)</f>
        <v>1</v>
      </c>
      <c r="F81" s="48">
        <f>AVERAGE('26.09 Bombo-Matugga-24h'!F81,'28.09 Bombo-Matugga-24h'!F81)</f>
        <v>4</v>
      </c>
      <c r="G81" s="48">
        <f>AVERAGE('26.09 Bombo-Matugga-24h'!G81,'28.09 Bombo-Matugga-24h'!G81)</f>
        <v>0</v>
      </c>
      <c r="H81" s="48">
        <f>AVERAGE('26.09 Bombo-Matugga-24h'!H81,'28.09 Bombo-Matugga-24h'!H81)</f>
        <v>0.5</v>
      </c>
      <c r="I81" s="48">
        <f>AVERAGE('26.09 Bombo-Matugga-24h'!I81,'28.09 Bombo-Matugga-24h'!I81)</f>
        <v>14.5</v>
      </c>
      <c r="J81" s="48">
        <f>AVERAGE('26.09 Bombo-Matugga-24h'!J81,'28.09 Bombo-Matugga-24h'!J81)</f>
        <v>3.5</v>
      </c>
      <c r="K81" s="48">
        <f>AVERAGE('26.09 Bombo-Matugga-24h'!K81,'28.09 Bombo-Matugga-24h'!K81)</f>
        <v>0</v>
      </c>
      <c r="L81" s="48">
        <f>AVERAGE('26.09 Bombo-Matugga-24h'!L81,'28.09 Bombo-Matugga-24h'!L81)</f>
        <v>2</v>
      </c>
      <c r="M81" s="48">
        <f>AVERAGE('26.09 Bombo-Matugga-24h'!M81,'28.09 Bombo-Matugga-24h'!M81)</f>
        <v>10.5</v>
      </c>
      <c r="N81" s="48">
        <f>AVERAGE('26.09 Bombo-Matugga-24h'!N81,'28.09 Bombo-Matugga-24h'!N81)</f>
        <v>0</v>
      </c>
      <c r="O81" s="15">
        <f t="shared" si="35"/>
        <v>29.5</v>
      </c>
      <c r="P81" s="15">
        <f t="shared" si="36"/>
        <v>40</v>
      </c>
      <c r="R81" s="8"/>
      <c r="T81"/>
    </row>
    <row r="82" spans="2:20" ht="23.1" customHeight="1" x14ac:dyDescent="0.25">
      <c r="B82" s="23" t="s">
        <v>122</v>
      </c>
      <c r="C82" s="48">
        <f>AVERAGE('26.09 Bombo-Matugga-24h'!C82,'28.09 Bombo-Matugga-24h'!C82)</f>
        <v>2.5</v>
      </c>
      <c r="D82" s="48">
        <f>AVERAGE('26.09 Bombo-Matugga-24h'!D82,'28.09 Bombo-Matugga-24h'!D82)</f>
        <v>0</v>
      </c>
      <c r="E82" s="48">
        <f>AVERAGE('26.09 Bombo-Matugga-24h'!E82,'28.09 Bombo-Matugga-24h'!E82)</f>
        <v>0.5</v>
      </c>
      <c r="F82" s="48">
        <f>AVERAGE('26.09 Bombo-Matugga-24h'!F82,'28.09 Bombo-Matugga-24h'!F82)</f>
        <v>0.5</v>
      </c>
      <c r="G82" s="48">
        <f>AVERAGE('26.09 Bombo-Matugga-24h'!G82,'28.09 Bombo-Matugga-24h'!G82)</f>
        <v>0.5</v>
      </c>
      <c r="H82" s="48">
        <f>AVERAGE('26.09 Bombo-Matugga-24h'!H82,'28.09 Bombo-Matugga-24h'!H82)</f>
        <v>0.5</v>
      </c>
      <c r="I82" s="48">
        <f>AVERAGE('26.09 Bombo-Matugga-24h'!I82,'28.09 Bombo-Matugga-24h'!I82)</f>
        <v>3.5</v>
      </c>
      <c r="J82" s="48">
        <f>AVERAGE('26.09 Bombo-Matugga-24h'!J82,'28.09 Bombo-Matugga-24h'!J82)</f>
        <v>2</v>
      </c>
      <c r="K82" s="48">
        <f>AVERAGE('26.09 Bombo-Matugga-24h'!K82,'28.09 Bombo-Matugga-24h'!K82)</f>
        <v>0.5</v>
      </c>
      <c r="L82" s="48">
        <f>AVERAGE('26.09 Bombo-Matugga-24h'!L82,'28.09 Bombo-Matugga-24h'!L82)</f>
        <v>5</v>
      </c>
      <c r="M82" s="48">
        <f>AVERAGE('26.09 Bombo-Matugga-24h'!M82,'28.09 Bombo-Matugga-24h'!M82)</f>
        <v>7.5</v>
      </c>
      <c r="N82" s="48">
        <f>AVERAGE('26.09 Bombo-Matugga-24h'!N82,'28.09 Bombo-Matugga-24h'!N82)</f>
        <v>0</v>
      </c>
      <c r="O82" s="15">
        <f t="shared" si="35"/>
        <v>15.5</v>
      </c>
      <c r="P82" s="15">
        <f t="shared" si="36"/>
        <v>23</v>
      </c>
      <c r="R82" s="8"/>
      <c r="T82"/>
    </row>
    <row r="83" spans="2:20" ht="23.1" customHeight="1" x14ac:dyDescent="0.25">
      <c r="B83" s="22" t="s">
        <v>123</v>
      </c>
      <c r="C83" s="48">
        <f>AVERAGE('26.09 Bombo-Matugga-24h'!C83,'28.09 Bombo-Matugga-24h'!C83)</f>
        <v>2.5</v>
      </c>
      <c r="D83" s="48">
        <f>AVERAGE('26.09 Bombo-Matugga-24h'!D83,'28.09 Bombo-Matugga-24h'!D83)</f>
        <v>1</v>
      </c>
      <c r="E83" s="48">
        <f>AVERAGE('26.09 Bombo-Matugga-24h'!E83,'28.09 Bombo-Matugga-24h'!E83)</f>
        <v>0.5</v>
      </c>
      <c r="F83" s="48">
        <f>AVERAGE('26.09 Bombo-Matugga-24h'!F83,'28.09 Bombo-Matugga-24h'!F83)</f>
        <v>2</v>
      </c>
      <c r="G83" s="48">
        <f>AVERAGE('26.09 Bombo-Matugga-24h'!G83,'28.09 Bombo-Matugga-24h'!G83)</f>
        <v>0</v>
      </c>
      <c r="H83" s="48">
        <f>AVERAGE('26.09 Bombo-Matugga-24h'!H83,'28.09 Bombo-Matugga-24h'!H83)</f>
        <v>0.5</v>
      </c>
      <c r="I83" s="48">
        <f>AVERAGE('26.09 Bombo-Matugga-24h'!I83,'28.09 Bombo-Matugga-24h'!I83)</f>
        <v>5</v>
      </c>
      <c r="J83" s="48">
        <f>AVERAGE('26.09 Bombo-Matugga-24h'!J83,'28.09 Bombo-Matugga-24h'!J83)</f>
        <v>1.5</v>
      </c>
      <c r="K83" s="48">
        <f>AVERAGE('26.09 Bombo-Matugga-24h'!K83,'28.09 Bombo-Matugga-24h'!K83)</f>
        <v>2</v>
      </c>
      <c r="L83" s="48">
        <f>AVERAGE('26.09 Bombo-Matugga-24h'!L83,'28.09 Bombo-Matugga-24h'!L83)</f>
        <v>0.5</v>
      </c>
      <c r="M83" s="48">
        <f>AVERAGE('26.09 Bombo-Matugga-24h'!M83,'28.09 Bombo-Matugga-24h'!M83)</f>
        <v>3.5</v>
      </c>
      <c r="N83" s="48">
        <f>AVERAGE('26.09 Bombo-Matugga-24h'!N83,'28.09 Bombo-Matugga-24h'!N83)</f>
        <v>0</v>
      </c>
      <c r="O83" s="15">
        <f t="shared" si="35"/>
        <v>15.5</v>
      </c>
      <c r="P83" s="15">
        <f t="shared" si="36"/>
        <v>19</v>
      </c>
      <c r="R83" s="8"/>
      <c r="T83"/>
    </row>
    <row r="84" spans="2:20" ht="23.1" customHeight="1" x14ac:dyDescent="0.25">
      <c r="B84" s="24" t="s">
        <v>124</v>
      </c>
      <c r="C84" s="48">
        <f>AVERAGE('26.09 Bombo-Matugga-24h'!C84,'28.09 Bombo-Matugga-24h'!C84)</f>
        <v>1.5</v>
      </c>
      <c r="D84" s="48">
        <f>AVERAGE('26.09 Bombo-Matugga-24h'!D84,'28.09 Bombo-Matugga-24h'!D84)</f>
        <v>0.5</v>
      </c>
      <c r="E84" s="48">
        <f>AVERAGE('26.09 Bombo-Matugga-24h'!E84,'28.09 Bombo-Matugga-24h'!E84)</f>
        <v>0</v>
      </c>
      <c r="F84" s="48">
        <f>AVERAGE('26.09 Bombo-Matugga-24h'!F84,'28.09 Bombo-Matugga-24h'!F84)</f>
        <v>1.5</v>
      </c>
      <c r="G84" s="48">
        <f>AVERAGE('26.09 Bombo-Matugga-24h'!G84,'28.09 Bombo-Matugga-24h'!G84)</f>
        <v>0</v>
      </c>
      <c r="H84" s="48">
        <f>AVERAGE('26.09 Bombo-Matugga-24h'!H84,'28.09 Bombo-Matugga-24h'!H84)</f>
        <v>1</v>
      </c>
      <c r="I84" s="48">
        <f>AVERAGE('26.09 Bombo-Matugga-24h'!I84,'28.09 Bombo-Matugga-24h'!I84)</f>
        <v>2.5</v>
      </c>
      <c r="J84" s="48">
        <f>AVERAGE('26.09 Bombo-Matugga-24h'!J84,'28.09 Bombo-Matugga-24h'!J84)</f>
        <v>0</v>
      </c>
      <c r="K84" s="48">
        <f>AVERAGE('26.09 Bombo-Matugga-24h'!K84,'28.09 Bombo-Matugga-24h'!K84)</f>
        <v>0</v>
      </c>
      <c r="L84" s="48">
        <f>AVERAGE('26.09 Bombo-Matugga-24h'!L84,'28.09 Bombo-Matugga-24h'!L84)</f>
        <v>1.5</v>
      </c>
      <c r="M84" s="48">
        <f>AVERAGE('26.09 Bombo-Matugga-24h'!M84,'28.09 Bombo-Matugga-24h'!M84)</f>
        <v>3.5</v>
      </c>
      <c r="N84" s="48">
        <f>AVERAGE('26.09 Bombo-Matugga-24h'!N84,'28.09 Bombo-Matugga-24h'!N84)</f>
        <v>0</v>
      </c>
      <c r="O84" s="15">
        <f t="shared" si="35"/>
        <v>8.5</v>
      </c>
      <c r="P84" s="15">
        <f t="shared" si="36"/>
        <v>12</v>
      </c>
      <c r="R84" s="8"/>
      <c r="T84"/>
    </row>
    <row r="85" spans="2:20" ht="23.1" customHeight="1" x14ac:dyDescent="0.25">
      <c r="B85" s="22" t="s">
        <v>125</v>
      </c>
      <c r="C85" s="48">
        <f>AVERAGE('26.09 Bombo-Matugga-24h'!C85,'28.09 Bombo-Matugga-24h'!C85)</f>
        <v>3</v>
      </c>
      <c r="D85" s="48">
        <f>AVERAGE('26.09 Bombo-Matugga-24h'!D85,'28.09 Bombo-Matugga-24h'!D85)</f>
        <v>0.5</v>
      </c>
      <c r="E85" s="48">
        <f>AVERAGE('26.09 Bombo-Matugga-24h'!E85,'28.09 Bombo-Matugga-24h'!E85)</f>
        <v>0</v>
      </c>
      <c r="F85" s="48">
        <f>AVERAGE('26.09 Bombo-Matugga-24h'!F85,'28.09 Bombo-Matugga-24h'!F85)</f>
        <v>1</v>
      </c>
      <c r="G85" s="48">
        <f>AVERAGE('26.09 Bombo-Matugga-24h'!G85,'28.09 Bombo-Matugga-24h'!G85)</f>
        <v>0</v>
      </c>
      <c r="H85" s="48">
        <f>AVERAGE('26.09 Bombo-Matugga-24h'!H85,'28.09 Bombo-Matugga-24h'!H85)</f>
        <v>0</v>
      </c>
      <c r="I85" s="48">
        <f>AVERAGE('26.09 Bombo-Matugga-24h'!I85,'28.09 Bombo-Matugga-24h'!I85)</f>
        <v>1.5</v>
      </c>
      <c r="J85" s="48">
        <f>AVERAGE('26.09 Bombo-Matugga-24h'!J85,'28.09 Bombo-Matugga-24h'!J85)</f>
        <v>1</v>
      </c>
      <c r="K85" s="48">
        <f>AVERAGE('26.09 Bombo-Matugga-24h'!K85,'28.09 Bombo-Matugga-24h'!K85)</f>
        <v>0</v>
      </c>
      <c r="L85" s="48">
        <f>AVERAGE('26.09 Bombo-Matugga-24h'!L85,'28.09 Bombo-Matugga-24h'!L85)</f>
        <v>0</v>
      </c>
      <c r="M85" s="48">
        <f>AVERAGE('26.09 Bombo-Matugga-24h'!M85,'28.09 Bombo-Matugga-24h'!M85)</f>
        <v>3.5</v>
      </c>
      <c r="N85" s="48">
        <f>AVERAGE('26.09 Bombo-Matugga-24h'!N85,'28.09 Bombo-Matugga-24h'!N85)</f>
        <v>0</v>
      </c>
      <c r="O85" s="15">
        <f t="shared" si="35"/>
        <v>7</v>
      </c>
      <c r="P85" s="15">
        <f t="shared" si="36"/>
        <v>10.5</v>
      </c>
      <c r="R85" s="8"/>
      <c r="T85"/>
    </row>
    <row r="86" spans="2:20" ht="23.1" customHeight="1" x14ac:dyDescent="0.25">
      <c r="B86" s="23" t="s">
        <v>126</v>
      </c>
      <c r="C86" s="48">
        <f>AVERAGE('26.09 Bombo-Matugga-24h'!C86,'28.09 Bombo-Matugga-24h'!C86)</f>
        <v>1</v>
      </c>
      <c r="D86" s="48">
        <f>AVERAGE('26.09 Bombo-Matugga-24h'!D86,'28.09 Bombo-Matugga-24h'!D86)</f>
        <v>0</v>
      </c>
      <c r="E86" s="48">
        <f>AVERAGE('26.09 Bombo-Matugga-24h'!E86,'28.09 Bombo-Matugga-24h'!E86)</f>
        <v>0.5</v>
      </c>
      <c r="F86" s="48">
        <f>AVERAGE('26.09 Bombo-Matugga-24h'!F86,'28.09 Bombo-Matugga-24h'!F86)</f>
        <v>0</v>
      </c>
      <c r="G86" s="48">
        <f>AVERAGE('26.09 Bombo-Matugga-24h'!G86,'28.09 Bombo-Matugga-24h'!G86)</f>
        <v>0</v>
      </c>
      <c r="H86" s="48">
        <f>AVERAGE('26.09 Bombo-Matugga-24h'!H86,'28.09 Bombo-Matugga-24h'!H86)</f>
        <v>0</v>
      </c>
      <c r="I86" s="48">
        <f>AVERAGE('26.09 Bombo-Matugga-24h'!I86,'28.09 Bombo-Matugga-24h'!I86)</f>
        <v>1</v>
      </c>
      <c r="J86" s="48">
        <f>AVERAGE('26.09 Bombo-Matugga-24h'!J86,'28.09 Bombo-Matugga-24h'!J86)</f>
        <v>2.5</v>
      </c>
      <c r="K86" s="48">
        <f>AVERAGE('26.09 Bombo-Matugga-24h'!K86,'28.09 Bombo-Matugga-24h'!K86)</f>
        <v>1.5</v>
      </c>
      <c r="L86" s="48">
        <f>AVERAGE('26.09 Bombo-Matugga-24h'!L86,'28.09 Bombo-Matugga-24h'!L86)</f>
        <v>0</v>
      </c>
      <c r="M86" s="48">
        <f>AVERAGE('26.09 Bombo-Matugga-24h'!M86,'28.09 Bombo-Matugga-24h'!M86)</f>
        <v>2.5</v>
      </c>
      <c r="N86" s="48">
        <f>AVERAGE('26.09 Bombo-Matugga-24h'!N86,'28.09 Bombo-Matugga-24h'!N86)</f>
        <v>0</v>
      </c>
      <c r="O86" s="15">
        <f t="shared" si="35"/>
        <v>6.5</v>
      </c>
      <c r="P86" s="15">
        <f t="shared" si="36"/>
        <v>9</v>
      </c>
      <c r="R86" s="8"/>
      <c r="T86"/>
    </row>
    <row r="87" spans="2:20" ht="23.1" customHeight="1" x14ac:dyDescent="0.25">
      <c r="B87" s="22" t="s">
        <v>127</v>
      </c>
      <c r="C87" s="48">
        <f>AVERAGE('26.09 Bombo-Matugga-24h'!C87,'28.09 Bombo-Matugga-24h'!C87)</f>
        <v>1</v>
      </c>
      <c r="D87" s="48">
        <f>AVERAGE('26.09 Bombo-Matugga-24h'!D87,'28.09 Bombo-Matugga-24h'!D87)</f>
        <v>0</v>
      </c>
      <c r="E87" s="48">
        <f>AVERAGE('26.09 Bombo-Matugga-24h'!E87,'28.09 Bombo-Matugga-24h'!E87)</f>
        <v>0</v>
      </c>
      <c r="F87" s="48">
        <f>AVERAGE('26.09 Bombo-Matugga-24h'!F87,'28.09 Bombo-Matugga-24h'!F87)</f>
        <v>0.5</v>
      </c>
      <c r="G87" s="48">
        <f>AVERAGE('26.09 Bombo-Matugga-24h'!G87,'28.09 Bombo-Matugga-24h'!G87)</f>
        <v>1</v>
      </c>
      <c r="H87" s="48">
        <f>AVERAGE('26.09 Bombo-Matugga-24h'!H87,'28.09 Bombo-Matugga-24h'!H87)</f>
        <v>0</v>
      </c>
      <c r="I87" s="48">
        <f>AVERAGE('26.09 Bombo-Matugga-24h'!I87,'28.09 Bombo-Matugga-24h'!I87)</f>
        <v>3</v>
      </c>
      <c r="J87" s="48">
        <f>AVERAGE('26.09 Bombo-Matugga-24h'!J87,'28.09 Bombo-Matugga-24h'!J87)</f>
        <v>1.5</v>
      </c>
      <c r="K87" s="48">
        <f>AVERAGE('26.09 Bombo-Matugga-24h'!K87,'28.09 Bombo-Matugga-24h'!K87)</f>
        <v>0</v>
      </c>
      <c r="L87" s="48">
        <f>AVERAGE('26.09 Bombo-Matugga-24h'!L87,'28.09 Bombo-Matugga-24h'!L87)</f>
        <v>1.5</v>
      </c>
      <c r="M87" s="48">
        <f>AVERAGE('26.09 Bombo-Matugga-24h'!M87,'28.09 Bombo-Matugga-24h'!M87)</f>
        <v>4</v>
      </c>
      <c r="N87" s="48">
        <f>AVERAGE('26.09 Bombo-Matugga-24h'!N87,'28.09 Bombo-Matugga-24h'!N87)</f>
        <v>0</v>
      </c>
      <c r="O87" s="15">
        <f t="shared" si="35"/>
        <v>8.5</v>
      </c>
      <c r="P87" s="15">
        <f t="shared" si="36"/>
        <v>12.5</v>
      </c>
      <c r="R87" s="8"/>
      <c r="T87"/>
    </row>
    <row r="88" spans="2:20" ht="23.1" customHeight="1" x14ac:dyDescent="0.25">
      <c r="B88" s="24" t="s">
        <v>128</v>
      </c>
      <c r="C88" s="48">
        <f>AVERAGE('26.09 Bombo-Matugga-24h'!C88,'28.09 Bombo-Matugga-24h'!C88)</f>
        <v>2.5</v>
      </c>
      <c r="D88" s="48">
        <f>AVERAGE('26.09 Bombo-Matugga-24h'!D88,'28.09 Bombo-Matugga-24h'!D88)</f>
        <v>1.5</v>
      </c>
      <c r="E88" s="48">
        <f>AVERAGE('26.09 Bombo-Matugga-24h'!E88,'28.09 Bombo-Matugga-24h'!E88)</f>
        <v>0.5</v>
      </c>
      <c r="F88" s="48">
        <f>AVERAGE('26.09 Bombo-Matugga-24h'!F88,'28.09 Bombo-Matugga-24h'!F88)</f>
        <v>0.5</v>
      </c>
      <c r="G88" s="48">
        <f>AVERAGE('26.09 Bombo-Matugga-24h'!G88,'28.09 Bombo-Matugga-24h'!G88)</f>
        <v>1</v>
      </c>
      <c r="H88" s="48">
        <f>AVERAGE('26.09 Bombo-Matugga-24h'!H88,'28.09 Bombo-Matugga-24h'!H88)</f>
        <v>2.5</v>
      </c>
      <c r="I88" s="48">
        <f>AVERAGE('26.09 Bombo-Matugga-24h'!I88,'28.09 Bombo-Matugga-24h'!I88)</f>
        <v>4.5</v>
      </c>
      <c r="J88" s="48">
        <f>AVERAGE('26.09 Bombo-Matugga-24h'!J88,'28.09 Bombo-Matugga-24h'!J88)</f>
        <v>4.5</v>
      </c>
      <c r="K88" s="48">
        <f>AVERAGE('26.09 Bombo-Matugga-24h'!K88,'28.09 Bombo-Matugga-24h'!K88)</f>
        <v>0</v>
      </c>
      <c r="L88" s="48">
        <f>AVERAGE('26.09 Bombo-Matugga-24h'!L88,'28.09 Bombo-Matugga-24h'!L88)</f>
        <v>1.5</v>
      </c>
      <c r="M88" s="48">
        <f>AVERAGE('26.09 Bombo-Matugga-24h'!M88,'28.09 Bombo-Matugga-24h'!M88)</f>
        <v>1.5</v>
      </c>
      <c r="N88" s="48">
        <f>AVERAGE('26.09 Bombo-Matugga-24h'!N88,'28.09 Bombo-Matugga-24h'!N88)</f>
        <v>0</v>
      </c>
      <c r="O88" s="15">
        <f t="shared" si="35"/>
        <v>19</v>
      </c>
      <c r="P88" s="15">
        <f t="shared" si="36"/>
        <v>20.5</v>
      </c>
      <c r="R88" s="8"/>
      <c r="T88"/>
    </row>
    <row r="89" spans="2:20" ht="23.1" customHeight="1" x14ac:dyDescent="0.25">
      <c r="B89" s="22" t="s">
        <v>129</v>
      </c>
      <c r="C89" s="48">
        <f>AVERAGE('26.09 Bombo-Matugga-24h'!C89,'28.09 Bombo-Matugga-24h'!C89)</f>
        <v>2.5</v>
      </c>
      <c r="D89" s="48">
        <f>AVERAGE('26.09 Bombo-Matugga-24h'!D89,'28.09 Bombo-Matugga-24h'!D89)</f>
        <v>0</v>
      </c>
      <c r="E89" s="48">
        <f>AVERAGE('26.09 Bombo-Matugga-24h'!E89,'28.09 Bombo-Matugga-24h'!E89)</f>
        <v>0</v>
      </c>
      <c r="F89" s="48">
        <f>AVERAGE('26.09 Bombo-Matugga-24h'!F89,'28.09 Bombo-Matugga-24h'!F89)</f>
        <v>1</v>
      </c>
      <c r="G89" s="48">
        <f>AVERAGE('26.09 Bombo-Matugga-24h'!G89,'28.09 Bombo-Matugga-24h'!G89)</f>
        <v>0</v>
      </c>
      <c r="H89" s="48">
        <f>AVERAGE('26.09 Bombo-Matugga-24h'!H89,'28.09 Bombo-Matugga-24h'!H89)</f>
        <v>2.5</v>
      </c>
      <c r="I89" s="48">
        <f>AVERAGE('26.09 Bombo-Matugga-24h'!I89,'28.09 Bombo-Matugga-24h'!I89)</f>
        <v>5.5</v>
      </c>
      <c r="J89" s="48">
        <f>AVERAGE('26.09 Bombo-Matugga-24h'!J89,'28.09 Bombo-Matugga-24h'!J89)</f>
        <v>5.5</v>
      </c>
      <c r="K89" s="48">
        <f>AVERAGE('26.09 Bombo-Matugga-24h'!K89,'28.09 Bombo-Matugga-24h'!K89)</f>
        <v>1</v>
      </c>
      <c r="L89" s="48">
        <f>AVERAGE('26.09 Bombo-Matugga-24h'!L89,'28.09 Bombo-Matugga-24h'!L89)</f>
        <v>1</v>
      </c>
      <c r="M89" s="48">
        <f>AVERAGE('26.09 Bombo-Matugga-24h'!M89,'28.09 Bombo-Matugga-24h'!M89)</f>
        <v>5.5</v>
      </c>
      <c r="N89" s="48">
        <f>AVERAGE('26.09 Bombo-Matugga-24h'!N89,'28.09 Bombo-Matugga-24h'!N89)</f>
        <v>0</v>
      </c>
      <c r="O89" s="15">
        <f t="shared" si="35"/>
        <v>19</v>
      </c>
      <c r="P89" s="15">
        <f t="shared" si="36"/>
        <v>24.5</v>
      </c>
      <c r="R89" s="8"/>
      <c r="T89"/>
    </row>
    <row r="90" spans="2:20" ht="23.1" customHeight="1" x14ac:dyDescent="0.25">
      <c r="B90" s="23" t="s">
        <v>130</v>
      </c>
      <c r="C90" s="48">
        <f>AVERAGE('26.09 Bombo-Matugga-24h'!C90,'28.09 Bombo-Matugga-24h'!C90)</f>
        <v>1.5</v>
      </c>
      <c r="D90" s="48">
        <f>AVERAGE('26.09 Bombo-Matugga-24h'!D90,'28.09 Bombo-Matugga-24h'!D90)</f>
        <v>0</v>
      </c>
      <c r="E90" s="48">
        <f>AVERAGE('26.09 Bombo-Matugga-24h'!E90,'28.09 Bombo-Matugga-24h'!E90)</f>
        <v>0</v>
      </c>
      <c r="F90" s="48">
        <f>AVERAGE('26.09 Bombo-Matugga-24h'!F90,'28.09 Bombo-Matugga-24h'!F90)</f>
        <v>0.5</v>
      </c>
      <c r="G90" s="48">
        <f>AVERAGE('26.09 Bombo-Matugga-24h'!G90,'28.09 Bombo-Matugga-24h'!G90)</f>
        <v>0</v>
      </c>
      <c r="H90" s="48">
        <f>AVERAGE('26.09 Bombo-Matugga-24h'!H90,'28.09 Bombo-Matugga-24h'!H90)</f>
        <v>2</v>
      </c>
      <c r="I90" s="48">
        <f>AVERAGE('26.09 Bombo-Matugga-24h'!I90,'28.09 Bombo-Matugga-24h'!I90)</f>
        <v>4</v>
      </c>
      <c r="J90" s="48">
        <f>AVERAGE('26.09 Bombo-Matugga-24h'!J90,'28.09 Bombo-Matugga-24h'!J90)</f>
        <v>4</v>
      </c>
      <c r="K90" s="48">
        <f>AVERAGE('26.09 Bombo-Matugga-24h'!K90,'28.09 Bombo-Matugga-24h'!K90)</f>
        <v>3</v>
      </c>
      <c r="L90" s="48">
        <f>AVERAGE('26.09 Bombo-Matugga-24h'!L90,'28.09 Bombo-Matugga-24h'!L90)</f>
        <v>1.5</v>
      </c>
      <c r="M90" s="48">
        <f>AVERAGE('26.09 Bombo-Matugga-24h'!M90,'28.09 Bombo-Matugga-24h'!M90)</f>
        <v>2.5</v>
      </c>
      <c r="N90" s="48">
        <f>AVERAGE('26.09 Bombo-Matugga-24h'!N90,'28.09 Bombo-Matugga-24h'!N90)</f>
        <v>0</v>
      </c>
      <c r="O90" s="15">
        <f t="shared" si="35"/>
        <v>16.5</v>
      </c>
      <c r="P90" s="15">
        <f t="shared" si="36"/>
        <v>19</v>
      </c>
      <c r="R90" s="8"/>
      <c r="T90"/>
    </row>
    <row r="91" spans="2:20" ht="23.1" customHeight="1" x14ac:dyDescent="0.25">
      <c r="B91" s="22" t="s">
        <v>131</v>
      </c>
      <c r="C91" s="48">
        <f>AVERAGE('26.09 Bombo-Matugga-24h'!C91,'28.09 Bombo-Matugga-24h'!C91)</f>
        <v>1</v>
      </c>
      <c r="D91" s="48">
        <f>AVERAGE('26.09 Bombo-Matugga-24h'!D91,'28.09 Bombo-Matugga-24h'!D91)</f>
        <v>0</v>
      </c>
      <c r="E91" s="48">
        <f>AVERAGE('26.09 Bombo-Matugga-24h'!E91,'28.09 Bombo-Matugga-24h'!E91)</f>
        <v>0</v>
      </c>
      <c r="F91" s="48">
        <f>AVERAGE('26.09 Bombo-Matugga-24h'!F91,'28.09 Bombo-Matugga-24h'!F91)</f>
        <v>1</v>
      </c>
      <c r="G91" s="48">
        <f>AVERAGE('26.09 Bombo-Matugga-24h'!G91,'28.09 Bombo-Matugga-24h'!G91)</f>
        <v>0</v>
      </c>
      <c r="H91" s="48">
        <f>AVERAGE('26.09 Bombo-Matugga-24h'!H91,'28.09 Bombo-Matugga-24h'!H91)</f>
        <v>2</v>
      </c>
      <c r="I91" s="48">
        <f>AVERAGE('26.09 Bombo-Matugga-24h'!I91,'28.09 Bombo-Matugga-24h'!I91)</f>
        <v>7</v>
      </c>
      <c r="J91" s="48">
        <f>AVERAGE('26.09 Bombo-Matugga-24h'!J91,'28.09 Bombo-Matugga-24h'!J91)</f>
        <v>3.5</v>
      </c>
      <c r="K91" s="48">
        <f>AVERAGE('26.09 Bombo-Matugga-24h'!K91,'28.09 Bombo-Matugga-24h'!K91)</f>
        <v>0</v>
      </c>
      <c r="L91" s="48">
        <f>AVERAGE('26.09 Bombo-Matugga-24h'!L91,'28.09 Bombo-Matugga-24h'!L91)</f>
        <v>1.5</v>
      </c>
      <c r="M91" s="48">
        <f>AVERAGE('26.09 Bombo-Matugga-24h'!M91,'28.09 Bombo-Matugga-24h'!M91)</f>
        <v>5.5</v>
      </c>
      <c r="N91" s="48">
        <f>AVERAGE('26.09 Bombo-Matugga-24h'!N91,'28.09 Bombo-Matugga-24h'!N91)</f>
        <v>0</v>
      </c>
      <c r="O91" s="15">
        <f t="shared" si="35"/>
        <v>16</v>
      </c>
      <c r="P91" s="15">
        <f t="shared" si="36"/>
        <v>21.5</v>
      </c>
      <c r="R91" s="8"/>
      <c r="T91"/>
    </row>
    <row r="92" spans="2:20" ht="23.1" customHeight="1" x14ac:dyDescent="0.25">
      <c r="B92" s="24" t="s">
        <v>132</v>
      </c>
      <c r="C92" s="48">
        <f>AVERAGE('26.09 Bombo-Matugga-24h'!C92,'28.09 Bombo-Matugga-24h'!C92)</f>
        <v>0.5</v>
      </c>
      <c r="D92" s="48">
        <f>AVERAGE('26.09 Bombo-Matugga-24h'!D92,'28.09 Bombo-Matugga-24h'!D92)</f>
        <v>0</v>
      </c>
      <c r="E92" s="48">
        <f>AVERAGE('26.09 Bombo-Matugga-24h'!E92,'28.09 Bombo-Matugga-24h'!E92)</f>
        <v>0</v>
      </c>
      <c r="F92" s="48">
        <f>AVERAGE('26.09 Bombo-Matugga-24h'!F92,'28.09 Bombo-Matugga-24h'!F92)</f>
        <v>0</v>
      </c>
      <c r="G92" s="48">
        <f>AVERAGE('26.09 Bombo-Matugga-24h'!G92,'28.09 Bombo-Matugga-24h'!G92)</f>
        <v>0</v>
      </c>
      <c r="H92" s="48">
        <f>AVERAGE('26.09 Bombo-Matugga-24h'!H92,'28.09 Bombo-Matugga-24h'!H92)</f>
        <v>1</v>
      </c>
      <c r="I92" s="48">
        <f>AVERAGE('26.09 Bombo-Matugga-24h'!I92,'28.09 Bombo-Matugga-24h'!I92)</f>
        <v>4</v>
      </c>
      <c r="J92" s="48">
        <f>AVERAGE('26.09 Bombo-Matugga-24h'!J92,'28.09 Bombo-Matugga-24h'!J92)</f>
        <v>1.5</v>
      </c>
      <c r="K92" s="48">
        <f>AVERAGE('26.09 Bombo-Matugga-24h'!K92,'28.09 Bombo-Matugga-24h'!K92)</f>
        <v>0.5</v>
      </c>
      <c r="L92" s="48">
        <f>AVERAGE('26.09 Bombo-Matugga-24h'!L92,'28.09 Bombo-Matugga-24h'!L92)</f>
        <v>0</v>
      </c>
      <c r="M92" s="48">
        <f>AVERAGE('26.09 Bombo-Matugga-24h'!M92,'28.09 Bombo-Matugga-24h'!M92)</f>
        <v>3.5</v>
      </c>
      <c r="N92" s="48">
        <f>AVERAGE('26.09 Bombo-Matugga-24h'!N92,'28.09 Bombo-Matugga-24h'!N92)</f>
        <v>0</v>
      </c>
      <c r="O92" s="15">
        <f t="shared" si="35"/>
        <v>7.5</v>
      </c>
      <c r="P92" s="15">
        <f t="shared" si="36"/>
        <v>11</v>
      </c>
      <c r="R92" s="8"/>
      <c r="T92"/>
    </row>
    <row r="93" spans="2:20" ht="23.1" customHeight="1" x14ac:dyDescent="0.25">
      <c r="B93" s="22" t="s">
        <v>133</v>
      </c>
      <c r="C93" s="48">
        <f>AVERAGE('26.09 Bombo-Matugga-24h'!C93,'28.09 Bombo-Matugga-24h'!C93)</f>
        <v>1</v>
      </c>
      <c r="D93" s="48">
        <f>AVERAGE('26.09 Bombo-Matugga-24h'!D93,'28.09 Bombo-Matugga-24h'!D93)</f>
        <v>0</v>
      </c>
      <c r="E93" s="48">
        <f>AVERAGE('26.09 Bombo-Matugga-24h'!E93,'28.09 Bombo-Matugga-24h'!E93)</f>
        <v>0.5</v>
      </c>
      <c r="F93" s="48">
        <f>AVERAGE('26.09 Bombo-Matugga-24h'!F93,'28.09 Bombo-Matugga-24h'!F93)</f>
        <v>1.5</v>
      </c>
      <c r="G93" s="48">
        <f>AVERAGE('26.09 Bombo-Matugga-24h'!G93,'28.09 Bombo-Matugga-24h'!G93)</f>
        <v>0</v>
      </c>
      <c r="H93" s="48">
        <f>AVERAGE('26.09 Bombo-Matugga-24h'!H93,'28.09 Bombo-Matugga-24h'!H93)</f>
        <v>3</v>
      </c>
      <c r="I93" s="48">
        <f>AVERAGE('26.09 Bombo-Matugga-24h'!I93,'28.09 Bombo-Matugga-24h'!I93)</f>
        <v>4.5</v>
      </c>
      <c r="J93" s="48">
        <f>AVERAGE('26.09 Bombo-Matugga-24h'!J93,'28.09 Bombo-Matugga-24h'!J93)</f>
        <v>1</v>
      </c>
      <c r="K93" s="48">
        <f>AVERAGE('26.09 Bombo-Matugga-24h'!K93,'28.09 Bombo-Matugga-24h'!K93)</f>
        <v>0</v>
      </c>
      <c r="L93" s="48">
        <f>AVERAGE('26.09 Bombo-Matugga-24h'!L93,'28.09 Bombo-Matugga-24h'!L93)</f>
        <v>0</v>
      </c>
      <c r="M93" s="48">
        <f>AVERAGE('26.09 Bombo-Matugga-24h'!M93,'28.09 Bombo-Matugga-24h'!M93)</f>
        <v>5.5</v>
      </c>
      <c r="N93" s="48">
        <f>AVERAGE('26.09 Bombo-Matugga-24h'!N93,'28.09 Bombo-Matugga-24h'!N93)</f>
        <v>0</v>
      </c>
      <c r="O93" s="15">
        <f t="shared" si="35"/>
        <v>11.5</v>
      </c>
      <c r="P93" s="15">
        <f t="shared" si="36"/>
        <v>17</v>
      </c>
      <c r="R93" s="8"/>
      <c r="T93"/>
    </row>
    <row r="94" spans="2:20" ht="23.1" customHeight="1" x14ac:dyDescent="0.25">
      <c r="B94" s="23" t="s">
        <v>134</v>
      </c>
      <c r="C94" s="48">
        <f>AVERAGE('26.09 Bombo-Matugga-24h'!C94,'28.09 Bombo-Matugga-24h'!C94)</f>
        <v>3</v>
      </c>
      <c r="D94" s="48">
        <f>AVERAGE('26.09 Bombo-Matugga-24h'!D94,'28.09 Bombo-Matugga-24h'!D94)</f>
        <v>0</v>
      </c>
      <c r="E94" s="48">
        <f>AVERAGE('26.09 Bombo-Matugga-24h'!E94,'28.09 Bombo-Matugga-24h'!E94)</f>
        <v>1.5</v>
      </c>
      <c r="F94" s="48">
        <f>AVERAGE('26.09 Bombo-Matugga-24h'!F94,'28.09 Bombo-Matugga-24h'!F94)</f>
        <v>2.5</v>
      </c>
      <c r="G94" s="48">
        <f>AVERAGE('26.09 Bombo-Matugga-24h'!G94,'28.09 Bombo-Matugga-24h'!G94)</f>
        <v>0.5</v>
      </c>
      <c r="H94" s="48">
        <f>AVERAGE('26.09 Bombo-Matugga-24h'!H94,'28.09 Bombo-Matugga-24h'!H94)</f>
        <v>6</v>
      </c>
      <c r="I94" s="48">
        <f>AVERAGE('26.09 Bombo-Matugga-24h'!I94,'28.09 Bombo-Matugga-24h'!I94)</f>
        <v>9</v>
      </c>
      <c r="J94" s="48">
        <f>AVERAGE('26.09 Bombo-Matugga-24h'!J94,'28.09 Bombo-Matugga-24h'!J94)</f>
        <v>1</v>
      </c>
      <c r="K94" s="48">
        <f>AVERAGE('26.09 Bombo-Matugga-24h'!K94,'28.09 Bombo-Matugga-24h'!K94)</f>
        <v>0</v>
      </c>
      <c r="L94" s="48">
        <f>AVERAGE('26.09 Bombo-Matugga-24h'!L94,'28.09 Bombo-Matugga-24h'!L94)</f>
        <v>1.5</v>
      </c>
      <c r="M94" s="48">
        <f>AVERAGE('26.09 Bombo-Matugga-24h'!M94,'28.09 Bombo-Matugga-24h'!M94)</f>
        <v>5</v>
      </c>
      <c r="N94" s="48">
        <f>AVERAGE('26.09 Bombo-Matugga-24h'!N94,'28.09 Bombo-Matugga-24h'!N94)</f>
        <v>0</v>
      </c>
      <c r="O94" s="15">
        <f t="shared" si="35"/>
        <v>25</v>
      </c>
      <c r="P94" s="15">
        <f t="shared" si="36"/>
        <v>30</v>
      </c>
      <c r="R94" s="8"/>
      <c r="T94"/>
    </row>
    <row r="95" spans="2:20" ht="23.1" customHeight="1" x14ac:dyDescent="0.25">
      <c r="B95" s="22" t="s">
        <v>135</v>
      </c>
      <c r="C95" s="48">
        <f>AVERAGE('26.09 Bombo-Matugga-24h'!C95,'28.09 Bombo-Matugga-24h'!C95)</f>
        <v>0.5</v>
      </c>
      <c r="D95" s="48">
        <f>AVERAGE('26.09 Bombo-Matugga-24h'!D95,'28.09 Bombo-Matugga-24h'!D95)</f>
        <v>0</v>
      </c>
      <c r="E95" s="48">
        <f>AVERAGE('26.09 Bombo-Matugga-24h'!E95,'28.09 Bombo-Matugga-24h'!E95)</f>
        <v>0.5</v>
      </c>
      <c r="F95" s="48">
        <f>AVERAGE('26.09 Bombo-Matugga-24h'!F95,'28.09 Bombo-Matugga-24h'!F95)</f>
        <v>1.5</v>
      </c>
      <c r="G95" s="48">
        <f>AVERAGE('26.09 Bombo-Matugga-24h'!G95,'28.09 Bombo-Matugga-24h'!G95)</f>
        <v>0</v>
      </c>
      <c r="H95" s="48">
        <f>AVERAGE('26.09 Bombo-Matugga-24h'!H95,'28.09 Bombo-Matugga-24h'!H95)</f>
        <v>3</v>
      </c>
      <c r="I95" s="48">
        <f>AVERAGE('26.09 Bombo-Matugga-24h'!I95,'28.09 Bombo-Matugga-24h'!I95)</f>
        <v>11</v>
      </c>
      <c r="J95" s="48">
        <f>AVERAGE('26.09 Bombo-Matugga-24h'!J95,'28.09 Bombo-Matugga-24h'!J95)</f>
        <v>1.5</v>
      </c>
      <c r="K95" s="48">
        <f>AVERAGE('26.09 Bombo-Matugga-24h'!K95,'28.09 Bombo-Matugga-24h'!K95)</f>
        <v>0</v>
      </c>
      <c r="L95" s="48">
        <f>AVERAGE('26.09 Bombo-Matugga-24h'!L95,'28.09 Bombo-Matugga-24h'!L95)</f>
        <v>1</v>
      </c>
      <c r="M95" s="48">
        <f>AVERAGE('26.09 Bombo-Matugga-24h'!M95,'28.09 Bombo-Matugga-24h'!M95)</f>
        <v>3</v>
      </c>
      <c r="N95" s="48">
        <f>AVERAGE('26.09 Bombo-Matugga-24h'!N95,'28.09 Bombo-Matugga-24h'!N95)</f>
        <v>0</v>
      </c>
      <c r="O95" s="15">
        <f t="shared" si="35"/>
        <v>19</v>
      </c>
      <c r="P95" s="15">
        <f t="shared" si="36"/>
        <v>22</v>
      </c>
      <c r="R95" s="8"/>
      <c r="T95"/>
    </row>
    <row r="96" spans="2:20" ht="23.1" customHeight="1" x14ac:dyDescent="0.25">
      <c r="B96" s="24" t="s">
        <v>136</v>
      </c>
      <c r="C96" s="48">
        <f>AVERAGE('26.09 Bombo-Matugga-24h'!C96,'28.09 Bombo-Matugga-24h'!C96)</f>
        <v>3</v>
      </c>
      <c r="D96" s="48">
        <f>AVERAGE('26.09 Bombo-Matugga-24h'!D96,'28.09 Bombo-Matugga-24h'!D96)</f>
        <v>1</v>
      </c>
      <c r="E96" s="48">
        <f>AVERAGE('26.09 Bombo-Matugga-24h'!E96,'28.09 Bombo-Matugga-24h'!E96)</f>
        <v>0.5</v>
      </c>
      <c r="F96" s="48">
        <f>AVERAGE('26.09 Bombo-Matugga-24h'!F96,'28.09 Bombo-Matugga-24h'!F96)</f>
        <v>3</v>
      </c>
      <c r="G96" s="48">
        <f>AVERAGE('26.09 Bombo-Matugga-24h'!G96,'28.09 Bombo-Matugga-24h'!G96)</f>
        <v>0.5</v>
      </c>
      <c r="H96" s="48">
        <f>AVERAGE('26.09 Bombo-Matugga-24h'!H96,'28.09 Bombo-Matugga-24h'!H96)</f>
        <v>4</v>
      </c>
      <c r="I96" s="48">
        <f>AVERAGE('26.09 Bombo-Matugga-24h'!I96,'28.09 Bombo-Matugga-24h'!I96)</f>
        <v>7</v>
      </c>
      <c r="J96" s="48">
        <f>AVERAGE('26.09 Bombo-Matugga-24h'!J96,'28.09 Bombo-Matugga-24h'!J96)</f>
        <v>1</v>
      </c>
      <c r="K96" s="48">
        <f>AVERAGE('26.09 Bombo-Matugga-24h'!K96,'28.09 Bombo-Matugga-24h'!K96)</f>
        <v>0</v>
      </c>
      <c r="L96" s="48">
        <f>AVERAGE('26.09 Bombo-Matugga-24h'!L96,'28.09 Bombo-Matugga-24h'!L96)</f>
        <v>1</v>
      </c>
      <c r="M96" s="48">
        <f>AVERAGE('26.09 Bombo-Matugga-24h'!M96,'28.09 Bombo-Matugga-24h'!M96)</f>
        <v>4.5</v>
      </c>
      <c r="N96" s="48">
        <f>AVERAGE('26.09 Bombo-Matugga-24h'!N96,'28.09 Bombo-Matugga-24h'!N96)</f>
        <v>0</v>
      </c>
      <c r="O96" s="15">
        <f t="shared" si="35"/>
        <v>21</v>
      </c>
      <c r="P96" s="15">
        <f t="shared" si="36"/>
        <v>25.5</v>
      </c>
      <c r="R96" s="8"/>
      <c r="T96"/>
    </row>
    <row r="97" spans="2:20" ht="23.1" customHeight="1" x14ac:dyDescent="0.25">
      <c r="B97" s="22" t="s">
        <v>137</v>
      </c>
      <c r="C97" s="48">
        <f>AVERAGE('26.09 Bombo-Matugga-24h'!C97,'28.09 Bombo-Matugga-24h'!C97)</f>
        <v>2</v>
      </c>
      <c r="D97" s="48">
        <f>AVERAGE('26.09 Bombo-Matugga-24h'!D97,'28.09 Bombo-Matugga-24h'!D97)</f>
        <v>1.5</v>
      </c>
      <c r="E97" s="48">
        <f>AVERAGE('26.09 Bombo-Matugga-24h'!E97,'28.09 Bombo-Matugga-24h'!E97)</f>
        <v>0.5</v>
      </c>
      <c r="F97" s="48">
        <f>AVERAGE('26.09 Bombo-Matugga-24h'!F97,'28.09 Bombo-Matugga-24h'!F97)</f>
        <v>3</v>
      </c>
      <c r="G97" s="48">
        <f>AVERAGE('26.09 Bombo-Matugga-24h'!G97,'28.09 Bombo-Matugga-24h'!G97)</f>
        <v>0</v>
      </c>
      <c r="H97" s="48">
        <f>AVERAGE('26.09 Bombo-Matugga-24h'!H97,'28.09 Bombo-Matugga-24h'!H97)</f>
        <v>2</v>
      </c>
      <c r="I97" s="48">
        <f>AVERAGE('26.09 Bombo-Matugga-24h'!I97,'28.09 Bombo-Matugga-24h'!I97)</f>
        <v>10</v>
      </c>
      <c r="J97" s="48">
        <f>AVERAGE('26.09 Bombo-Matugga-24h'!J97,'28.09 Bombo-Matugga-24h'!J97)</f>
        <v>2</v>
      </c>
      <c r="K97" s="48">
        <f>AVERAGE('26.09 Bombo-Matugga-24h'!K97,'28.09 Bombo-Matugga-24h'!K97)</f>
        <v>0</v>
      </c>
      <c r="L97" s="48">
        <f>AVERAGE('26.09 Bombo-Matugga-24h'!L97,'28.09 Bombo-Matugga-24h'!L97)</f>
        <v>1.5</v>
      </c>
      <c r="M97" s="48">
        <f>AVERAGE('26.09 Bombo-Matugga-24h'!M97,'28.09 Bombo-Matugga-24h'!M97)</f>
        <v>4.5</v>
      </c>
      <c r="N97" s="48">
        <f>AVERAGE('26.09 Bombo-Matugga-24h'!N97,'28.09 Bombo-Matugga-24h'!N97)</f>
        <v>0</v>
      </c>
      <c r="O97" s="15">
        <f t="shared" si="35"/>
        <v>22.5</v>
      </c>
      <c r="P97" s="15">
        <f t="shared" si="36"/>
        <v>27</v>
      </c>
      <c r="R97" s="8"/>
      <c r="T97"/>
    </row>
    <row r="98" spans="2:20" ht="23.1" customHeight="1" x14ac:dyDescent="0.25">
      <c r="B98" s="23" t="s">
        <v>138</v>
      </c>
      <c r="C98" s="48">
        <f>AVERAGE('26.09 Bombo-Matugga-24h'!C98,'28.09 Bombo-Matugga-24h'!C98)</f>
        <v>6</v>
      </c>
      <c r="D98" s="48">
        <f>AVERAGE('26.09 Bombo-Matugga-24h'!D98,'28.09 Bombo-Matugga-24h'!D98)</f>
        <v>1.5</v>
      </c>
      <c r="E98" s="48">
        <f>AVERAGE('26.09 Bombo-Matugga-24h'!E98,'28.09 Bombo-Matugga-24h'!E98)</f>
        <v>0</v>
      </c>
      <c r="F98" s="48">
        <f>AVERAGE('26.09 Bombo-Matugga-24h'!F98,'28.09 Bombo-Matugga-24h'!F98)</f>
        <v>8.5</v>
      </c>
      <c r="G98" s="48">
        <f>AVERAGE('26.09 Bombo-Matugga-24h'!G98,'28.09 Bombo-Matugga-24h'!G98)</f>
        <v>1</v>
      </c>
      <c r="H98" s="48">
        <f>AVERAGE('26.09 Bombo-Matugga-24h'!H98,'28.09 Bombo-Matugga-24h'!H98)</f>
        <v>1</v>
      </c>
      <c r="I98" s="48">
        <f>AVERAGE('26.09 Bombo-Matugga-24h'!I98,'28.09 Bombo-Matugga-24h'!I98)</f>
        <v>6.5</v>
      </c>
      <c r="J98" s="48">
        <f>AVERAGE('26.09 Bombo-Matugga-24h'!J98,'28.09 Bombo-Matugga-24h'!J98)</f>
        <v>1</v>
      </c>
      <c r="K98" s="48">
        <f>AVERAGE('26.09 Bombo-Matugga-24h'!K98,'28.09 Bombo-Matugga-24h'!K98)</f>
        <v>0</v>
      </c>
      <c r="L98" s="48">
        <f>AVERAGE('26.09 Bombo-Matugga-24h'!L98,'28.09 Bombo-Matugga-24h'!L98)</f>
        <v>2</v>
      </c>
      <c r="M98" s="48">
        <f>AVERAGE('26.09 Bombo-Matugga-24h'!M98,'28.09 Bombo-Matugga-24h'!M98)</f>
        <v>3.5</v>
      </c>
      <c r="N98" s="48">
        <f>AVERAGE('26.09 Bombo-Matugga-24h'!N98,'28.09 Bombo-Matugga-24h'!N98)</f>
        <v>0</v>
      </c>
      <c r="O98" s="15">
        <f t="shared" si="35"/>
        <v>27.5</v>
      </c>
      <c r="P98" s="15">
        <f t="shared" si="36"/>
        <v>31</v>
      </c>
      <c r="R98" s="8"/>
      <c r="T98"/>
    </row>
    <row r="99" spans="2:20" ht="23.1" customHeight="1" x14ac:dyDescent="0.25">
      <c r="B99" s="22" t="s">
        <v>139</v>
      </c>
      <c r="C99" s="48">
        <f>AVERAGE('26.09 Bombo-Matugga-24h'!C99,'28.09 Bombo-Matugga-24h'!C99)</f>
        <v>4.5</v>
      </c>
      <c r="D99" s="48">
        <f>AVERAGE('26.09 Bombo-Matugga-24h'!D99,'28.09 Bombo-Matugga-24h'!D99)</f>
        <v>0</v>
      </c>
      <c r="E99" s="48">
        <f>AVERAGE('26.09 Bombo-Matugga-24h'!E99,'28.09 Bombo-Matugga-24h'!E99)</f>
        <v>0.5</v>
      </c>
      <c r="F99" s="48">
        <f>AVERAGE('26.09 Bombo-Matugga-24h'!F99,'28.09 Bombo-Matugga-24h'!F99)</f>
        <v>12.5</v>
      </c>
      <c r="G99" s="48">
        <f>AVERAGE('26.09 Bombo-Matugga-24h'!G99,'28.09 Bombo-Matugga-24h'!G99)</f>
        <v>0</v>
      </c>
      <c r="H99" s="48">
        <f>AVERAGE('26.09 Bombo-Matugga-24h'!H99,'28.09 Bombo-Matugga-24h'!H99)</f>
        <v>0.5</v>
      </c>
      <c r="I99" s="48">
        <f>AVERAGE('26.09 Bombo-Matugga-24h'!I99,'28.09 Bombo-Matugga-24h'!I99)</f>
        <v>9</v>
      </c>
      <c r="J99" s="48">
        <f>AVERAGE('26.09 Bombo-Matugga-24h'!J99,'28.09 Bombo-Matugga-24h'!J99)</f>
        <v>1.5</v>
      </c>
      <c r="K99" s="48">
        <f>AVERAGE('26.09 Bombo-Matugga-24h'!K99,'28.09 Bombo-Matugga-24h'!K99)</f>
        <v>0.5</v>
      </c>
      <c r="L99" s="48">
        <f>AVERAGE('26.09 Bombo-Matugga-24h'!L99,'28.09 Bombo-Matugga-24h'!L99)</f>
        <v>2</v>
      </c>
      <c r="M99" s="48">
        <f>AVERAGE('26.09 Bombo-Matugga-24h'!M99,'28.09 Bombo-Matugga-24h'!M99)</f>
        <v>9.5</v>
      </c>
      <c r="N99" s="48">
        <f>AVERAGE('26.09 Bombo-Matugga-24h'!N99,'28.09 Bombo-Matugga-24h'!N99)</f>
        <v>0</v>
      </c>
      <c r="O99" s="15">
        <f t="shared" si="35"/>
        <v>31</v>
      </c>
      <c r="P99" s="15">
        <f t="shared" si="36"/>
        <v>40.5</v>
      </c>
      <c r="R99" s="8"/>
      <c r="T99"/>
    </row>
    <row r="100" spans="2:20" ht="23.1" customHeight="1" x14ac:dyDescent="0.25">
      <c r="B100" s="24" t="s">
        <v>140</v>
      </c>
      <c r="C100" s="48">
        <f>AVERAGE('26.09 Bombo-Matugga-24h'!C100,'28.09 Bombo-Matugga-24h'!C100)</f>
        <v>4</v>
      </c>
      <c r="D100" s="48">
        <f>AVERAGE('26.09 Bombo-Matugga-24h'!D100,'28.09 Bombo-Matugga-24h'!D100)</f>
        <v>1</v>
      </c>
      <c r="E100" s="48">
        <f>AVERAGE('26.09 Bombo-Matugga-24h'!E100,'28.09 Bombo-Matugga-24h'!E100)</f>
        <v>0.5</v>
      </c>
      <c r="F100" s="48">
        <f>AVERAGE('26.09 Bombo-Matugga-24h'!F100,'28.09 Bombo-Matugga-24h'!F100)</f>
        <v>8.5</v>
      </c>
      <c r="G100" s="48">
        <f>AVERAGE('26.09 Bombo-Matugga-24h'!G100,'28.09 Bombo-Matugga-24h'!G100)</f>
        <v>0</v>
      </c>
      <c r="H100" s="48">
        <f>AVERAGE('26.09 Bombo-Matugga-24h'!H100,'28.09 Bombo-Matugga-24h'!H100)</f>
        <v>2</v>
      </c>
      <c r="I100" s="48">
        <f>AVERAGE('26.09 Bombo-Matugga-24h'!I100,'28.09 Bombo-Matugga-24h'!I100)</f>
        <v>8.5</v>
      </c>
      <c r="J100" s="48">
        <f>AVERAGE('26.09 Bombo-Matugga-24h'!J100,'28.09 Bombo-Matugga-24h'!J100)</f>
        <v>3.5</v>
      </c>
      <c r="K100" s="48">
        <f>AVERAGE('26.09 Bombo-Matugga-24h'!K100,'28.09 Bombo-Matugga-24h'!K100)</f>
        <v>1</v>
      </c>
      <c r="L100" s="48">
        <f>AVERAGE('26.09 Bombo-Matugga-24h'!L100,'28.09 Bombo-Matugga-24h'!L100)</f>
        <v>2.5</v>
      </c>
      <c r="M100" s="48">
        <f>AVERAGE('26.09 Bombo-Matugga-24h'!M100,'28.09 Bombo-Matugga-24h'!M100)</f>
        <v>9</v>
      </c>
      <c r="N100" s="48">
        <f>AVERAGE('26.09 Bombo-Matugga-24h'!N100,'28.09 Bombo-Matugga-24h'!N100)</f>
        <v>0</v>
      </c>
      <c r="O100" s="15">
        <f t="shared" si="35"/>
        <v>31.5</v>
      </c>
      <c r="P100" s="15">
        <f t="shared" si="36"/>
        <v>40.5</v>
      </c>
      <c r="R100" s="8"/>
      <c r="T100"/>
    </row>
    <row r="101" spans="2:20" ht="23.1" customHeight="1" x14ac:dyDescent="0.25">
      <c r="B101" s="22" t="s">
        <v>141</v>
      </c>
      <c r="C101" s="48">
        <f>AVERAGE('26.09 Bombo-Matugga-24h'!C101,'28.09 Bombo-Matugga-24h'!C101)</f>
        <v>6.5</v>
      </c>
      <c r="D101" s="48">
        <f>AVERAGE('26.09 Bombo-Matugga-24h'!D101,'28.09 Bombo-Matugga-24h'!D101)</f>
        <v>4</v>
      </c>
      <c r="E101" s="48">
        <f>AVERAGE('26.09 Bombo-Matugga-24h'!E101,'28.09 Bombo-Matugga-24h'!E101)</f>
        <v>2</v>
      </c>
      <c r="F101" s="48">
        <f>AVERAGE('26.09 Bombo-Matugga-24h'!F101,'28.09 Bombo-Matugga-24h'!F101)</f>
        <v>20</v>
      </c>
      <c r="G101" s="48">
        <f>AVERAGE('26.09 Bombo-Matugga-24h'!G101,'28.09 Bombo-Matugga-24h'!G101)</f>
        <v>0.5</v>
      </c>
      <c r="H101" s="48">
        <f>AVERAGE('26.09 Bombo-Matugga-24h'!H101,'28.09 Bombo-Matugga-24h'!H101)</f>
        <v>2.5</v>
      </c>
      <c r="I101" s="48">
        <f>AVERAGE('26.09 Bombo-Matugga-24h'!I101,'28.09 Bombo-Matugga-24h'!I101)</f>
        <v>7.5</v>
      </c>
      <c r="J101" s="48">
        <f>AVERAGE('26.09 Bombo-Matugga-24h'!J101,'28.09 Bombo-Matugga-24h'!J101)</f>
        <v>3</v>
      </c>
      <c r="K101" s="48">
        <f>AVERAGE('26.09 Bombo-Matugga-24h'!K101,'28.09 Bombo-Matugga-24h'!K101)</f>
        <v>0</v>
      </c>
      <c r="L101" s="48">
        <f>AVERAGE('26.09 Bombo-Matugga-24h'!L101,'28.09 Bombo-Matugga-24h'!L101)</f>
        <v>2</v>
      </c>
      <c r="M101" s="48">
        <f>AVERAGE('26.09 Bombo-Matugga-24h'!M101,'28.09 Bombo-Matugga-24h'!M101)</f>
        <v>14.5</v>
      </c>
      <c r="N101" s="48">
        <f>AVERAGE('26.09 Bombo-Matugga-24h'!N101,'28.09 Bombo-Matugga-24h'!N101)</f>
        <v>0</v>
      </c>
      <c r="O101" s="15">
        <f t="shared" si="35"/>
        <v>48</v>
      </c>
      <c r="P101" s="15">
        <f t="shared" si="36"/>
        <v>62.5</v>
      </c>
      <c r="R101" s="8"/>
      <c r="T101"/>
    </row>
    <row r="102" spans="2:20" ht="23.1" customHeight="1" x14ac:dyDescent="0.25">
      <c r="B102" s="23" t="s">
        <v>142</v>
      </c>
      <c r="C102" s="48">
        <f>AVERAGE('26.09 Bombo-Matugga-24h'!C102,'28.09 Bombo-Matugga-24h'!C102)</f>
        <v>26.5</v>
      </c>
      <c r="D102" s="48">
        <f>AVERAGE('26.09 Bombo-Matugga-24h'!D102,'28.09 Bombo-Matugga-24h'!D102)</f>
        <v>9.5</v>
      </c>
      <c r="E102" s="48">
        <f>AVERAGE('26.09 Bombo-Matugga-24h'!E102,'28.09 Bombo-Matugga-24h'!E102)</f>
        <v>4.5</v>
      </c>
      <c r="F102" s="48">
        <f>AVERAGE('26.09 Bombo-Matugga-24h'!F102,'28.09 Bombo-Matugga-24h'!F102)</f>
        <v>27.5</v>
      </c>
      <c r="G102" s="48">
        <f>AVERAGE('26.09 Bombo-Matugga-24h'!G102,'28.09 Bombo-Matugga-24h'!G102)</f>
        <v>2</v>
      </c>
      <c r="H102" s="48">
        <f>AVERAGE('26.09 Bombo-Matugga-24h'!H102,'28.09 Bombo-Matugga-24h'!H102)</f>
        <v>2</v>
      </c>
      <c r="I102" s="48">
        <f>AVERAGE('26.09 Bombo-Matugga-24h'!I102,'28.09 Bombo-Matugga-24h'!I102)</f>
        <v>28</v>
      </c>
      <c r="J102" s="48">
        <f>AVERAGE('26.09 Bombo-Matugga-24h'!J102,'28.09 Bombo-Matugga-24h'!J102)</f>
        <v>2.5</v>
      </c>
      <c r="K102" s="48">
        <f>AVERAGE('26.09 Bombo-Matugga-24h'!K102,'28.09 Bombo-Matugga-24h'!K102)</f>
        <v>0.5</v>
      </c>
      <c r="L102" s="48">
        <f>AVERAGE('26.09 Bombo-Matugga-24h'!L102,'28.09 Bombo-Matugga-24h'!L102)</f>
        <v>0.5</v>
      </c>
      <c r="M102" s="48">
        <f>AVERAGE('26.09 Bombo-Matugga-24h'!M102,'28.09 Bombo-Matugga-24h'!M102)</f>
        <v>51</v>
      </c>
      <c r="N102" s="48">
        <f>AVERAGE('26.09 Bombo-Matugga-24h'!N102,'28.09 Bombo-Matugga-24h'!N102)</f>
        <v>0</v>
      </c>
      <c r="O102" s="15">
        <f t="shared" si="35"/>
        <v>103.5</v>
      </c>
      <c r="P102" s="15">
        <f t="shared" si="36"/>
        <v>154.5</v>
      </c>
      <c r="R102" s="8"/>
      <c r="T102"/>
    </row>
    <row r="103" spans="2:20" ht="23.1" customHeight="1" x14ac:dyDescent="0.25">
      <c r="B103" s="22" t="s">
        <v>143</v>
      </c>
      <c r="C103" s="48">
        <f>AVERAGE('26.09 Bombo-Matugga-24h'!C103,'28.09 Bombo-Matugga-24h'!C103)</f>
        <v>20</v>
      </c>
      <c r="D103" s="48">
        <f>AVERAGE('26.09 Bombo-Matugga-24h'!D103,'28.09 Bombo-Matugga-24h'!D103)</f>
        <v>7</v>
      </c>
      <c r="E103" s="48">
        <f>AVERAGE('26.09 Bombo-Matugga-24h'!E103,'28.09 Bombo-Matugga-24h'!E103)</f>
        <v>7</v>
      </c>
      <c r="F103" s="48">
        <f>AVERAGE('26.09 Bombo-Matugga-24h'!F103,'28.09 Bombo-Matugga-24h'!F103)</f>
        <v>22.5</v>
      </c>
      <c r="G103" s="48">
        <f>AVERAGE('26.09 Bombo-Matugga-24h'!G103,'28.09 Bombo-Matugga-24h'!G103)</f>
        <v>3</v>
      </c>
      <c r="H103" s="48">
        <f>AVERAGE('26.09 Bombo-Matugga-24h'!H103,'28.09 Bombo-Matugga-24h'!H103)</f>
        <v>1</v>
      </c>
      <c r="I103" s="48">
        <f>AVERAGE('26.09 Bombo-Matugga-24h'!I103,'28.09 Bombo-Matugga-24h'!I103)</f>
        <v>3</v>
      </c>
      <c r="J103" s="48">
        <f>AVERAGE('26.09 Bombo-Matugga-24h'!J103,'28.09 Bombo-Matugga-24h'!J103)</f>
        <v>2</v>
      </c>
      <c r="K103" s="48">
        <f>AVERAGE('26.09 Bombo-Matugga-24h'!K103,'28.09 Bombo-Matugga-24h'!K103)</f>
        <v>2</v>
      </c>
      <c r="L103" s="48">
        <f>AVERAGE('26.09 Bombo-Matugga-24h'!L103,'28.09 Bombo-Matugga-24h'!L103)</f>
        <v>2</v>
      </c>
      <c r="M103" s="48">
        <f>AVERAGE('26.09 Bombo-Matugga-24h'!M103,'28.09 Bombo-Matugga-24h'!M103)</f>
        <v>44</v>
      </c>
      <c r="N103" s="48">
        <f>AVERAGE('26.09 Bombo-Matugga-24h'!N103,'28.09 Bombo-Matugga-24h'!N103)</f>
        <v>0</v>
      </c>
      <c r="O103" s="15">
        <f t="shared" si="35"/>
        <v>69.5</v>
      </c>
      <c r="P103" s="15">
        <f t="shared" si="36"/>
        <v>113.5</v>
      </c>
      <c r="R103" s="8"/>
      <c r="T103"/>
    </row>
    <row r="104" spans="2:20" ht="23.1" customHeight="1" x14ac:dyDescent="0.25">
      <c r="B104" s="24" t="s">
        <v>144</v>
      </c>
      <c r="C104" s="48">
        <f>AVERAGE('26.09 Bombo-Matugga-24h'!C104,'28.09 Bombo-Matugga-24h'!C104)</f>
        <v>16.5</v>
      </c>
      <c r="D104" s="48">
        <f>AVERAGE('26.09 Bombo-Matugga-24h'!D104,'28.09 Bombo-Matugga-24h'!D104)</f>
        <v>5.5</v>
      </c>
      <c r="E104" s="48">
        <f>AVERAGE('26.09 Bombo-Matugga-24h'!E104,'28.09 Bombo-Matugga-24h'!E104)</f>
        <v>3.5</v>
      </c>
      <c r="F104" s="48">
        <f>AVERAGE('26.09 Bombo-Matugga-24h'!F104,'28.09 Bombo-Matugga-24h'!F104)</f>
        <v>25</v>
      </c>
      <c r="G104" s="48">
        <f>AVERAGE('26.09 Bombo-Matugga-24h'!G104,'28.09 Bombo-Matugga-24h'!G104)</f>
        <v>2</v>
      </c>
      <c r="H104" s="48">
        <f>AVERAGE('26.09 Bombo-Matugga-24h'!H104,'28.09 Bombo-Matugga-24h'!H104)</f>
        <v>0</v>
      </c>
      <c r="I104" s="48">
        <f>AVERAGE('26.09 Bombo-Matugga-24h'!I104,'28.09 Bombo-Matugga-24h'!I104)</f>
        <v>5.5</v>
      </c>
      <c r="J104" s="48">
        <f>AVERAGE('26.09 Bombo-Matugga-24h'!J104,'28.09 Bombo-Matugga-24h'!J104)</f>
        <v>3</v>
      </c>
      <c r="K104" s="48">
        <f>AVERAGE('26.09 Bombo-Matugga-24h'!K104,'28.09 Bombo-Matugga-24h'!K104)</f>
        <v>2</v>
      </c>
      <c r="L104" s="48">
        <f>AVERAGE('26.09 Bombo-Matugga-24h'!L104,'28.09 Bombo-Matugga-24h'!L104)</f>
        <v>3</v>
      </c>
      <c r="M104" s="48">
        <f>AVERAGE('26.09 Bombo-Matugga-24h'!M104,'28.09 Bombo-Matugga-24h'!M104)</f>
        <v>100</v>
      </c>
      <c r="N104" s="48">
        <f>AVERAGE('26.09 Bombo-Matugga-24h'!N104,'28.09 Bombo-Matugga-24h'!N104)</f>
        <v>0</v>
      </c>
      <c r="O104" s="15">
        <f t="shared" si="35"/>
        <v>66</v>
      </c>
      <c r="P104" s="15">
        <f t="shared" si="36"/>
        <v>166</v>
      </c>
      <c r="R104" s="8"/>
      <c r="T104"/>
    </row>
    <row r="105" spans="2:20" ht="23.1" customHeight="1" x14ac:dyDescent="0.25">
      <c r="B105" s="22" t="s">
        <v>145</v>
      </c>
      <c r="C105" s="48">
        <f>AVERAGE('26.09 Bombo-Matugga-24h'!C105,'28.09 Bombo-Matugga-24h'!C105)</f>
        <v>27.5</v>
      </c>
      <c r="D105" s="48">
        <f>AVERAGE('26.09 Bombo-Matugga-24h'!D105,'28.09 Bombo-Matugga-24h'!D105)</f>
        <v>6.5</v>
      </c>
      <c r="E105" s="48">
        <f>AVERAGE('26.09 Bombo-Matugga-24h'!E105,'28.09 Bombo-Matugga-24h'!E105)</f>
        <v>5</v>
      </c>
      <c r="F105" s="48">
        <f>AVERAGE('26.09 Bombo-Matugga-24h'!F105,'28.09 Bombo-Matugga-24h'!F105)</f>
        <v>30</v>
      </c>
      <c r="G105" s="48">
        <f>AVERAGE('26.09 Bombo-Matugga-24h'!G105,'28.09 Bombo-Matugga-24h'!G105)</f>
        <v>0</v>
      </c>
      <c r="H105" s="48">
        <f>AVERAGE('26.09 Bombo-Matugga-24h'!H105,'28.09 Bombo-Matugga-24h'!H105)</f>
        <v>0</v>
      </c>
      <c r="I105" s="48">
        <f>AVERAGE('26.09 Bombo-Matugga-24h'!I105,'28.09 Bombo-Matugga-24h'!I105)</f>
        <v>29</v>
      </c>
      <c r="J105" s="48">
        <f>AVERAGE('26.09 Bombo-Matugga-24h'!J105,'28.09 Bombo-Matugga-24h'!J105)</f>
        <v>3.5</v>
      </c>
      <c r="K105" s="48">
        <f>AVERAGE('26.09 Bombo-Matugga-24h'!K105,'28.09 Bombo-Matugga-24h'!K105)</f>
        <v>1.5</v>
      </c>
      <c r="L105" s="48">
        <f>AVERAGE('26.09 Bombo-Matugga-24h'!L105,'28.09 Bombo-Matugga-24h'!L105)</f>
        <v>2.5</v>
      </c>
      <c r="M105" s="48">
        <f>AVERAGE('26.09 Bombo-Matugga-24h'!M105,'28.09 Bombo-Matugga-24h'!M105)</f>
        <v>70</v>
      </c>
      <c r="N105" s="48">
        <f>AVERAGE('26.09 Bombo-Matugga-24h'!N105,'28.09 Bombo-Matugga-24h'!N105)</f>
        <v>0</v>
      </c>
      <c r="O105" s="15">
        <f t="shared" si="35"/>
        <v>105.5</v>
      </c>
      <c r="P105" s="15">
        <f t="shared" si="36"/>
        <v>175.5</v>
      </c>
      <c r="R105" s="8"/>
      <c r="T105"/>
    </row>
    <row r="106" spans="2:20" ht="23.1" customHeight="1" x14ac:dyDescent="0.25">
      <c r="B106" s="25" t="s">
        <v>18</v>
      </c>
      <c r="C106" s="16">
        <f>SUM(C10:C105)</f>
        <v>2125.9999999999995</v>
      </c>
      <c r="D106" s="16">
        <f t="shared" ref="D106:P106" si="37">SUM(D10:D105)</f>
        <v>520.35714285714289</v>
      </c>
      <c r="E106" s="16">
        <f t="shared" si="37"/>
        <v>416.00000000000006</v>
      </c>
      <c r="F106" s="16">
        <f t="shared" si="37"/>
        <v>2179.071428571428</v>
      </c>
      <c r="G106" s="16">
        <f t="shared" si="37"/>
        <v>71.928571428571416</v>
      </c>
      <c r="H106" s="16">
        <f t="shared" si="37"/>
        <v>90.214285714285722</v>
      </c>
      <c r="I106" s="16">
        <f t="shared" si="37"/>
        <v>1222.7857142857147</v>
      </c>
      <c r="J106" s="16">
        <f t="shared" si="37"/>
        <v>225.35714285714289</v>
      </c>
      <c r="K106" s="16">
        <f t="shared" si="37"/>
        <v>101.5</v>
      </c>
      <c r="L106" s="16">
        <f t="shared" si="37"/>
        <v>160.14285714285711</v>
      </c>
      <c r="M106" s="16">
        <f t="shared" si="37"/>
        <v>3802.4285714285716</v>
      </c>
      <c r="N106" s="16">
        <f t="shared" si="37"/>
        <v>18.785714285714285</v>
      </c>
      <c r="O106" s="16">
        <f t="shared" si="37"/>
        <v>7132.1428571428578</v>
      </c>
      <c r="P106" s="16">
        <f t="shared" si="37"/>
        <v>10934.571428571428</v>
      </c>
      <c r="R106" s="8"/>
      <c r="T106"/>
    </row>
    <row r="107" spans="2:20" ht="23.1" customHeight="1" x14ac:dyDescent="0.25">
      <c r="B107" s="25" t="s">
        <v>93</v>
      </c>
      <c r="C107" s="42">
        <f t="shared" ref="C107:N107" si="38">C106/$P$106</f>
        <v>0.19442920226803584</v>
      </c>
      <c r="D107" s="42">
        <f t="shared" si="38"/>
        <v>4.7588252201405772E-2</v>
      </c>
      <c r="E107" s="42">
        <f t="shared" si="38"/>
        <v>3.8044472315852743E-2</v>
      </c>
      <c r="F107" s="42">
        <f t="shared" si="38"/>
        <v>0.19928274672728694</v>
      </c>
      <c r="G107" s="42">
        <f t="shared" si="38"/>
        <v>6.5780878471950032E-3</v>
      </c>
      <c r="H107" s="42">
        <f t="shared" si="38"/>
        <v>8.2503723445951256E-3</v>
      </c>
      <c r="I107" s="42">
        <f t="shared" si="38"/>
        <v>0.11182749340231511</v>
      </c>
      <c r="J107" s="42">
        <f t="shared" si="38"/>
        <v>2.0609599958192892E-2</v>
      </c>
      <c r="K107" s="42">
        <f t="shared" si="38"/>
        <v>9.2824854328342615E-3</v>
      </c>
      <c r="L107" s="42">
        <f t="shared" si="38"/>
        <v>1.4645554074886989E-2</v>
      </c>
      <c r="M107" s="42">
        <f t="shared" si="38"/>
        <v>0.3477437224007735</v>
      </c>
      <c r="N107" s="42">
        <f t="shared" si="38"/>
        <v>1.7180110266259048E-3</v>
      </c>
      <c r="R107" s="8"/>
      <c r="T107"/>
    </row>
    <row r="108" spans="2:20" ht="23.1" customHeight="1" x14ac:dyDescent="0.25">
      <c r="B108" s="41" t="s">
        <v>94</v>
      </c>
      <c r="C108" s="43">
        <f>C106/$O$106</f>
        <v>0.29808713069604398</v>
      </c>
      <c r="D108" s="43">
        <f t="shared" ref="D108:N108" si="39">D106/$O$106</f>
        <v>7.2959439158738107E-2</v>
      </c>
      <c r="E108" s="43">
        <f t="shared" si="39"/>
        <v>5.8327491236855288E-2</v>
      </c>
      <c r="F108" s="43">
        <f t="shared" si="39"/>
        <v>0.30552829243865787</v>
      </c>
      <c r="G108" s="43">
        <f t="shared" si="39"/>
        <v>1.0085127691537304E-2</v>
      </c>
      <c r="H108" s="43">
        <f t="shared" si="39"/>
        <v>1.2648973460190286E-2</v>
      </c>
      <c r="I108" s="43">
        <f t="shared" si="39"/>
        <v>0.17144717075613425</v>
      </c>
      <c r="J108" s="43">
        <f t="shared" si="39"/>
        <v>3.1597396094141215E-2</v>
      </c>
      <c r="K108" s="43">
        <f t="shared" si="39"/>
        <v>1.4231347020530794E-2</v>
      </c>
      <c r="L108" s="43">
        <f t="shared" si="39"/>
        <v>2.2453680520781165E-2</v>
      </c>
      <c r="M108" s="43"/>
      <c r="N108" s="43">
        <f t="shared" si="39"/>
        <v>2.6339509263895839E-3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9" tint="-0.249977111117893"/>
  </sheetPr>
  <dimension ref="B1:AF174"/>
  <sheetViews>
    <sheetView view="pageBreakPreview" topLeftCell="M28" zoomScale="60" workbookViewId="0">
      <selection activeCell="X73" sqref="X73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82" t="s">
        <v>23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 spans="2:32" ht="20.100000000000001" customHeight="1" x14ac:dyDescent="0.25">
      <c r="B2" s="83" t="s">
        <v>95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 spans="2:32" ht="20.100000000000001" customHeight="1" x14ac:dyDescent="0.25">
      <c r="B3" s="21" t="s">
        <v>96</v>
      </c>
      <c r="C3" s="91" t="str">
        <f>'29.09 Matugga-Bombo'!C3:G3</f>
        <v>MCC - C2 - STN067- BOMBO ROAD</v>
      </c>
      <c r="D3" s="91"/>
      <c r="E3" s="91"/>
      <c r="F3" s="91"/>
      <c r="G3" s="91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92" t="s">
        <v>162</v>
      </c>
      <c r="E5" s="93"/>
      <c r="F5" s="40" t="s">
        <v>1</v>
      </c>
      <c r="G5" s="88" t="str">
        <f>'29.09 Matugga-Bombo'!G5:H5</f>
        <v>MATUGGA GAZ</v>
      </c>
      <c r="H5" s="89"/>
      <c r="I5" s="14"/>
      <c r="J5" s="2" t="s">
        <v>5</v>
      </c>
      <c r="K5" s="88" t="str">
        <f>'29.09 Matugga-Bombo'!K5:L5</f>
        <v>OMEJJE</v>
      </c>
      <c r="L5" s="89"/>
      <c r="M5" s="10"/>
      <c r="N5" s="10"/>
      <c r="O5" s="3"/>
      <c r="P5" s="3"/>
    </row>
    <row r="6" spans="2:32" ht="23.25" customHeight="1" x14ac:dyDescent="0.25">
      <c r="C6" s="2" t="s">
        <v>4</v>
      </c>
      <c r="D6" s="88" t="str">
        <f>'29.09 Matugga-Bombo'!D6:E6</f>
        <v xml:space="preserve">Matugga </v>
      </c>
      <c r="E6" s="89"/>
      <c r="F6" s="2" t="s">
        <v>2</v>
      </c>
      <c r="G6" s="88" t="str">
        <f>'29.09 Matugga-Bombo'!G6:H6</f>
        <v>Bombo</v>
      </c>
      <c r="H6" s="89"/>
      <c r="J6" s="2" t="s">
        <v>21</v>
      </c>
      <c r="K6" s="88" t="str">
        <f>'29.09 Matugga-Bombo'!K6:L6</f>
        <v>NUSURAH</v>
      </c>
      <c r="L6" s="8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81" t="s">
        <v>88</v>
      </c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8">
        <f>AVERAGE('23.09 Matugga-Bombo'!C10,'24.09 Matugga-Bombo'!C10,'25.09 Matugga-Bombo'!C10,'27.09 Matugga-Bombo'!C10,'26.09 Matugga-Bombo-24h'!C10,'28.09 Matugga-Bombo-24h'!C10,'29.09 Matugga-Bombo'!C10)</f>
        <v>25.857142857142858</v>
      </c>
      <c r="D10" s="48">
        <f>AVERAGE('23.09 Matugga-Bombo'!D10,'24.09 Matugga-Bombo'!D10,'25.09 Matugga-Bombo'!D10,'27.09 Matugga-Bombo'!D10,'26.09 Matugga-Bombo-24h'!D10,'28.09 Matugga-Bombo-24h'!D10,'29.09 Matugga-Bombo'!D10)</f>
        <v>7.7142857142857144</v>
      </c>
      <c r="E10" s="48">
        <f>AVERAGE('23.09 Matugga-Bombo'!E10,'24.09 Matugga-Bombo'!E10,'25.09 Matugga-Bombo'!E10,'27.09 Matugga-Bombo'!E10,'26.09 Matugga-Bombo-24h'!E10,'28.09 Matugga-Bombo-24h'!E10,'29.09 Matugga-Bombo'!E10)</f>
        <v>3.5714285714285716</v>
      </c>
      <c r="F10" s="48">
        <f>AVERAGE('23.09 Matugga-Bombo'!F10,'24.09 Matugga-Bombo'!F10,'25.09 Matugga-Bombo'!F10,'27.09 Matugga-Bombo'!F10,'26.09 Matugga-Bombo-24h'!F10,'28.09 Matugga-Bombo-24h'!F10,'29.09 Matugga-Bombo'!F10)</f>
        <v>19.857142857142858</v>
      </c>
      <c r="G10" s="48">
        <f>AVERAGE('23.09 Matugga-Bombo'!G10,'24.09 Matugga-Bombo'!G10,'25.09 Matugga-Bombo'!G10,'27.09 Matugga-Bombo'!G10,'26.09 Matugga-Bombo-24h'!G10,'28.09 Matugga-Bombo-24h'!G10,'29.09 Matugga-Bombo'!G10)</f>
        <v>0.2857142857142857</v>
      </c>
      <c r="H10" s="48">
        <f>AVERAGE('23.09 Matugga-Bombo'!H10,'24.09 Matugga-Bombo'!H10,'25.09 Matugga-Bombo'!H10,'27.09 Matugga-Bombo'!H10,'26.09 Matugga-Bombo-24h'!H10,'28.09 Matugga-Bombo-24h'!H10,'29.09 Matugga-Bombo'!H10)</f>
        <v>0.42857142857142855</v>
      </c>
      <c r="I10" s="48">
        <f>AVERAGE('23.09 Matugga-Bombo'!I10,'24.09 Matugga-Bombo'!I10,'25.09 Matugga-Bombo'!I10,'27.09 Matugga-Bombo'!I10,'26.09 Matugga-Bombo-24h'!I10,'28.09 Matugga-Bombo-24h'!I10,'29.09 Matugga-Bombo'!I10)</f>
        <v>8.2857142857142865</v>
      </c>
      <c r="J10" s="48">
        <f>AVERAGE('23.09 Matugga-Bombo'!J10,'24.09 Matugga-Bombo'!J10,'25.09 Matugga-Bombo'!J10,'27.09 Matugga-Bombo'!J10,'26.09 Matugga-Bombo-24h'!J10,'28.09 Matugga-Bombo-24h'!J10,'29.09 Matugga-Bombo'!J10)</f>
        <v>2.4285714285714284</v>
      </c>
      <c r="K10" s="48">
        <f>AVERAGE('23.09 Matugga-Bombo'!K10,'24.09 Matugga-Bombo'!K10,'25.09 Matugga-Bombo'!K10,'27.09 Matugga-Bombo'!K10,'26.09 Matugga-Bombo-24h'!K10,'28.09 Matugga-Bombo-24h'!K10,'29.09 Matugga-Bombo'!K10)</f>
        <v>1.4285714285714286</v>
      </c>
      <c r="L10" s="48">
        <f>AVERAGE('23.09 Matugga-Bombo'!L10,'24.09 Matugga-Bombo'!L10,'25.09 Matugga-Bombo'!L10,'27.09 Matugga-Bombo'!L10,'26.09 Matugga-Bombo-24h'!L10,'28.09 Matugga-Bombo-24h'!L10,'29.09 Matugga-Bombo'!L10)</f>
        <v>0.8571428571428571</v>
      </c>
      <c r="M10" s="48">
        <f>AVERAGE('23.09 Matugga-Bombo'!M10,'24.09 Matugga-Bombo'!M10,'25.09 Matugga-Bombo'!M10,'27.09 Matugga-Bombo'!M10,'26.09 Matugga-Bombo-24h'!M10,'28.09 Matugga-Bombo-24h'!M10,'29.09 Matugga-Bombo'!M10)</f>
        <v>53.714285714285715</v>
      </c>
      <c r="N10" s="48">
        <f>AVERAGE('23.09 Matugga-Bombo'!N10,'24.09 Matugga-Bombo'!N10,'25.09 Matugga-Bombo'!N10,'27.09 Matugga-Bombo'!N10,'26.09 Matugga-Bombo-24h'!N10,'28.09 Matugga-Bombo-24h'!N10,'29.09 Matugga-Bombo'!N10)</f>
        <v>0</v>
      </c>
      <c r="O10" s="15">
        <f t="shared" ref="O10:O58" si="0">SUM(C10:L10,N10)</f>
        <v>70.714285714285722</v>
      </c>
      <c r="P10" s="15">
        <f t="shared" ref="P10:P58" si="1">SUM(C10:N10)</f>
        <v>124.42857142857144</v>
      </c>
      <c r="R10" s="1" t="s">
        <v>6</v>
      </c>
      <c r="S10" s="17">
        <f t="shared" ref="S10:AF10" si="2">SUM(C10:C13)</f>
        <v>115.71428571428572</v>
      </c>
      <c r="T10" s="17">
        <f t="shared" si="2"/>
        <v>31.571428571428573</v>
      </c>
      <c r="U10" s="17">
        <f t="shared" si="2"/>
        <v>22.285714285714285</v>
      </c>
      <c r="V10" s="17">
        <f t="shared" si="2"/>
        <v>117.57142857142858</v>
      </c>
      <c r="W10" s="17">
        <f t="shared" si="2"/>
        <v>6.5714285714285712</v>
      </c>
      <c r="X10" s="17">
        <f t="shared" si="2"/>
        <v>2</v>
      </c>
      <c r="Y10" s="17">
        <f t="shared" si="2"/>
        <v>55</v>
      </c>
      <c r="Z10" s="17">
        <f t="shared" si="2"/>
        <v>15.571428571428573</v>
      </c>
      <c r="AA10" s="17">
        <f t="shared" si="2"/>
        <v>8.8571428571428577</v>
      </c>
      <c r="AB10" s="17">
        <f t="shared" si="2"/>
        <v>5.2857142857142856</v>
      </c>
      <c r="AC10" s="17">
        <f t="shared" si="2"/>
        <v>272.14285714285717</v>
      </c>
      <c r="AD10" s="17">
        <f t="shared" si="2"/>
        <v>0</v>
      </c>
      <c r="AE10" s="30">
        <f t="shared" si="2"/>
        <v>380.42857142857139</v>
      </c>
      <c r="AF10" s="30">
        <f t="shared" si="2"/>
        <v>652.57142857142856</v>
      </c>
    </row>
    <row r="11" spans="2:32" s="6" customFormat="1" ht="23.1" customHeight="1" x14ac:dyDescent="0.25">
      <c r="B11" s="22" t="s">
        <v>38</v>
      </c>
      <c r="C11" s="48">
        <f>AVERAGE('23.09 Matugga-Bombo'!C11,'24.09 Matugga-Bombo'!C11,'25.09 Matugga-Bombo'!C11,'27.09 Matugga-Bombo'!C11,'26.09 Matugga-Bombo-24h'!C11,'28.09 Matugga-Bombo-24h'!C11,'29.09 Matugga-Bombo'!C11)</f>
        <v>28.285714285714285</v>
      </c>
      <c r="D11" s="48">
        <f>AVERAGE('23.09 Matugga-Bombo'!D11,'24.09 Matugga-Bombo'!D11,'25.09 Matugga-Bombo'!D11,'27.09 Matugga-Bombo'!D11,'26.09 Matugga-Bombo-24h'!D11,'28.09 Matugga-Bombo-24h'!D11,'29.09 Matugga-Bombo'!D11)</f>
        <v>8.4285714285714288</v>
      </c>
      <c r="E11" s="48">
        <f>AVERAGE('23.09 Matugga-Bombo'!E11,'24.09 Matugga-Bombo'!E11,'25.09 Matugga-Bombo'!E11,'27.09 Matugga-Bombo'!E11,'26.09 Matugga-Bombo-24h'!E11,'28.09 Matugga-Bombo-24h'!E11,'29.09 Matugga-Bombo'!E11)</f>
        <v>4.5714285714285712</v>
      </c>
      <c r="F11" s="48">
        <f>AVERAGE('23.09 Matugga-Bombo'!F11,'24.09 Matugga-Bombo'!F11,'25.09 Matugga-Bombo'!F11,'27.09 Matugga-Bombo'!F11,'26.09 Matugga-Bombo-24h'!F11,'28.09 Matugga-Bombo-24h'!F11,'29.09 Matugga-Bombo'!F11)</f>
        <v>36</v>
      </c>
      <c r="G11" s="48">
        <f>AVERAGE('23.09 Matugga-Bombo'!G11,'24.09 Matugga-Bombo'!G11,'25.09 Matugga-Bombo'!G11,'27.09 Matugga-Bombo'!G11,'26.09 Matugga-Bombo-24h'!G11,'28.09 Matugga-Bombo-24h'!G11,'29.09 Matugga-Bombo'!G11)</f>
        <v>0.42857142857142855</v>
      </c>
      <c r="H11" s="48">
        <f>AVERAGE('23.09 Matugga-Bombo'!H11,'24.09 Matugga-Bombo'!H11,'25.09 Matugga-Bombo'!H11,'27.09 Matugga-Bombo'!H11,'26.09 Matugga-Bombo-24h'!H11,'28.09 Matugga-Bombo-24h'!H11,'29.09 Matugga-Bombo'!H11)</f>
        <v>0.42857142857142855</v>
      </c>
      <c r="I11" s="48">
        <f>AVERAGE('23.09 Matugga-Bombo'!I11,'24.09 Matugga-Bombo'!I11,'25.09 Matugga-Bombo'!I11,'27.09 Matugga-Bombo'!I11,'26.09 Matugga-Bombo-24h'!I11,'28.09 Matugga-Bombo-24h'!I11,'29.09 Matugga-Bombo'!I11)</f>
        <v>15.857142857142858</v>
      </c>
      <c r="J11" s="48">
        <f>AVERAGE('23.09 Matugga-Bombo'!J11,'24.09 Matugga-Bombo'!J11,'25.09 Matugga-Bombo'!J11,'27.09 Matugga-Bombo'!J11,'26.09 Matugga-Bombo-24h'!J11,'28.09 Matugga-Bombo-24h'!J11,'29.09 Matugga-Bombo'!J11)</f>
        <v>4.4285714285714288</v>
      </c>
      <c r="K11" s="48">
        <f>AVERAGE('23.09 Matugga-Bombo'!K11,'24.09 Matugga-Bombo'!K11,'25.09 Matugga-Bombo'!K11,'27.09 Matugga-Bombo'!K11,'26.09 Matugga-Bombo-24h'!K11,'28.09 Matugga-Bombo-24h'!K11,'29.09 Matugga-Bombo'!K11)</f>
        <v>3.7142857142857144</v>
      </c>
      <c r="L11" s="48">
        <f>AVERAGE('23.09 Matugga-Bombo'!L11,'24.09 Matugga-Bombo'!L11,'25.09 Matugga-Bombo'!L11,'27.09 Matugga-Bombo'!L11,'26.09 Matugga-Bombo-24h'!L11,'28.09 Matugga-Bombo-24h'!L11,'29.09 Matugga-Bombo'!L11)</f>
        <v>2</v>
      </c>
      <c r="M11" s="48">
        <f>AVERAGE('23.09 Matugga-Bombo'!M11,'24.09 Matugga-Bombo'!M11,'25.09 Matugga-Bombo'!M11,'27.09 Matugga-Bombo'!M11,'26.09 Matugga-Bombo-24h'!M11,'28.09 Matugga-Bombo-24h'!M11,'29.09 Matugga-Bombo'!M11)</f>
        <v>68.285714285714292</v>
      </c>
      <c r="N11" s="48">
        <f>AVERAGE('23.09 Matugga-Bombo'!N11,'24.09 Matugga-Bombo'!N11,'25.09 Matugga-Bombo'!N11,'27.09 Matugga-Bombo'!N11,'26.09 Matugga-Bombo-24h'!N11,'28.09 Matugga-Bombo-24h'!N11,'29.09 Matugga-Bombo'!N11)</f>
        <v>0</v>
      </c>
      <c r="O11" s="15">
        <f t="shared" si="0"/>
        <v>104.14285714285714</v>
      </c>
      <c r="P11" s="15">
        <f t="shared" si="1"/>
        <v>172.42857142857144</v>
      </c>
      <c r="R11" s="1" t="s">
        <v>7</v>
      </c>
      <c r="S11" s="17">
        <f t="shared" ref="S11:AF11" si="3">SUM(C14:C17)</f>
        <v>137.57142857142858</v>
      </c>
      <c r="T11" s="17">
        <f t="shared" si="3"/>
        <v>37.714285714285708</v>
      </c>
      <c r="U11" s="17">
        <f t="shared" si="3"/>
        <v>26.142857142857142</v>
      </c>
      <c r="V11" s="17">
        <f t="shared" si="3"/>
        <v>131.57142857142858</v>
      </c>
      <c r="W11" s="17">
        <f t="shared" si="3"/>
        <v>3</v>
      </c>
      <c r="X11" s="17">
        <f t="shared" si="3"/>
        <v>1.714285714285714</v>
      </c>
      <c r="Y11" s="17">
        <f t="shared" si="3"/>
        <v>60.857142857142861</v>
      </c>
      <c r="Z11" s="17">
        <f t="shared" si="3"/>
        <v>17.142857142857142</v>
      </c>
      <c r="AA11" s="17">
        <f t="shared" si="3"/>
        <v>7.9999999999999991</v>
      </c>
      <c r="AB11" s="17">
        <f t="shared" si="3"/>
        <v>6</v>
      </c>
      <c r="AC11" s="17">
        <f t="shared" si="3"/>
        <v>295.85714285714283</v>
      </c>
      <c r="AD11" s="17">
        <f t="shared" si="3"/>
        <v>0.2857142857142857</v>
      </c>
      <c r="AE11" s="30">
        <f t="shared" si="3"/>
        <v>430</v>
      </c>
      <c r="AF11" s="30">
        <f t="shared" si="3"/>
        <v>725.85714285714289</v>
      </c>
    </row>
    <row r="12" spans="2:32" ht="23.1" customHeight="1" x14ac:dyDescent="0.25">
      <c r="B12" s="22" t="s">
        <v>39</v>
      </c>
      <c r="C12" s="48">
        <f>AVERAGE('23.09 Matugga-Bombo'!C12,'24.09 Matugga-Bombo'!C12,'25.09 Matugga-Bombo'!C12,'27.09 Matugga-Bombo'!C12,'26.09 Matugga-Bombo-24h'!C12,'28.09 Matugga-Bombo-24h'!C12,'29.09 Matugga-Bombo'!C12)</f>
        <v>30.714285714285715</v>
      </c>
      <c r="D12" s="48">
        <f>AVERAGE('23.09 Matugga-Bombo'!D12,'24.09 Matugga-Bombo'!D12,'25.09 Matugga-Bombo'!D12,'27.09 Matugga-Bombo'!D12,'26.09 Matugga-Bombo-24h'!D12,'28.09 Matugga-Bombo-24h'!D12,'29.09 Matugga-Bombo'!D12)</f>
        <v>7.7142857142857144</v>
      </c>
      <c r="E12" s="48">
        <f>AVERAGE('23.09 Matugga-Bombo'!E12,'24.09 Matugga-Bombo'!E12,'25.09 Matugga-Bombo'!E12,'27.09 Matugga-Bombo'!E12,'26.09 Matugga-Bombo-24h'!E12,'28.09 Matugga-Bombo-24h'!E12,'29.09 Matugga-Bombo'!E12)</f>
        <v>6.4285714285714288</v>
      </c>
      <c r="F12" s="48">
        <f>AVERAGE('23.09 Matugga-Bombo'!F12,'24.09 Matugga-Bombo'!F12,'25.09 Matugga-Bombo'!F12,'27.09 Matugga-Bombo'!F12,'26.09 Matugga-Bombo-24h'!F12,'28.09 Matugga-Bombo-24h'!F12,'29.09 Matugga-Bombo'!F12)</f>
        <v>32</v>
      </c>
      <c r="G12" s="48">
        <f>AVERAGE('23.09 Matugga-Bombo'!G12,'24.09 Matugga-Bombo'!G12,'25.09 Matugga-Bombo'!G12,'27.09 Matugga-Bombo'!G12,'26.09 Matugga-Bombo-24h'!G12,'28.09 Matugga-Bombo-24h'!G12,'29.09 Matugga-Bombo'!G12)</f>
        <v>0.2857142857142857</v>
      </c>
      <c r="H12" s="48">
        <f>AVERAGE('23.09 Matugga-Bombo'!H12,'24.09 Matugga-Bombo'!H12,'25.09 Matugga-Bombo'!H12,'27.09 Matugga-Bombo'!H12,'26.09 Matugga-Bombo-24h'!H12,'28.09 Matugga-Bombo-24h'!H12,'29.09 Matugga-Bombo'!H12)</f>
        <v>0.7142857142857143</v>
      </c>
      <c r="I12" s="48">
        <f>AVERAGE('23.09 Matugga-Bombo'!I12,'24.09 Matugga-Bombo'!I12,'25.09 Matugga-Bombo'!I12,'27.09 Matugga-Bombo'!I12,'26.09 Matugga-Bombo-24h'!I12,'28.09 Matugga-Bombo-24h'!I12,'29.09 Matugga-Bombo'!I12)</f>
        <v>15.571428571428571</v>
      </c>
      <c r="J12" s="48">
        <f>AVERAGE('23.09 Matugga-Bombo'!J12,'24.09 Matugga-Bombo'!J12,'25.09 Matugga-Bombo'!J12,'27.09 Matugga-Bombo'!J12,'26.09 Matugga-Bombo-24h'!J12,'28.09 Matugga-Bombo-24h'!J12,'29.09 Matugga-Bombo'!J12)</f>
        <v>4</v>
      </c>
      <c r="K12" s="48">
        <f>AVERAGE('23.09 Matugga-Bombo'!K12,'24.09 Matugga-Bombo'!K12,'25.09 Matugga-Bombo'!K12,'27.09 Matugga-Bombo'!K12,'26.09 Matugga-Bombo-24h'!K12,'28.09 Matugga-Bombo-24h'!K12,'29.09 Matugga-Bombo'!K12)</f>
        <v>1.7142857142857142</v>
      </c>
      <c r="L12" s="48">
        <f>AVERAGE('23.09 Matugga-Bombo'!L12,'24.09 Matugga-Bombo'!L12,'25.09 Matugga-Bombo'!L12,'27.09 Matugga-Bombo'!L12,'26.09 Matugga-Bombo-24h'!L12,'28.09 Matugga-Bombo-24h'!L12,'29.09 Matugga-Bombo'!L12)</f>
        <v>1.1428571428571428</v>
      </c>
      <c r="M12" s="48">
        <f>AVERAGE('23.09 Matugga-Bombo'!M12,'24.09 Matugga-Bombo'!M12,'25.09 Matugga-Bombo'!M12,'27.09 Matugga-Bombo'!M12,'26.09 Matugga-Bombo-24h'!M12,'28.09 Matugga-Bombo-24h'!M12,'29.09 Matugga-Bombo'!M12)</f>
        <v>72.857142857142861</v>
      </c>
      <c r="N12" s="48">
        <f>AVERAGE('23.09 Matugga-Bombo'!N12,'24.09 Matugga-Bombo'!N12,'25.09 Matugga-Bombo'!N12,'27.09 Matugga-Bombo'!N12,'26.09 Matugga-Bombo-24h'!N12,'28.09 Matugga-Bombo-24h'!N12,'29.09 Matugga-Bombo'!N12)</f>
        <v>0</v>
      </c>
      <c r="O12" s="15">
        <f t="shared" si="0"/>
        <v>100.28571428571428</v>
      </c>
      <c r="P12" s="15">
        <f t="shared" si="1"/>
        <v>173.14285714285714</v>
      </c>
      <c r="R12" s="1" t="s">
        <v>8</v>
      </c>
      <c r="S12" s="17">
        <f t="shared" ref="S12:AF12" si="4">SUM(C18:C21)</f>
        <v>148.85714285714286</v>
      </c>
      <c r="T12" s="17">
        <f t="shared" si="4"/>
        <v>44.571428571428569</v>
      </c>
      <c r="U12" s="17">
        <f t="shared" si="4"/>
        <v>28</v>
      </c>
      <c r="V12" s="17">
        <f t="shared" si="4"/>
        <v>144</v>
      </c>
      <c r="W12" s="17">
        <f t="shared" si="4"/>
        <v>1.5714285714285712</v>
      </c>
      <c r="X12" s="17">
        <f t="shared" si="4"/>
        <v>3.5714285714285716</v>
      </c>
      <c r="Y12" s="17">
        <f t="shared" si="4"/>
        <v>63.142857142857139</v>
      </c>
      <c r="Z12" s="17">
        <f t="shared" si="4"/>
        <v>18.428571428571431</v>
      </c>
      <c r="AA12" s="17">
        <f t="shared" si="4"/>
        <v>7.4285714285714288</v>
      </c>
      <c r="AB12" s="17">
        <f t="shared" si="4"/>
        <v>5.1428571428571423</v>
      </c>
      <c r="AC12" s="17">
        <f t="shared" si="4"/>
        <v>277.14285714285717</v>
      </c>
      <c r="AD12" s="17">
        <f t="shared" si="4"/>
        <v>0.14285714285714285</v>
      </c>
      <c r="AE12" s="30">
        <f t="shared" si="4"/>
        <v>464.85714285714283</v>
      </c>
      <c r="AF12" s="30">
        <f t="shared" si="4"/>
        <v>741.99999999999989</v>
      </c>
    </row>
    <row r="13" spans="2:32" ht="23.1" customHeight="1" x14ac:dyDescent="0.25">
      <c r="B13" s="22" t="s">
        <v>40</v>
      </c>
      <c r="C13" s="48">
        <f>AVERAGE('23.09 Matugga-Bombo'!C13,'24.09 Matugga-Bombo'!C13,'25.09 Matugga-Bombo'!C13,'27.09 Matugga-Bombo'!C13,'26.09 Matugga-Bombo-24h'!C13,'28.09 Matugga-Bombo-24h'!C13,'29.09 Matugga-Bombo'!C13)</f>
        <v>30.857142857142858</v>
      </c>
      <c r="D13" s="48">
        <f>AVERAGE('23.09 Matugga-Bombo'!D13,'24.09 Matugga-Bombo'!D13,'25.09 Matugga-Bombo'!D13,'27.09 Matugga-Bombo'!D13,'26.09 Matugga-Bombo-24h'!D13,'28.09 Matugga-Bombo-24h'!D13,'29.09 Matugga-Bombo'!D13)</f>
        <v>7.7142857142857144</v>
      </c>
      <c r="E13" s="48">
        <f>AVERAGE('23.09 Matugga-Bombo'!E13,'24.09 Matugga-Bombo'!E13,'25.09 Matugga-Bombo'!E13,'27.09 Matugga-Bombo'!E13,'26.09 Matugga-Bombo-24h'!E13,'28.09 Matugga-Bombo-24h'!E13,'29.09 Matugga-Bombo'!E13)</f>
        <v>7.7142857142857144</v>
      </c>
      <c r="F13" s="48">
        <f>AVERAGE('23.09 Matugga-Bombo'!F13,'24.09 Matugga-Bombo'!F13,'25.09 Matugga-Bombo'!F13,'27.09 Matugga-Bombo'!F13,'26.09 Matugga-Bombo-24h'!F13,'28.09 Matugga-Bombo-24h'!F13,'29.09 Matugga-Bombo'!F13)</f>
        <v>29.714285714285715</v>
      </c>
      <c r="G13" s="48">
        <f>AVERAGE('23.09 Matugga-Bombo'!G13,'24.09 Matugga-Bombo'!G13,'25.09 Matugga-Bombo'!G13,'27.09 Matugga-Bombo'!G13,'26.09 Matugga-Bombo-24h'!G13,'28.09 Matugga-Bombo-24h'!G13,'29.09 Matugga-Bombo'!G13)</f>
        <v>5.5714285714285712</v>
      </c>
      <c r="H13" s="48">
        <f>AVERAGE('23.09 Matugga-Bombo'!H13,'24.09 Matugga-Bombo'!H13,'25.09 Matugga-Bombo'!H13,'27.09 Matugga-Bombo'!H13,'26.09 Matugga-Bombo-24h'!H13,'28.09 Matugga-Bombo-24h'!H13,'29.09 Matugga-Bombo'!H13)</f>
        <v>0.42857142857142855</v>
      </c>
      <c r="I13" s="48">
        <f>AVERAGE('23.09 Matugga-Bombo'!I13,'24.09 Matugga-Bombo'!I13,'25.09 Matugga-Bombo'!I13,'27.09 Matugga-Bombo'!I13,'26.09 Matugga-Bombo-24h'!I13,'28.09 Matugga-Bombo-24h'!I13,'29.09 Matugga-Bombo'!I13)</f>
        <v>15.285714285714286</v>
      </c>
      <c r="J13" s="48">
        <f>AVERAGE('23.09 Matugga-Bombo'!J13,'24.09 Matugga-Bombo'!J13,'25.09 Matugga-Bombo'!J13,'27.09 Matugga-Bombo'!J13,'26.09 Matugga-Bombo-24h'!J13,'28.09 Matugga-Bombo-24h'!J13,'29.09 Matugga-Bombo'!J13)</f>
        <v>4.7142857142857144</v>
      </c>
      <c r="K13" s="48">
        <f>AVERAGE('23.09 Matugga-Bombo'!K13,'24.09 Matugga-Bombo'!K13,'25.09 Matugga-Bombo'!K13,'27.09 Matugga-Bombo'!K13,'26.09 Matugga-Bombo-24h'!K13,'28.09 Matugga-Bombo-24h'!K13,'29.09 Matugga-Bombo'!K13)</f>
        <v>2</v>
      </c>
      <c r="L13" s="48">
        <f>AVERAGE('23.09 Matugga-Bombo'!L13,'24.09 Matugga-Bombo'!L13,'25.09 Matugga-Bombo'!L13,'27.09 Matugga-Bombo'!L13,'26.09 Matugga-Bombo-24h'!L13,'28.09 Matugga-Bombo-24h'!L13,'29.09 Matugga-Bombo'!L13)</f>
        <v>1.2857142857142858</v>
      </c>
      <c r="M13" s="48">
        <f>AVERAGE('23.09 Matugga-Bombo'!M13,'24.09 Matugga-Bombo'!M13,'25.09 Matugga-Bombo'!M13,'27.09 Matugga-Bombo'!M13,'26.09 Matugga-Bombo-24h'!M13,'28.09 Matugga-Bombo-24h'!M13,'29.09 Matugga-Bombo'!M13)</f>
        <v>77.285714285714292</v>
      </c>
      <c r="N13" s="48">
        <f>AVERAGE('23.09 Matugga-Bombo'!N13,'24.09 Matugga-Bombo'!N13,'25.09 Matugga-Bombo'!N13,'27.09 Matugga-Bombo'!N13,'26.09 Matugga-Bombo-24h'!N13,'28.09 Matugga-Bombo-24h'!N13,'29.09 Matugga-Bombo'!N13)</f>
        <v>0</v>
      </c>
      <c r="O13" s="15">
        <f t="shared" si="0"/>
        <v>105.28571428571429</v>
      </c>
      <c r="P13" s="15">
        <f t="shared" si="1"/>
        <v>182.57142857142858</v>
      </c>
      <c r="R13" s="1" t="s">
        <v>9</v>
      </c>
      <c r="S13" s="17">
        <f t="shared" ref="S13:AF13" si="5">SUM(C22:C25)</f>
        <v>157.71428571428572</v>
      </c>
      <c r="T13" s="17">
        <f t="shared" si="5"/>
        <v>51.285714285714292</v>
      </c>
      <c r="U13" s="17">
        <f t="shared" si="5"/>
        <v>33.571428571428569</v>
      </c>
      <c r="V13" s="17">
        <f t="shared" si="5"/>
        <v>157.28571428571428</v>
      </c>
      <c r="W13" s="17">
        <f t="shared" si="5"/>
        <v>4.5714285714285712</v>
      </c>
      <c r="X13" s="17">
        <f t="shared" si="5"/>
        <v>3.5714285714285712</v>
      </c>
      <c r="Y13" s="17">
        <f t="shared" si="5"/>
        <v>66.714285714285722</v>
      </c>
      <c r="Z13" s="17">
        <f t="shared" si="5"/>
        <v>17</v>
      </c>
      <c r="AA13" s="17">
        <f t="shared" si="5"/>
        <v>9.428571428571427</v>
      </c>
      <c r="AB13" s="17">
        <f t="shared" si="5"/>
        <v>7.2857142857142865</v>
      </c>
      <c r="AC13" s="17">
        <f t="shared" si="5"/>
        <v>267</v>
      </c>
      <c r="AD13" s="17">
        <f t="shared" si="5"/>
        <v>0.2857142857142857</v>
      </c>
      <c r="AE13" s="30">
        <f t="shared" si="5"/>
        <v>508.71428571428572</v>
      </c>
      <c r="AF13" s="30">
        <f t="shared" si="5"/>
        <v>775.71428571428578</v>
      </c>
    </row>
    <row r="14" spans="2:32" ht="23.1" customHeight="1" x14ac:dyDescent="0.25">
      <c r="B14" s="22" t="s">
        <v>41</v>
      </c>
      <c r="C14" s="48">
        <f>AVERAGE('23.09 Matugga-Bombo'!C14,'24.09 Matugga-Bombo'!C14,'25.09 Matugga-Bombo'!C14,'27.09 Matugga-Bombo'!C14,'26.09 Matugga-Bombo-24h'!C14,'28.09 Matugga-Bombo-24h'!C14,'29.09 Matugga-Bombo'!C14)</f>
        <v>36.142857142857146</v>
      </c>
      <c r="D14" s="48">
        <f>AVERAGE('23.09 Matugga-Bombo'!D14,'24.09 Matugga-Bombo'!D14,'25.09 Matugga-Bombo'!D14,'27.09 Matugga-Bombo'!D14,'26.09 Matugga-Bombo-24h'!D14,'28.09 Matugga-Bombo-24h'!D14,'29.09 Matugga-Bombo'!D14)</f>
        <v>8.8571428571428577</v>
      </c>
      <c r="E14" s="48">
        <f>AVERAGE('23.09 Matugga-Bombo'!E14,'24.09 Matugga-Bombo'!E14,'25.09 Matugga-Bombo'!E14,'27.09 Matugga-Bombo'!E14,'26.09 Matugga-Bombo-24h'!E14,'28.09 Matugga-Bombo-24h'!E14,'29.09 Matugga-Bombo'!E14)</f>
        <v>6.8571428571428568</v>
      </c>
      <c r="F14" s="48">
        <f>AVERAGE('23.09 Matugga-Bombo'!F14,'24.09 Matugga-Bombo'!F14,'25.09 Matugga-Bombo'!F14,'27.09 Matugga-Bombo'!F14,'26.09 Matugga-Bombo-24h'!F14,'28.09 Matugga-Bombo-24h'!F14,'29.09 Matugga-Bombo'!F14)</f>
        <v>36.714285714285715</v>
      </c>
      <c r="G14" s="48">
        <f>AVERAGE('23.09 Matugga-Bombo'!G14,'24.09 Matugga-Bombo'!G14,'25.09 Matugga-Bombo'!G14,'27.09 Matugga-Bombo'!G14,'26.09 Matugga-Bombo-24h'!G14,'28.09 Matugga-Bombo-24h'!G14,'29.09 Matugga-Bombo'!G14)</f>
        <v>1.2857142857142858</v>
      </c>
      <c r="H14" s="48">
        <f>AVERAGE('23.09 Matugga-Bombo'!H14,'24.09 Matugga-Bombo'!H14,'25.09 Matugga-Bombo'!H14,'27.09 Matugga-Bombo'!H14,'26.09 Matugga-Bombo-24h'!H14,'28.09 Matugga-Bombo-24h'!H14,'29.09 Matugga-Bombo'!H14)</f>
        <v>0.5714285714285714</v>
      </c>
      <c r="I14" s="48">
        <f>AVERAGE('23.09 Matugga-Bombo'!I14,'24.09 Matugga-Bombo'!I14,'25.09 Matugga-Bombo'!I14,'27.09 Matugga-Bombo'!I14,'26.09 Matugga-Bombo-24h'!I14,'28.09 Matugga-Bombo-24h'!I14,'29.09 Matugga-Bombo'!I14)</f>
        <v>18.142857142857142</v>
      </c>
      <c r="J14" s="48">
        <f>AVERAGE('23.09 Matugga-Bombo'!J14,'24.09 Matugga-Bombo'!J14,'25.09 Matugga-Bombo'!J14,'27.09 Matugga-Bombo'!J14,'26.09 Matugga-Bombo-24h'!J14,'28.09 Matugga-Bombo-24h'!J14,'29.09 Matugga-Bombo'!J14)</f>
        <v>5</v>
      </c>
      <c r="K14" s="48">
        <f>AVERAGE('23.09 Matugga-Bombo'!K14,'24.09 Matugga-Bombo'!K14,'25.09 Matugga-Bombo'!K14,'27.09 Matugga-Bombo'!K14,'26.09 Matugga-Bombo-24h'!K14,'28.09 Matugga-Bombo-24h'!K14,'29.09 Matugga-Bombo'!K14)</f>
        <v>2.1428571428571428</v>
      </c>
      <c r="L14" s="48">
        <f>AVERAGE('23.09 Matugga-Bombo'!L14,'24.09 Matugga-Bombo'!L14,'25.09 Matugga-Bombo'!L14,'27.09 Matugga-Bombo'!L14,'26.09 Matugga-Bombo-24h'!L14,'28.09 Matugga-Bombo-24h'!L14,'29.09 Matugga-Bombo'!L14)</f>
        <v>1.4285714285714286</v>
      </c>
      <c r="M14" s="48">
        <f>AVERAGE('23.09 Matugga-Bombo'!M14,'24.09 Matugga-Bombo'!M14,'25.09 Matugga-Bombo'!M14,'27.09 Matugga-Bombo'!M14,'26.09 Matugga-Bombo-24h'!M14,'28.09 Matugga-Bombo-24h'!M14,'29.09 Matugga-Bombo'!M14)</f>
        <v>79</v>
      </c>
      <c r="N14" s="48">
        <f>AVERAGE('23.09 Matugga-Bombo'!N14,'24.09 Matugga-Bombo'!N14,'25.09 Matugga-Bombo'!N14,'27.09 Matugga-Bombo'!N14,'26.09 Matugga-Bombo-24h'!N14,'28.09 Matugga-Bombo-24h'!N14,'29.09 Matugga-Bombo'!N14)</f>
        <v>0.14285714285714285</v>
      </c>
      <c r="O14" s="15">
        <f t="shared" si="0"/>
        <v>117.28571428571428</v>
      </c>
      <c r="P14" s="15">
        <f t="shared" si="1"/>
        <v>196.28571428571428</v>
      </c>
      <c r="R14" s="1" t="s">
        <v>10</v>
      </c>
      <c r="S14" s="17">
        <f t="shared" ref="S14:AF14" si="6">SUM(C26:C29)</f>
        <v>159</v>
      </c>
      <c r="T14" s="17">
        <f t="shared" si="6"/>
        <v>56.571428571428577</v>
      </c>
      <c r="U14" s="17">
        <f t="shared" si="6"/>
        <v>35.571428571428569</v>
      </c>
      <c r="V14" s="17">
        <f t="shared" si="6"/>
        <v>149</v>
      </c>
      <c r="W14" s="17">
        <f t="shared" si="6"/>
        <v>3.8571428571428572</v>
      </c>
      <c r="X14" s="17">
        <f t="shared" si="6"/>
        <v>4</v>
      </c>
      <c r="Y14" s="17">
        <f t="shared" si="6"/>
        <v>70</v>
      </c>
      <c r="Z14" s="17">
        <f t="shared" si="6"/>
        <v>23.428571428571431</v>
      </c>
      <c r="AA14" s="17">
        <f t="shared" si="6"/>
        <v>10</v>
      </c>
      <c r="AB14" s="17">
        <f t="shared" si="6"/>
        <v>9.2857142857142847</v>
      </c>
      <c r="AC14" s="17">
        <f t="shared" si="6"/>
        <v>246.28571428571428</v>
      </c>
      <c r="AD14" s="17">
        <f t="shared" si="6"/>
        <v>0.14285714285714285</v>
      </c>
      <c r="AE14" s="30">
        <f t="shared" si="6"/>
        <v>520.85714285714289</v>
      </c>
      <c r="AF14" s="30">
        <f t="shared" si="6"/>
        <v>767.14285714285711</v>
      </c>
    </row>
    <row r="15" spans="2:32" ht="23.1" customHeight="1" x14ac:dyDescent="0.25">
      <c r="B15" s="22" t="s">
        <v>42</v>
      </c>
      <c r="C15" s="48">
        <f>AVERAGE('23.09 Matugga-Bombo'!C15,'24.09 Matugga-Bombo'!C15,'25.09 Matugga-Bombo'!C15,'27.09 Matugga-Bombo'!C15,'26.09 Matugga-Bombo-24h'!C15,'28.09 Matugga-Bombo-24h'!C15,'29.09 Matugga-Bombo'!C15)</f>
        <v>34.571428571428569</v>
      </c>
      <c r="D15" s="48">
        <f>AVERAGE('23.09 Matugga-Bombo'!D15,'24.09 Matugga-Bombo'!D15,'25.09 Matugga-Bombo'!D15,'27.09 Matugga-Bombo'!D15,'26.09 Matugga-Bombo-24h'!D15,'28.09 Matugga-Bombo-24h'!D15,'29.09 Matugga-Bombo'!D15)</f>
        <v>8.4285714285714288</v>
      </c>
      <c r="E15" s="48">
        <f>AVERAGE('23.09 Matugga-Bombo'!E15,'24.09 Matugga-Bombo'!E15,'25.09 Matugga-Bombo'!E15,'27.09 Matugga-Bombo'!E15,'26.09 Matugga-Bombo-24h'!E15,'28.09 Matugga-Bombo-24h'!E15,'29.09 Matugga-Bombo'!E15)</f>
        <v>6.7142857142857144</v>
      </c>
      <c r="F15" s="48">
        <f>AVERAGE('23.09 Matugga-Bombo'!F15,'24.09 Matugga-Bombo'!F15,'25.09 Matugga-Bombo'!F15,'27.09 Matugga-Bombo'!F15,'26.09 Matugga-Bombo-24h'!F15,'28.09 Matugga-Bombo-24h'!F15,'29.09 Matugga-Bombo'!F15)</f>
        <v>39</v>
      </c>
      <c r="G15" s="48">
        <f>AVERAGE('23.09 Matugga-Bombo'!G15,'24.09 Matugga-Bombo'!G15,'25.09 Matugga-Bombo'!G15,'27.09 Matugga-Bombo'!G15,'26.09 Matugga-Bombo-24h'!G15,'28.09 Matugga-Bombo-24h'!G15,'29.09 Matugga-Bombo'!G15)</f>
        <v>0.5714285714285714</v>
      </c>
      <c r="H15" s="48">
        <f>AVERAGE('23.09 Matugga-Bombo'!H15,'24.09 Matugga-Bombo'!H15,'25.09 Matugga-Bombo'!H15,'27.09 Matugga-Bombo'!H15,'26.09 Matugga-Bombo-24h'!H15,'28.09 Matugga-Bombo-24h'!H15,'29.09 Matugga-Bombo'!H15)</f>
        <v>0.14285714285714285</v>
      </c>
      <c r="I15" s="48">
        <f>AVERAGE('23.09 Matugga-Bombo'!I15,'24.09 Matugga-Bombo'!I15,'25.09 Matugga-Bombo'!I15,'27.09 Matugga-Bombo'!I15,'26.09 Matugga-Bombo-24h'!I15,'28.09 Matugga-Bombo-24h'!I15,'29.09 Matugga-Bombo'!I15)</f>
        <v>14.285714285714286</v>
      </c>
      <c r="J15" s="48">
        <f>AVERAGE('23.09 Matugga-Bombo'!J15,'24.09 Matugga-Bombo'!J15,'25.09 Matugga-Bombo'!J15,'27.09 Matugga-Bombo'!J15,'26.09 Matugga-Bombo-24h'!J15,'28.09 Matugga-Bombo-24h'!J15,'29.09 Matugga-Bombo'!J15)</f>
        <v>3.5714285714285716</v>
      </c>
      <c r="K15" s="48">
        <f>AVERAGE('23.09 Matugga-Bombo'!K15,'24.09 Matugga-Bombo'!K15,'25.09 Matugga-Bombo'!K15,'27.09 Matugga-Bombo'!K15,'26.09 Matugga-Bombo-24h'!K15,'28.09 Matugga-Bombo-24h'!K15,'29.09 Matugga-Bombo'!K15)</f>
        <v>1.7142857142857142</v>
      </c>
      <c r="L15" s="48">
        <f>AVERAGE('23.09 Matugga-Bombo'!L15,'24.09 Matugga-Bombo'!L15,'25.09 Matugga-Bombo'!L15,'27.09 Matugga-Bombo'!L15,'26.09 Matugga-Bombo-24h'!L15,'28.09 Matugga-Bombo-24h'!L15,'29.09 Matugga-Bombo'!L15)</f>
        <v>1.1428571428571428</v>
      </c>
      <c r="M15" s="48">
        <f>AVERAGE('23.09 Matugga-Bombo'!M15,'24.09 Matugga-Bombo'!M15,'25.09 Matugga-Bombo'!M15,'27.09 Matugga-Bombo'!M15,'26.09 Matugga-Bombo-24h'!M15,'28.09 Matugga-Bombo-24h'!M15,'29.09 Matugga-Bombo'!M15)</f>
        <v>77.857142857142861</v>
      </c>
      <c r="N15" s="48">
        <f>AVERAGE('23.09 Matugga-Bombo'!N15,'24.09 Matugga-Bombo'!N15,'25.09 Matugga-Bombo'!N15,'27.09 Matugga-Bombo'!N15,'26.09 Matugga-Bombo-24h'!N15,'28.09 Matugga-Bombo-24h'!N15,'29.09 Matugga-Bombo'!N15)</f>
        <v>0</v>
      </c>
      <c r="O15" s="15">
        <f t="shared" si="0"/>
        <v>110.14285714285714</v>
      </c>
      <c r="P15" s="15">
        <f t="shared" si="1"/>
        <v>188</v>
      </c>
      <c r="R15" s="1" t="s">
        <v>11</v>
      </c>
      <c r="S15" s="17">
        <f t="shared" ref="S15:AF15" si="7">SUM(C30:C33)</f>
        <v>161.57142857142858</v>
      </c>
      <c r="T15" s="17">
        <f t="shared" si="7"/>
        <v>46.428571428571431</v>
      </c>
      <c r="U15" s="17">
        <f t="shared" si="7"/>
        <v>32.571428571428569</v>
      </c>
      <c r="V15" s="17">
        <f t="shared" si="7"/>
        <v>140.71428571428572</v>
      </c>
      <c r="W15" s="17">
        <f t="shared" si="7"/>
        <v>4.5714285714285712</v>
      </c>
      <c r="X15" s="17">
        <f t="shared" si="7"/>
        <v>5.7142857142857135</v>
      </c>
      <c r="Y15" s="17">
        <f t="shared" si="7"/>
        <v>76</v>
      </c>
      <c r="Z15" s="17">
        <f t="shared" si="7"/>
        <v>26</v>
      </c>
      <c r="AA15" s="17">
        <f t="shared" si="7"/>
        <v>7.8571428571428577</v>
      </c>
      <c r="AB15" s="17">
        <f t="shared" si="7"/>
        <v>8.2857142857142847</v>
      </c>
      <c r="AC15" s="17">
        <f t="shared" si="7"/>
        <v>248.85714285714286</v>
      </c>
      <c r="AD15" s="17">
        <f t="shared" si="7"/>
        <v>0.42857142857142855</v>
      </c>
      <c r="AE15" s="30">
        <f t="shared" si="7"/>
        <v>510.14285714285711</v>
      </c>
      <c r="AF15" s="30">
        <f t="shared" si="7"/>
        <v>759</v>
      </c>
    </row>
    <row r="16" spans="2:32" ht="23.1" customHeight="1" x14ac:dyDescent="0.25">
      <c r="B16" s="22" t="s">
        <v>43</v>
      </c>
      <c r="C16" s="48">
        <f>AVERAGE('23.09 Matugga-Bombo'!C16,'24.09 Matugga-Bombo'!C16,'25.09 Matugga-Bombo'!C16,'27.09 Matugga-Bombo'!C16,'26.09 Matugga-Bombo-24h'!C16,'28.09 Matugga-Bombo-24h'!C16,'29.09 Matugga-Bombo'!C16)</f>
        <v>33.571428571428569</v>
      </c>
      <c r="D16" s="48">
        <f>AVERAGE('23.09 Matugga-Bombo'!D16,'24.09 Matugga-Bombo'!D16,'25.09 Matugga-Bombo'!D16,'27.09 Matugga-Bombo'!D16,'26.09 Matugga-Bombo-24h'!D16,'28.09 Matugga-Bombo-24h'!D16,'29.09 Matugga-Bombo'!D16)</f>
        <v>9.2857142857142865</v>
      </c>
      <c r="E16" s="48">
        <f>AVERAGE('23.09 Matugga-Bombo'!E16,'24.09 Matugga-Bombo'!E16,'25.09 Matugga-Bombo'!E16,'27.09 Matugga-Bombo'!E16,'26.09 Matugga-Bombo-24h'!E16,'28.09 Matugga-Bombo-24h'!E16,'29.09 Matugga-Bombo'!E16)</f>
        <v>6.8571428571428568</v>
      </c>
      <c r="F16" s="48">
        <f>AVERAGE('23.09 Matugga-Bombo'!F16,'24.09 Matugga-Bombo'!F16,'25.09 Matugga-Bombo'!F16,'27.09 Matugga-Bombo'!F16,'26.09 Matugga-Bombo-24h'!F16,'28.09 Matugga-Bombo-24h'!F16,'29.09 Matugga-Bombo'!F16)</f>
        <v>34.714285714285715</v>
      </c>
      <c r="G16" s="48">
        <f>AVERAGE('23.09 Matugga-Bombo'!G16,'24.09 Matugga-Bombo'!G16,'25.09 Matugga-Bombo'!G16,'27.09 Matugga-Bombo'!G16,'26.09 Matugga-Bombo-24h'!G16,'28.09 Matugga-Bombo-24h'!G16,'29.09 Matugga-Bombo'!G16)</f>
        <v>0.5714285714285714</v>
      </c>
      <c r="H16" s="48">
        <f>AVERAGE('23.09 Matugga-Bombo'!H16,'24.09 Matugga-Bombo'!H16,'25.09 Matugga-Bombo'!H16,'27.09 Matugga-Bombo'!H16,'26.09 Matugga-Bombo-24h'!H16,'28.09 Matugga-Bombo-24h'!H16,'29.09 Matugga-Bombo'!H16)</f>
        <v>0.7142857142857143</v>
      </c>
      <c r="I16" s="48">
        <f>AVERAGE('23.09 Matugga-Bombo'!I16,'24.09 Matugga-Bombo'!I16,'25.09 Matugga-Bombo'!I16,'27.09 Matugga-Bombo'!I16,'26.09 Matugga-Bombo-24h'!I16,'28.09 Matugga-Bombo-24h'!I16,'29.09 Matugga-Bombo'!I16)</f>
        <v>13.857142857142858</v>
      </c>
      <c r="J16" s="48">
        <f>AVERAGE('23.09 Matugga-Bombo'!J16,'24.09 Matugga-Bombo'!J16,'25.09 Matugga-Bombo'!J16,'27.09 Matugga-Bombo'!J16,'26.09 Matugga-Bombo-24h'!J16,'28.09 Matugga-Bombo-24h'!J16,'29.09 Matugga-Bombo'!J16)</f>
        <v>4.4285714285714288</v>
      </c>
      <c r="K16" s="48">
        <f>AVERAGE('23.09 Matugga-Bombo'!K16,'24.09 Matugga-Bombo'!K16,'25.09 Matugga-Bombo'!K16,'27.09 Matugga-Bombo'!K16,'26.09 Matugga-Bombo-24h'!K16,'28.09 Matugga-Bombo-24h'!K16,'29.09 Matugga-Bombo'!K16)</f>
        <v>1.8571428571428572</v>
      </c>
      <c r="L16" s="48">
        <f>AVERAGE('23.09 Matugga-Bombo'!L16,'24.09 Matugga-Bombo'!L16,'25.09 Matugga-Bombo'!L16,'27.09 Matugga-Bombo'!L16,'26.09 Matugga-Bombo-24h'!L16,'28.09 Matugga-Bombo-24h'!L16,'29.09 Matugga-Bombo'!L16)</f>
        <v>2</v>
      </c>
      <c r="M16" s="48">
        <f>AVERAGE('23.09 Matugga-Bombo'!M16,'24.09 Matugga-Bombo'!M16,'25.09 Matugga-Bombo'!M16,'27.09 Matugga-Bombo'!M16,'26.09 Matugga-Bombo-24h'!M16,'28.09 Matugga-Bombo-24h'!M16,'29.09 Matugga-Bombo'!M16)</f>
        <v>69.714285714285708</v>
      </c>
      <c r="N16" s="48">
        <f>AVERAGE('23.09 Matugga-Bombo'!N16,'24.09 Matugga-Bombo'!N16,'25.09 Matugga-Bombo'!N16,'27.09 Matugga-Bombo'!N16,'26.09 Matugga-Bombo-24h'!N16,'28.09 Matugga-Bombo-24h'!N16,'29.09 Matugga-Bombo'!N16)</f>
        <v>0.14285714285714285</v>
      </c>
      <c r="O16" s="15">
        <f t="shared" si="0"/>
        <v>107.99999999999999</v>
      </c>
      <c r="P16" s="15">
        <f t="shared" si="1"/>
        <v>177.71428571428569</v>
      </c>
      <c r="R16" s="1" t="s">
        <v>12</v>
      </c>
      <c r="S16" s="17">
        <f t="shared" ref="S16:AF16" si="8">SUM(C34:C37)</f>
        <v>133.28571428571428</v>
      </c>
      <c r="T16" s="17">
        <f t="shared" si="8"/>
        <v>45.857142857142861</v>
      </c>
      <c r="U16" s="17">
        <f t="shared" si="8"/>
        <v>30.285714285714285</v>
      </c>
      <c r="V16" s="17">
        <f t="shared" si="8"/>
        <v>143.85714285714283</v>
      </c>
      <c r="W16" s="17">
        <f t="shared" si="8"/>
        <v>4.5714285714285712</v>
      </c>
      <c r="X16" s="17">
        <f t="shared" si="8"/>
        <v>6</v>
      </c>
      <c r="Y16" s="17">
        <f t="shared" si="8"/>
        <v>65.857142857142861</v>
      </c>
      <c r="Z16" s="17">
        <f t="shared" si="8"/>
        <v>22.428571428571427</v>
      </c>
      <c r="AA16" s="17">
        <f t="shared" si="8"/>
        <v>10.428571428571429</v>
      </c>
      <c r="AB16" s="17">
        <f t="shared" si="8"/>
        <v>9.7142857142857153</v>
      </c>
      <c r="AC16" s="17">
        <f t="shared" si="8"/>
        <v>193.42857142857142</v>
      </c>
      <c r="AD16" s="17">
        <f t="shared" si="8"/>
        <v>0.2857142857142857</v>
      </c>
      <c r="AE16" s="30">
        <f t="shared" si="8"/>
        <v>472.57142857142861</v>
      </c>
      <c r="AF16" s="30">
        <f t="shared" si="8"/>
        <v>666</v>
      </c>
    </row>
    <row r="17" spans="2:32" ht="23.1" customHeight="1" x14ac:dyDescent="0.25">
      <c r="B17" s="22" t="s">
        <v>44</v>
      </c>
      <c r="C17" s="48">
        <f>AVERAGE('23.09 Matugga-Bombo'!C17,'24.09 Matugga-Bombo'!C17,'25.09 Matugga-Bombo'!C17,'27.09 Matugga-Bombo'!C17,'26.09 Matugga-Bombo-24h'!C17,'28.09 Matugga-Bombo-24h'!C17,'29.09 Matugga-Bombo'!C17)</f>
        <v>33.285714285714285</v>
      </c>
      <c r="D17" s="48">
        <f>AVERAGE('23.09 Matugga-Bombo'!D17,'24.09 Matugga-Bombo'!D17,'25.09 Matugga-Bombo'!D17,'27.09 Matugga-Bombo'!D17,'26.09 Matugga-Bombo-24h'!D17,'28.09 Matugga-Bombo-24h'!D17,'29.09 Matugga-Bombo'!D17)</f>
        <v>11.142857142857142</v>
      </c>
      <c r="E17" s="48">
        <f>AVERAGE('23.09 Matugga-Bombo'!E17,'24.09 Matugga-Bombo'!E17,'25.09 Matugga-Bombo'!E17,'27.09 Matugga-Bombo'!E17,'26.09 Matugga-Bombo-24h'!E17,'28.09 Matugga-Bombo-24h'!E17,'29.09 Matugga-Bombo'!E17)</f>
        <v>5.7142857142857144</v>
      </c>
      <c r="F17" s="48">
        <f>AVERAGE('23.09 Matugga-Bombo'!F17,'24.09 Matugga-Bombo'!F17,'25.09 Matugga-Bombo'!F17,'27.09 Matugga-Bombo'!F17,'26.09 Matugga-Bombo-24h'!F17,'28.09 Matugga-Bombo-24h'!F17,'29.09 Matugga-Bombo'!F17)</f>
        <v>21.142857142857142</v>
      </c>
      <c r="G17" s="48">
        <f>AVERAGE('23.09 Matugga-Bombo'!G17,'24.09 Matugga-Bombo'!G17,'25.09 Matugga-Bombo'!G17,'27.09 Matugga-Bombo'!G17,'26.09 Matugga-Bombo-24h'!G17,'28.09 Matugga-Bombo-24h'!G17,'29.09 Matugga-Bombo'!G17)</f>
        <v>0.5714285714285714</v>
      </c>
      <c r="H17" s="48">
        <f>AVERAGE('23.09 Matugga-Bombo'!H17,'24.09 Matugga-Bombo'!H17,'25.09 Matugga-Bombo'!H17,'27.09 Matugga-Bombo'!H17,'26.09 Matugga-Bombo-24h'!H17,'28.09 Matugga-Bombo-24h'!H17,'29.09 Matugga-Bombo'!H17)</f>
        <v>0.2857142857142857</v>
      </c>
      <c r="I17" s="48">
        <f>AVERAGE('23.09 Matugga-Bombo'!I17,'24.09 Matugga-Bombo'!I17,'25.09 Matugga-Bombo'!I17,'27.09 Matugga-Bombo'!I17,'26.09 Matugga-Bombo-24h'!I17,'28.09 Matugga-Bombo-24h'!I17,'29.09 Matugga-Bombo'!I17)</f>
        <v>14.571428571428571</v>
      </c>
      <c r="J17" s="48">
        <f>AVERAGE('23.09 Matugga-Bombo'!J17,'24.09 Matugga-Bombo'!J17,'25.09 Matugga-Bombo'!J17,'27.09 Matugga-Bombo'!J17,'26.09 Matugga-Bombo-24h'!J17,'28.09 Matugga-Bombo-24h'!J17,'29.09 Matugga-Bombo'!J17)</f>
        <v>4.1428571428571432</v>
      </c>
      <c r="K17" s="48">
        <f>AVERAGE('23.09 Matugga-Bombo'!K17,'24.09 Matugga-Bombo'!K17,'25.09 Matugga-Bombo'!K17,'27.09 Matugga-Bombo'!K17,'26.09 Matugga-Bombo-24h'!K17,'28.09 Matugga-Bombo-24h'!K17,'29.09 Matugga-Bombo'!K17)</f>
        <v>2.2857142857142856</v>
      </c>
      <c r="L17" s="48">
        <f>AVERAGE('23.09 Matugga-Bombo'!L17,'24.09 Matugga-Bombo'!L17,'25.09 Matugga-Bombo'!L17,'27.09 Matugga-Bombo'!L17,'26.09 Matugga-Bombo-24h'!L17,'28.09 Matugga-Bombo-24h'!L17,'29.09 Matugga-Bombo'!L17)</f>
        <v>1.4285714285714286</v>
      </c>
      <c r="M17" s="48">
        <f>AVERAGE('23.09 Matugga-Bombo'!M17,'24.09 Matugga-Bombo'!M17,'25.09 Matugga-Bombo'!M17,'27.09 Matugga-Bombo'!M17,'26.09 Matugga-Bombo-24h'!M17,'28.09 Matugga-Bombo-24h'!M17,'29.09 Matugga-Bombo'!M17)</f>
        <v>69.285714285714292</v>
      </c>
      <c r="N17" s="48">
        <f>AVERAGE('23.09 Matugga-Bombo'!N17,'24.09 Matugga-Bombo'!N17,'25.09 Matugga-Bombo'!N17,'27.09 Matugga-Bombo'!N17,'26.09 Matugga-Bombo-24h'!N17,'28.09 Matugga-Bombo-24h'!N17,'29.09 Matugga-Bombo'!N17)</f>
        <v>0</v>
      </c>
      <c r="O17" s="15">
        <f t="shared" si="0"/>
        <v>94.571428571428584</v>
      </c>
      <c r="P17" s="15">
        <f t="shared" si="1"/>
        <v>163.85714285714289</v>
      </c>
      <c r="R17" s="1" t="s">
        <v>13</v>
      </c>
      <c r="S17" s="17">
        <f t="shared" ref="S17:AF17" si="9">SUM(C38:C41)</f>
        <v>137</v>
      </c>
      <c r="T17" s="17">
        <f t="shared" si="9"/>
        <v>41.571428571428577</v>
      </c>
      <c r="U17" s="17">
        <f t="shared" si="9"/>
        <v>31.285714285714285</v>
      </c>
      <c r="V17" s="17">
        <f t="shared" si="9"/>
        <v>155</v>
      </c>
      <c r="W17" s="17">
        <f t="shared" si="9"/>
        <v>3.7142857142857144</v>
      </c>
      <c r="X17" s="17">
        <f t="shared" si="9"/>
        <v>4.7142857142857144</v>
      </c>
      <c r="Y17" s="17">
        <f t="shared" si="9"/>
        <v>69.857142857142861</v>
      </c>
      <c r="Z17" s="17">
        <f t="shared" si="9"/>
        <v>23.000000000000004</v>
      </c>
      <c r="AA17" s="17">
        <f t="shared" si="9"/>
        <v>7.8571428571428568</v>
      </c>
      <c r="AB17" s="17">
        <f t="shared" si="9"/>
        <v>9.4285714285714288</v>
      </c>
      <c r="AC17" s="17">
        <f t="shared" si="9"/>
        <v>217.85714285714286</v>
      </c>
      <c r="AD17" s="17">
        <f t="shared" si="9"/>
        <v>0.42857142857142855</v>
      </c>
      <c r="AE17" s="30">
        <f t="shared" si="9"/>
        <v>483.85714285714283</v>
      </c>
      <c r="AF17" s="30">
        <f t="shared" si="9"/>
        <v>701.71428571428578</v>
      </c>
    </row>
    <row r="18" spans="2:32" ht="23.1" customHeight="1" x14ac:dyDescent="0.25">
      <c r="B18" s="22" t="s">
        <v>45</v>
      </c>
      <c r="C18" s="48">
        <f>AVERAGE('23.09 Matugga-Bombo'!C18,'24.09 Matugga-Bombo'!C18,'25.09 Matugga-Bombo'!C18,'27.09 Matugga-Bombo'!C18,'26.09 Matugga-Bombo-24h'!C18,'28.09 Matugga-Bombo-24h'!C18,'29.09 Matugga-Bombo'!C18)</f>
        <v>33.285714285714285</v>
      </c>
      <c r="D18" s="48">
        <f>AVERAGE('23.09 Matugga-Bombo'!D18,'24.09 Matugga-Bombo'!D18,'25.09 Matugga-Bombo'!D18,'27.09 Matugga-Bombo'!D18,'26.09 Matugga-Bombo-24h'!D18,'28.09 Matugga-Bombo-24h'!D18,'29.09 Matugga-Bombo'!D18)</f>
        <v>7.2857142857142856</v>
      </c>
      <c r="E18" s="48">
        <f>AVERAGE('23.09 Matugga-Bombo'!E18,'24.09 Matugga-Bombo'!E18,'25.09 Matugga-Bombo'!E18,'27.09 Matugga-Bombo'!E18,'26.09 Matugga-Bombo-24h'!E18,'28.09 Matugga-Bombo-24h'!E18,'29.09 Matugga-Bombo'!E18)</f>
        <v>5.8571428571428568</v>
      </c>
      <c r="F18" s="48">
        <f>AVERAGE('23.09 Matugga-Bombo'!F18,'24.09 Matugga-Bombo'!F18,'25.09 Matugga-Bombo'!F18,'27.09 Matugga-Bombo'!F18,'26.09 Matugga-Bombo-24h'!F18,'28.09 Matugga-Bombo-24h'!F18,'29.09 Matugga-Bombo'!F18)</f>
        <v>32.428571428571431</v>
      </c>
      <c r="G18" s="48">
        <f>AVERAGE('23.09 Matugga-Bombo'!G18,'24.09 Matugga-Bombo'!G18,'25.09 Matugga-Bombo'!G18,'27.09 Matugga-Bombo'!G18,'26.09 Matugga-Bombo-24h'!G18,'28.09 Matugga-Bombo-24h'!G18,'29.09 Matugga-Bombo'!G18)</f>
        <v>0.42857142857142855</v>
      </c>
      <c r="H18" s="48">
        <f>AVERAGE('23.09 Matugga-Bombo'!H18,'24.09 Matugga-Bombo'!H18,'25.09 Matugga-Bombo'!H18,'27.09 Matugga-Bombo'!H18,'26.09 Matugga-Bombo-24h'!H18,'28.09 Matugga-Bombo-24h'!H18,'29.09 Matugga-Bombo'!H18)</f>
        <v>1.4285714285714286</v>
      </c>
      <c r="I18" s="48">
        <f>AVERAGE('23.09 Matugga-Bombo'!I18,'24.09 Matugga-Bombo'!I18,'25.09 Matugga-Bombo'!I18,'27.09 Matugga-Bombo'!I18,'26.09 Matugga-Bombo-24h'!I18,'28.09 Matugga-Bombo-24h'!I18,'29.09 Matugga-Bombo'!I18)</f>
        <v>11.714285714285714</v>
      </c>
      <c r="J18" s="48">
        <f>AVERAGE('23.09 Matugga-Bombo'!J18,'24.09 Matugga-Bombo'!J18,'25.09 Matugga-Bombo'!J18,'27.09 Matugga-Bombo'!J18,'26.09 Matugga-Bombo-24h'!J18,'28.09 Matugga-Bombo-24h'!J18,'29.09 Matugga-Bombo'!J18)</f>
        <v>3.8571428571428572</v>
      </c>
      <c r="K18" s="48">
        <f>AVERAGE('23.09 Matugga-Bombo'!K18,'24.09 Matugga-Bombo'!K18,'25.09 Matugga-Bombo'!K18,'27.09 Matugga-Bombo'!K18,'26.09 Matugga-Bombo-24h'!K18,'28.09 Matugga-Bombo-24h'!K18,'29.09 Matugga-Bombo'!K18)</f>
        <v>1.5714285714285714</v>
      </c>
      <c r="L18" s="48">
        <f>AVERAGE('23.09 Matugga-Bombo'!L18,'24.09 Matugga-Bombo'!L18,'25.09 Matugga-Bombo'!L18,'27.09 Matugga-Bombo'!L18,'26.09 Matugga-Bombo-24h'!L18,'28.09 Matugga-Bombo-24h'!L18,'29.09 Matugga-Bombo'!L18)</f>
        <v>1.4285714285714286</v>
      </c>
      <c r="M18" s="48">
        <f>AVERAGE('23.09 Matugga-Bombo'!M18,'24.09 Matugga-Bombo'!M18,'25.09 Matugga-Bombo'!M18,'27.09 Matugga-Bombo'!M18,'26.09 Matugga-Bombo-24h'!M18,'28.09 Matugga-Bombo-24h'!M18,'29.09 Matugga-Bombo'!M18)</f>
        <v>70.714285714285708</v>
      </c>
      <c r="N18" s="48">
        <f>AVERAGE('23.09 Matugga-Bombo'!N18,'24.09 Matugga-Bombo'!N18,'25.09 Matugga-Bombo'!N18,'27.09 Matugga-Bombo'!N18,'26.09 Matugga-Bombo-24h'!N18,'28.09 Matugga-Bombo-24h'!N18,'29.09 Matugga-Bombo'!N18)</f>
        <v>0</v>
      </c>
      <c r="O18" s="15">
        <f t="shared" si="0"/>
        <v>99.285714285714292</v>
      </c>
      <c r="P18" s="15">
        <f t="shared" si="1"/>
        <v>170</v>
      </c>
      <c r="R18" s="1" t="s">
        <v>14</v>
      </c>
      <c r="S18" s="17">
        <f t="shared" ref="S18:AF18" si="10">SUM(C42:C45)</f>
        <v>125.85714285714286</v>
      </c>
      <c r="T18" s="17">
        <f t="shared" si="10"/>
        <v>41.571428571428569</v>
      </c>
      <c r="U18" s="17">
        <f t="shared" si="10"/>
        <v>34.571428571428569</v>
      </c>
      <c r="V18" s="17">
        <f t="shared" si="10"/>
        <v>137.14285714285714</v>
      </c>
      <c r="W18" s="17">
        <f t="shared" si="10"/>
        <v>1.2857142857142856</v>
      </c>
      <c r="X18" s="17">
        <f t="shared" si="10"/>
        <v>4.1428571428571423</v>
      </c>
      <c r="Y18" s="17">
        <f t="shared" si="10"/>
        <v>69.571428571428584</v>
      </c>
      <c r="Z18" s="17">
        <f t="shared" si="10"/>
        <v>23.857142857142854</v>
      </c>
      <c r="AA18" s="17">
        <f t="shared" si="10"/>
        <v>9</v>
      </c>
      <c r="AB18" s="17">
        <f t="shared" si="10"/>
        <v>9.2857142857142847</v>
      </c>
      <c r="AC18" s="17">
        <f t="shared" si="10"/>
        <v>195.71428571428572</v>
      </c>
      <c r="AD18" s="17">
        <f t="shared" si="10"/>
        <v>0</v>
      </c>
      <c r="AE18" s="30">
        <f t="shared" si="10"/>
        <v>456.28571428571428</v>
      </c>
      <c r="AF18" s="30">
        <f t="shared" si="10"/>
        <v>652</v>
      </c>
    </row>
    <row r="19" spans="2:32" ht="23.1" customHeight="1" x14ac:dyDescent="0.25">
      <c r="B19" s="22" t="s">
        <v>46</v>
      </c>
      <c r="C19" s="48">
        <f>AVERAGE('23.09 Matugga-Bombo'!C19,'24.09 Matugga-Bombo'!C19,'25.09 Matugga-Bombo'!C19,'27.09 Matugga-Bombo'!C19,'26.09 Matugga-Bombo-24h'!C19,'28.09 Matugga-Bombo-24h'!C19,'29.09 Matugga-Bombo'!C19)</f>
        <v>37</v>
      </c>
      <c r="D19" s="48">
        <f>AVERAGE('23.09 Matugga-Bombo'!D19,'24.09 Matugga-Bombo'!D19,'25.09 Matugga-Bombo'!D19,'27.09 Matugga-Bombo'!D19,'26.09 Matugga-Bombo-24h'!D19,'28.09 Matugga-Bombo-24h'!D19,'29.09 Matugga-Bombo'!D19)</f>
        <v>10.714285714285714</v>
      </c>
      <c r="E19" s="48">
        <f>AVERAGE('23.09 Matugga-Bombo'!E19,'24.09 Matugga-Bombo'!E19,'25.09 Matugga-Bombo'!E19,'27.09 Matugga-Bombo'!E19,'26.09 Matugga-Bombo-24h'!E19,'28.09 Matugga-Bombo-24h'!E19,'29.09 Matugga-Bombo'!E19)</f>
        <v>6.2857142857142856</v>
      </c>
      <c r="F19" s="48">
        <f>AVERAGE('23.09 Matugga-Bombo'!F19,'24.09 Matugga-Bombo'!F19,'25.09 Matugga-Bombo'!F19,'27.09 Matugga-Bombo'!F19,'26.09 Matugga-Bombo-24h'!F19,'28.09 Matugga-Bombo-24h'!F19,'29.09 Matugga-Bombo'!F19)</f>
        <v>34.285714285714285</v>
      </c>
      <c r="G19" s="48">
        <f>AVERAGE('23.09 Matugga-Bombo'!G19,'24.09 Matugga-Bombo'!G19,'25.09 Matugga-Bombo'!G19,'27.09 Matugga-Bombo'!G19,'26.09 Matugga-Bombo-24h'!G19,'28.09 Matugga-Bombo-24h'!G19,'29.09 Matugga-Bombo'!G19)</f>
        <v>0.42857142857142855</v>
      </c>
      <c r="H19" s="48">
        <f>AVERAGE('23.09 Matugga-Bombo'!H19,'24.09 Matugga-Bombo'!H19,'25.09 Matugga-Bombo'!H19,'27.09 Matugga-Bombo'!H19,'26.09 Matugga-Bombo-24h'!H19,'28.09 Matugga-Bombo-24h'!H19,'29.09 Matugga-Bombo'!H19)</f>
        <v>0.7142857142857143</v>
      </c>
      <c r="I19" s="48">
        <f>AVERAGE('23.09 Matugga-Bombo'!I19,'24.09 Matugga-Bombo'!I19,'25.09 Matugga-Bombo'!I19,'27.09 Matugga-Bombo'!I19,'26.09 Matugga-Bombo-24h'!I19,'28.09 Matugga-Bombo-24h'!I19,'29.09 Matugga-Bombo'!I19)</f>
        <v>18.571428571428573</v>
      </c>
      <c r="J19" s="48">
        <f>AVERAGE('23.09 Matugga-Bombo'!J19,'24.09 Matugga-Bombo'!J19,'25.09 Matugga-Bombo'!J19,'27.09 Matugga-Bombo'!J19,'26.09 Matugga-Bombo-24h'!J19,'28.09 Matugga-Bombo-24h'!J19,'29.09 Matugga-Bombo'!J19)</f>
        <v>4.4285714285714288</v>
      </c>
      <c r="K19" s="48">
        <f>AVERAGE('23.09 Matugga-Bombo'!K19,'24.09 Matugga-Bombo'!K19,'25.09 Matugga-Bombo'!K19,'27.09 Matugga-Bombo'!K19,'26.09 Matugga-Bombo-24h'!K19,'28.09 Matugga-Bombo-24h'!K19,'29.09 Matugga-Bombo'!K19)</f>
        <v>1.5714285714285714</v>
      </c>
      <c r="L19" s="48">
        <f>AVERAGE('23.09 Matugga-Bombo'!L19,'24.09 Matugga-Bombo'!L19,'25.09 Matugga-Bombo'!L19,'27.09 Matugga-Bombo'!L19,'26.09 Matugga-Bombo-24h'!L19,'28.09 Matugga-Bombo-24h'!L19,'29.09 Matugga-Bombo'!L19)</f>
        <v>1.1428571428571428</v>
      </c>
      <c r="M19" s="48">
        <f>AVERAGE('23.09 Matugga-Bombo'!M19,'24.09 Matugga-Bombo'!M19,'25.09 Matugga-Bombo'!M19,'27.09 Matugga-Bombo'!M19,'26.09 Matugga-Bombo-24h'!M19,'28.09 Matugga-Bombo-24h'!M19,'29.09 Matugga-Bombo'!M19)</f>
        <v>66.571428571428569</v>
      </c>
      <c r="N19" s="48">
        <f>AVERAGE('23.09 Matugga-Bombo'!N19,'24.09 Matugga-Bombo'!N19,'25.09 Matugga-Bombo'!N19,'27.09 Matugga-Bombo'!N19,'26.09 Matugga-Bombo-24h'!N19,'28.09 Matugga-Bombo-24h'!N19,'29.09 Matugga-Bombo'!N19)</f>
        <v>0</v>
      </c>
      <c r="O19" s="15">
        <f t="shared" si="0"/>
        <v>115.14285714285712</v>
      </c>
      <c r="P19" s="15">
        <f t="shared" si="1"/>
        <v>181.71428571428569</v>
      </c>
      <c r="R19" s="1" t="s">
        <v>15</v>
      </c>
      <c r="S19" s="17">
        <f t="shared" ref="S19:AF19" si="11">SUM(C46:C49)</f>
        <v>119.14285714285712</v>
      </c>
      <c r="T19" s="17">
        <f t="shared" si="11"/>
        <v>33.571428571428569</v>
      </c>
      <c r="U19" s="17">
        <f t="shared" si="11"/>
        <v>25.428571428571431</v>
      </c>
      <c r="V19" s="17">
        <f t="shared" si="11"/>
        <v>129.57142857142856</v>
      </c>
      <c r="W19" s="17">
        <f t="shared" si="11"/>
        <v>1.5714285714285714</v>
      </c>
      <c r="X19" s="17">
        <f t="shared" si="11"/>
        <v>3.1428571428571423</v>
      </c>
      <c r="Y19" s="17">
        <f t="shared" si="11"/>
        <v>64.714285714285722</v>
      </c>
      <c r="Z19" s="17">
        <f t="shared" si="11"/>
        <v>25.142857142857146</v>
      </c>
      <c r="AA19" s="17">
        <f t="shared" si="11"/>
        <v>10.857142857142856</v>
      </c>
      <c r="AB19" s="17">
        <f t="shared" si="11"/>
        <v>11.857142857142858</v>
      </c>
      <c r="AC19" s="17">
        <f t="shared" si="11"/>
        <v>187.14285714285714</v>
      </c>
      <c r="AD19" s="17">
        <f t="shared" si="11"/>
        <v>0</v>
      </c>
      <c r="AE19" s="30">
        <f t="shared" si="11"/>
        <v>425</v>
      </c>
      <c r="AF19" s="30">
        <f t="shared" si="11"/>
        <v>612.14285714285711</v>
      </c>
    </row>
    <row r="20" spans="2:32" ht="23.1" customHeight="1" x14ac:dyDescent="0.25">
      <c r="B20" s="22" t="s">
        <v>47</v>
      </c>
      <c r="C20" s="48">
        <f>AVERAGE('23.09 Matugga-Bombo'!C20,'24.09 Matugga-Bombo'!C20,'25.09 Matugga-Bombo'!C20,'27.09 Matugga-Bombo'!C20,'26.09 Matugga-Bombo-24h'!C20,'28.09 Matugga-Bombo-24h'!C20,'29.09 Matugga-Bombo'!C20)</f>
        <v>41.857142857142854</v>
      </c>
      <c r="D20" s="48">
        <f>AVERAGE('23.09 Matugga-Bombo'!D20,'24.09 Matugga-Bombo'!D20,'25.09 Matugga-Bombo'!D20,'27.09 Matugga-Bombo'!D20,'26.09 Matugga-Bombo-24h'!D20,'28.09 Matugga-Bombo-24h'!D20,'29.09 Matugga-Bombo'!D20)</f>
        <v>13</v>
      </c>
      <c r="E20" s="48">
        <f>AVERAGE('23.09 Matugga-Bombo'!E20,'24.09 Matugga-Bombo'!E20,'25.09 Matugga-Bombo'!E20,'27.09 Matugga-Bombo'!E20,'26.09 Matugga-Bombo-24h'!E20,'28.09 Matugga-Bombo-24h'!E20,'29.09 Matugga-Bombo'!E20)</f>
        <v>7.2857142857142856</v>
      </c>
      <c r="F20" s="48">
        <f>AVERAGE('23.09 Matugga-Bombo'!F20,'24.09 Matugga-Bombo'!F20,'25.09 Matugga-Bombo'!F20,'27.09 Matugga-Bombo'!F20,'26.09 Matugga-Bombo-24h'!F20,'28.09 Matugga-Bombo-24h'!F20,'29.09 Matugga-Bombo'!F20)</f>
        <v>43.857142857142854</v>
      </c>
      <c r="G20" s="48">
        <f>AVERAGE('23.09 Matugga-Bombo'!G20,'24.09 Matugga-Bombo'!G20,'25.09 Matugga-Bombo'!G20,'27.09 Matugga-Bombo'!G20,'26.09 Matugga-Bombo-24h'!G20,'28.09 Matugga-Bombo-24h'!G20,'29.09 Matugga-Bombo'!G20)</f>
        <v>0.5714285714285714</v>
      </c>
      <c r="H20" s="48">
        <f>AVERAGE('23.09 Matugga-Bombo'!H20,'24.09 Matugga-Bombo'!H20,'25.09 Matugga-Bombo'!H20,'27.09 Matugga-Bombo'!H20,'26.09 Matugga-Bombo-24h'!H20,'28.09 Matugga-Bombo-24h'!H20,'29.09 Matugga-Bombo'!H20)</f>
        <v>0.7142857142857143</v>
      </c>
      <c r="I20" s="48">
        <f>AVERAGE('23.09 Matugga-Bombo'!I20,'24.09 Matugga-Bombo'!I20,'25.09 Matugga-Bombo'!I20,'27.09 Matugga-Bombo'!I20,'26.09 Matugga-Bombo-24h'!I20,'28.09 Matugga-Bombo-24h'!I20,'29.09 Matugga-Bombo'!I20)</f>
        <v>16.428571428571427</v>
      </c>
      <c r="J20" s="48">
        <f>AVERAGE('23.09 Matugga-Bombo'!J20,'24.09 Matugga-Bombo'!J20,'25.09 Matugga-Bombo'!J20,'27.09 Matugga-Bombo'!J20,'26.09 Matugga-Bombo-24h'!J20,'28.09 Matugga-Bombo-24h'!J20,'29.09 Matugga-Bombo'!J20)</f>
        <v>5.1428571428571432</v>
      </c>
      <c r="K20" s="48">
        <f>AVERAGE('23.09 Matugga-Bombo'!K20,'24.09 Matugga-Bombo'!K20,'25.09 Matugga-Bombo'!K20,'27.09 Matugga-Bombo'!K20,'26.09 Matugga-Bombo-24h'!K20,'28.09 Matugga-Bombo-24h'!K20,'29.09 Matugga-Bombo'!K20)</f>
        <v>2.7142857142857144</v>
      </c>
      <c r="L20" s="48">
        <f>AVERAGE('23.09 Matugga-Bombo'!L20,'24.09 Matugga-Bombo'!L20,'25.09 Matugga-Bombo'!L20,'27.09 Matugga-Bombo'!L20,'26.09 Matugga-Bombo-24h'!L20,'28.09 Matugga-Bombo-24h'!L20,'29.09 Matugga-Bombo'!L20)</f>
        <v>0.7142857142857143</v>
      </c>
      <c r="M20" s="48">
        <f>AVERAGE('23.09 Matugga-Bombo'!M20,'24.09 Matugga-Bombo'!M20,'25.09 Matugga-Bombo'!M20,'27.09 Matugga-Bombo'!M20,'26.09 Matugga-Bombo-24h'!M20,'28.09 Matugga-Bombo-24h'!M20,'29.09 Matugga-Bombo'!M20)</f>
        <v>70.428571428571431</v>
      </c>
      <c r="N20" s="48">
        <f>AVERAGE('23.09 Matugga-Bombo'!N20,'24.09 Matugga-Bombo'!N20,'25.09 Matugga-Bombo'!N20,'27.09 Matugga-Bombo'!N20,'26.09 Matugga-Bombo-24h'!N20,'28.09 Matugga-Bombo-24h'!N20,'29.09 Matugga-Bombo'!N20)</f>
        <v>0</v>
      </c>
      <c r="O20" s="15">
        <f t="shared" si="0"/>
        <v>132.28571428571431</v>
      </c>
      <c r="P20" s="15">
        <f t="shared" si="1"/>
        <v>202.71428571428572</v>
      </c>
      <c r="R20" s="1" t="s">
        <v>16</v>
      </c>
      <c r="S20" s="17">
        <f t="shared" ref="S20:AF20" si="12">SUM(C50:C53)</f>
        <v>140.85714285714283</v>
      </c>
      <c r="T20" s="17">
        <f t="shared" si="12"/>
        <v>32.857142857142854</v>
      </c>
      <c r="U20" s="17">
        <f t="shared" si="12"/>
        <v>28</v>
      </c>
      <c r="V20" s="17">
        <f t="shared" si="12"/>
        <v>157.28571428571428</v>
      </c>
      <c r="W20" s="17">
        <f t="shared" si="12"/>
        <v>1.7142857142857142</v>
      </c>
      <c r="X20" s="17">
        <f t="shared" si="12"/>
        <v>3.7142857142857135</v>
      </c>
      <c r="Y20" s="17">
        <f t="shared" si="12"/>
        <v>61.142857142857139</v>
      </c>
      <c r="Z20" s="17">
        <f t="shared" si="12"/>
        <v>23</v>
      </c>
      <c r="AA20" s="17">
        <f t="shared" si="12"/>
        <v>10.714285714285714</v>
      </c>
      <c r="AB20" s="17">
        <f t="shared" si="12"/>
        <v>7.7142857142857144</v>
      </c>
      <c r="AC20" s="17">
        <f t="shared" si="12"/>
        <v>209.85714285714289</v>
      </c>
      <c r="AD20" s="17">
        <f t="shared" si="12"/>
        <v>0</v>
      </c>
      <c r="AE20" s="30">
        <f t="shared" si="12"/>
        <v>467.00000000000006</v>
      </c>
      <c r="AF20" s="30">
        <f t="shared" si="12"/>
        <v>676.85714285714289</v>
      </c>
    </row>
    <row r="21" spans="2:32" ht="23.1" customHeight="1" x14ac:dyDescent="0.25">
      <c r="B21" s="22" t="s">
        <v>48</v>
      </c>
      <c r="C21" s="48">
        <f>AVERAGE('23.09 Matugga-Bombo'!C21,'24.09 Matugga-Bombo'!C21,'25.09 Matugga-Bombo'!C21,'27.09 Matugga-Bombo'!C21,'26.09 Matugga-Bombo-24h'!C21,'28.09 Matugga-Bombo-24h'!C21,'29.09 Matugga-Bombo'!C21)</f>
        <v>36.714285714285715</v>
      </c>
      <c r="D21" s="48">
        <f>AVERAGE('23.09 Matugga-Bombo'!D21,'24.09 Matugga-Bombo'!D21,'25.09 Matugga-Bombo'!D21,'27.09 Matugga-Bombo'!D21,'26.09 Matugga-Bombo-24h'!D21,'28.09 Matugga-Bombo-24h'!D21,'29.09 Matugga-Bombo'!D21)</f>
        <v>13.571428571428571</v>
      </c>
      <c r="E21" s="48">
        <f>AVERAGE('23.09 Matugga-Bombo'!E21,'24.09 Matugga-Bombo'!E21,'25.09 Matugga-Bombo'!E21,'27.09 Matugga-Bombo'!E21,'26.09 Matugga-Bombo-24h'!E21,'28.09 Matugga-Bombo-24h'!E21,'29.09 Matugga-Bombo'!E21)</f>
        <v>8.5714285714285712</v>
      </c>
      <c r="F21" s="48">
        <f>AVERAGE('23.09 Matugga-Bombo'!F21,'24.09 Matugga-Bombo'!F21,'25.09 Matugga-Bombo'!F21,'27.09 Matugga-Bombo'!F21,'26.09 Matugga-Bombo-24h'!F21,'28.09 Matugga-Bombo-24h'!F21,'29.09 Matugga-Bombo'!F21)</f>
        <v>33.428571428571431</v>
      </c>
      <c r="G21" s="48">
        <f>AVERAGE('23.09 Matugga-Bombo'!G21,'24.09 Matugga-Bombo'!G21,'25.09 Matugga-Bombo'!G21,'27.09 Matugga-Bombo'!G21,'26.09 Matugga-Bombo-24h'!G21,'28.09 Matugga-Bombo-24h'!G21,'29.09 Matugga-Bombo'!G21)</f>
        <v>0.14285714285714285</v>
      </c>
      <c r="H21" s="48">
        <f>AVERAGE('23.09 Matugga-Bombo'!H21,'24.09 Matugga-Bombo'!H21,'25.09 Matugga-Bombo'!H21,'27.09 Matugga-Bombo'!H21,'26.09 Matugga-Bombo-24h'!H21,'28.09 Matugga-Bombo-24h'!H21,'29.09 Matugga-Bombo'!H21)</f>
        <v>0.7142857142857143</v>
      </c>
      <c r="I21" s="48">
        <f>AVERAGE('23.09 Matugga-Bombo'!I21,'24.09 Matugga-Bombo'!I21,'25.09 Matugga-Bombo'!I21,'27.09 Matugga-Bombo'!I21,'26.09 Matugga-Bombo-24h'!I21,'28.09 Matugga-Bombo-24h'!I21,'29.09 Matugga-Bombo'!I21)</f>
        <v>16.428571428571427</v>
      </c>
      <c r="J21" s="48">
        <f>AVERAGE('23.09 Matugga-Bombo'!J21,'24.09 Matugga-Bombo'!J21,'25.09 Matugga-Bombo'!J21,'27.09 Matugga-Bombo'!J21,'26.09 Matugga-Bombo-24h'!J21,'28.09 Matugga-Bombo-24h'!J21,'29.09 Matugga-Bombo'!J21)</f>
        <v>5</v>
      </c>
      <c r="K21" s="48">
        <f>AVERAGE('23.09 Matugga-Bombo'!K21,'24.09 Matugga-Bombo'!K21,'25.09 Matugga-Bombo'!K21,'27.09 Matugga-Bombo'!K21,'26.09 Matugga-Bombo-24h'!K21,'28.09 Matugga-Bombo-24h'!K21,'29.09 Matugga-Bombo'!K21)</f>
        <v>1.5714285714285714</v>
      </c>
      <c r="L21" s="48">
        <f>AVERAGE('23.09 Matugga-Bombo'!L21,'24.09 Matugga-Bombo'!L21,'25.09 Matugga-Bombo'!L21,'27.09 Matugga-Bombo'!L21,'26.09 Matugga-Bombo-24h'!L21,'28.09 Matugga-Bombo-24h'!L21,'29.09 Matugga-Bombo'!L21)</f>
        <v>1.8571428571428572</v>
      </c>
      <c r="M21" s="48">
        <f>AVERAGE('23.09 Matugga-Bombo'!M21,'24.09 Matugga-Bombo'!M21,'25.09 Matugga-Bombo'!M21,'27.09 Matugga-Bombo'!M21,'26.09 Matugga-Bombo-24h'!M21,'28.09 Matugga-Bombo-24h'!M21,'29.09 Matugga-Bombo'!M21)</f>
        <v>69.428571428571431</v>
      </c>
      <c r="N21" s="48">
        <f>AVERAGE('23.09 Matugga-Bombo'!N21,'24.09 Matugga-Bombo'!N21,'25.09 Matugga-Bombo'!N21,'27.09 Matugga-Bombo'!N21,'26.09 Matugga-Bombo-24h'!N21,'28.09 Matugga-Bombo-24h'!N21,'29.09 Matugga-Bombo'!N21)</f>
        <v>0.14285714285714285</v>
      </c>
      <c r="O21" s="15">
        <f t="shared" si="0"/>
        <v>118.14285714285712</v>
      </c>
      <c r="P21" s="15">
        <f t="shared" si="1"/>
        <v>187.57142857142856</v>
      </c>
      <c r="R21" s="35" t="s">
        <v>20</v>
      </c>
      <c r="S21" s="33">
        <f t="shared" ref="S21:AF21" si="13">SUM(C54:C57)</f>
        <v>122</v>
      </c>
      <c r="T21" s="17">
        <f t="shared" si="13"/>
        <v>25</v>
      </c>
      <c r="U21" s="17">
        <f t="shared" si="13"/>
        <v>19.571428571428569</v>
      </c>
      <c r="V21" s="17">
        <f t="shared" si="13"/>
        <v>169.28571428571428</v>
      </c>
      <c r="W21" s="17">
        <f t="shared" si="13"/>
        <v>3.4285714285714288</v>
      </c>
      <c r="X21" s="17">
        <f t="shared" si="13"/>
        <v>3.2857142857142856</v>
      </c>
      <c r="Y21" s="17">
        <f t="shared" si="13"/>
        <v>53.285714285714285</v>
      </c>
      <c r="Z21" s="17">
        <f t="shared" si="13"/>
        <v>24.285714285714288</v>
      </c>
      <c r="AA21" s="17">
        <f t="shared" si="13"/>
        <v>13.142857142857142</v>
      </c>
      <c r="AB21" s="17">
        <f t="shared" si="13"/>
        <v>9.1428571428571423</v>
      </c>
      <c r="AC21" s="17">
        <f t="shared" si="13"/>
        <v>223.85714285714286</v>
      </c>
      <c r="AD21" s="17">
        <f t="shared" si="13"/>
        <v>0</v>
      </c>
      <c r="AE21" s="30">
        <f t="shared" si="13"/>
        <v>442.42857142857139</v>
      </c>
      <c r="AF21" s="30">
        <f t="shared" si="13"/>
        <v>666.28571428571433</v>
      </c>
    </row>
    <row r="22" spans="2:32" ht="23.1" customHeight="1" x14ac:dyDescent="0.25">
      <c r="B22" s="22" t="s">
        <v>49</v>
      </c>
      <c r="C22" s="48">
        <f>AVERAGE('23.09 Matugga-Bombo'!C22,'24.09 Matugga-Bombo'!C22,'25.09 Matugga-Bombo'!C22,'27.09 Matugga-Bombo'!C22,'26.09 Matugga-Bombo-24h'!C22,'28.09 Matugga-Bombo-24h'!C22,'29.09 Matugga-Bombo'!C22)</f>
        <v>39.857142857142854</v>
      </c>
      <c r="D22" s="48">
        <f>AVERAGE('23.09 Matugga-Bombo'!D22,'24.09 Matugga-Bombo'!D22,'25.09 Matugga-Bombo'!D22,'27.09 Matugga-Bombo'!D22,'26.09 Matugga-Bombo-24h'!D22,'28.09 Matugga-Bombo-24h'!D22,'29.09 Matugga-Bombo'!D22)</f>
        <v>11.714285714285714</v>
      </c>
      <c r="E22" s="48">
        <f>AVERAGE('23.09 Matugga-Bombo'!E22,'24.09 Matugga-Bombo'!E22,'25.09 Matugga-Bombo'!E22,'27.09 Matugga-Bombo'!E22,'26.09 Matugga-Bombo-24h'!E22,'28.09 Matugga-Bombo-24h'!E22,'29.09 Matugga-Bombo'!E22)</f>
        <v>7.4285714285714288</v>
      </c>
      <c r="F22" s="48">
        <f>AVERAGE('23.09 Matugga-Bombo'!F22,'24.09 Matugga-Bombo'!F22,'25.09 Matugga-Bombo'!F22,'27.09 Matugga-Bombo'!F22,'26.09 Matugga-Bombo-24h'!F22,'28.09 Matugga-Bombo-24h'!F22,'29.09 Matugga-Bombo'!F22)</f>
        <v>40.714285714285715</v>
      </c>
      <c r="G22" s="48">
        <f>AVERAGE('23.09 Matugga-Bombo'!G22,'24.09 Matugga-Bombo'!G22,'25.09 Matugga-Bombo'!G22,'27.09 Matugga-Bombo'!G22,'26.09 Matugga-Bombo-24h'!G22,'28.09 Matugga-Bombo-24h'!G22,'29.09 Matugga-Bombo'!G22)</f>
        <v>0.7142857142857143</v>
      </c>
      <c r="H22" s="48">
        <f>AVERAGE('23.09 Matugga-Bombo'!H22,'24.09 Matugga-Bombo'!H22,'25.09 Matugga-Bombo'!H22,'27.09 Matugga-Bombo'!H22,'26.09 Matugga-Bombo-24h'!H22,'28.09 Matugga-Bombo-24h'!H22,'29.09 Matugga-Bombo'!H22)</f>
        <v>0.5714285714285714</v>
      </c>
      <c r="I22" s="48">
        <f>AVERAGE('23.09 Matugga-Bombo'!I22,'24.09 Matugga-Bombo'!I22,'25.09 Matugga-Bombo'!I22,'27.09 Matugga-Bombo'!I22,'26.09 Matugga-Bombo-24h'!I22,'28.09 Matugga-Bombo-24h'!I22,'29.09 Matugga-Bombo'!I22)</f>
        <v>13.142857142857142</v>
      </c>
      <c r="J22" s="48">
        <f>AVERAGE('23.09 Matugga-Bombo'!J22,'24.09 Matugga-Bombo'!J22,'25.09 Matugga-Bombo'!J22,'27.09 Matugga-Bombo'!J22,'26.09 Matugga-Bombo-24h'!J22,'28.09 Matugga-Bombo-24h'!J22,'29.09 Matugga-Bombo'!J22)</f>
        <v>3.1428571428571428</v>
      </c>
      <c r="K22" s="48">
        <f>AVERAGE('23.09 Matugga-Bombo'!K22,'24.09 Matugga-Bombo'!K22,'25.09 Matugga-Bombo'!K22,'27.09 Matugga-Bombo'!K22,'26.09 Matugga-Bombo-24h'!K22,'28.09 Matugga-Bombo-24h'!K22,'29.09 Matugga-Bombo'!K22)</f>
        <v>1.5714285714285714</v>
      </c>
      <c r="L22" s="48">
        <f>AVERAGE('23.09 Matugga-Bombo'!L22,'24.09 Matugga-Bombo'!L22,'25.09 Matugga-Bombo'!L22,'27.09 Matugga-Bombo'!L22,'26.09 Matugga-Bombo-24h'!L22,'28.09 Matugga-Bombo-24h'!L22,'29.09 Matugga-Bombo'!L22)</f>
        <v>1</v>
      </c>
      <c r="M22" s="48">
        <f>AVERAGE('23.09 Matugga-Bombo'!M22,'24.09 Matugga-Bombo'!M22,'25.09 Matugga-Bombo'!M22,'27.09 Matugga-Bombo'!M22,'26.09 Matugga-Bombo-24h'!M22,'28.09 Matugga-Bombo-24h'!M22,'29.09 Matugga-Bombo'!M22)</f>
        <v>64.428571428571431</v>
      </c>
      <c r="N22" s="48">
        <f>AVERAGE('23.09 Matugga-Bombo'!N22,'24.09 Matugga-Bombo'!N22,'25.09 Matugga-Bombo'!N22,'27.09 Matugga-Bombo'!N22,'26.09 Matugga-Bombo-24h'!N22,'28.09 Matugga-Bombo-24h'!N22,'29.09 Matugga-Bombo'!N22)</f>
        <v>0</v>
      </c>
      <c r="O22" s="15">
        <f t="shared" si="0"/>
        <v>119.85714285714285</v>
      </c>
      <c r="P22" s="15">
        <f t="shared" si="1"/>
        <v>184.28571428571428</v>
      </c>
      <c r="R22" s="1" t="s">
        <v>146</v>
      </c>
      <c r="S22" s="33">
        <f>SUM(C58:C61)</f>
        <v>96</v>
      </c>
      <c r="T22" s="33">
        <f t="shared" ref="T22:AF22" si="14">SUM(D58:D61)</f>
        <v>24</v>
      </c>
      <c r="U22" s="33">
        <f t="shared" si="14"/>
        <v>20</v>
      </c>
      <c r="V22" s="33">
        <f t="shared" si="14"/>
        <v>117</v>
      </c>
      <c r="W22" s="33">
        <f t="shared" si="14"/>
        <v>10.5</v>
      </c>
      <c r="X22" s="33">
        <f t="shared" si="14"/>
        <v>1</v>
      </c>
      <c r="Y22" s="33">
        <f t="shared" si="14"/>
        <v>33.5</v>
      </c>
      <c r="Z22" s="33">
        <f t="shared" si="14"/>
        <v>23.5</v>
      </c>
      <c r="AA22" s="33">
        <f t="shared" si="14"/>
        <v>7.5</v>
      </c>
      <c r="AB22" s="33">
        <f t="shared" si="14"/>
        <v>5.5</v>
      </c>
      <c r="AC22" s="33">
        <f t="shared" si="14"/>
        <v>161</v>
      </c>
      <c r="AD22" s="33">
        <f t="shared" si="14"/>
        <v>0</v>
      </c>
      <c r="AE22" s="77">
        <f t="shared" si="14"/>
        <v>338.5</v>
      </c>
      <c r="AF22" s="77">
        <f t="shared" si="14"/>
        <v>499.5</v>
      </c>
    </row>
    <row r="23" spans="2:32" ht="23.1" customHeight="1" x14ac:dyDescent="0.25">
      <c r="B23" s="22" t="s">
        <v>50</v>
      </c>
      <c r="C23" s="48">
        <f>AVERAGE('23.09 Matugga-Bombo'!C23,'24.09 Matugga-Bombo'!C23,'25.09 Matugga-Bombo'!C23,'27.09 Matugga-Bombo'!C23,'26.09 Matugga-Bombo-24h'!C23,'28.09 Matugga-Bombo-24h'!C23,'29.09 Matugga-Bombo'!C23)</f>
        <v>35.142857142857146</v>
      </c>
      <c r="D23" s="48">
        <f>AVERAGE('23.09 Matugga-Bombo'!D23,'24.09 Matugga-Bombo'!D23,'25.09 Matugga-Bombo'!D23,'27.09 Matugga-Bombo'!D23,'26.09 Matugga-Bombo-24h'!D23,'28.09 Matugga-Bombo-24h'!D23,'29.09 Matugga-Bombo'!D23)</f>
        <v>12</v>
      </c>
      <c r="E23" s="48">
        <f>AVERAGE('23.09 Matugga-Bombo'!E23,'24.09 Matugga-Bombo'!E23,'25.09 Matugga-Bombo'!E23,'27.09 Matugga-Bombo'!E23,'26.09 Matugga-Bombo-24h'!E23,'28.09 Matugga-Bombo-24h'!E23,'29.09 Matugga-Bombo'!E23)</f>
        <v>8.1428571428571423</v>
      </c>
      <c r="F23" s="48">
        <f>AVERAGE('23.09 Matugga-Bombo'!F23,'24.09 Matugga-Bombo'!F23,'25.09 Matugga-Bombo'!F23,'27.09 Matugga-Bombo'!F23,'26.09 Matugga-Bombo-24h'!F23,'28.09 Matugga-Bombo-24h'!F23,'29.09 Matugga-Bombo'!F23)</f>
        <v>37</v>
      </c>
      <c r="G23" s="48">
        <f>AVERAGE('23.09 Matugga-Bombo'!G23,'24.09 Matugga-Bombo'!G23,'25.09 Matugga-Bombo'!G23,'27.09 Matugga-Bombo'!G23,'26.09 Matugga-Bombo-24h'!G23,'28.09 Matugga-Bombo-24h'!G23,'29.09 Matugga-Bombo'!G23)</f>
        <v>1</v>
      </c>
      <c r="H23" s="48">
        <f>AVERAGE('23.09 Matugga-Bombo'!H23,'24.09 Matugga-Bombo'!H23,'25.09 Matugga-Bombo'!H23,'27.09 Matugga-Bombo'!H23,'26.09 Matugga-Bombo-24h'!H23,'28.09 Matugga-Bombo-24h'!H23,'29.09 Matugga-Bombo'!H23)</f>
        <v>0.5714285714285714</v>
      </c>
      <c r="I23" s="48">
        <f>AVERAGE('23.09 Matugga-Bombo'!I23,'24.09 Matugga-Bombo'!I23,'25.09 Matugga-Bombo'!I23,'27.09 Matugga-Bombo'!I23,'26.09 Matugga-Bombo-24h'!I23,'28.09 Matugga-Bombo-24h'!I23,'29.09 Matugga-Bombo'!I23)</f>
        <v>15.571428571428571</v>
      </c>
      <c r="J23" s="48">
        <f>AVERAGE('23.09 Matugga-Bombo'!J23,'24.09 Matugga-Bombo'!J23,'25.09 Matugga-Bombo'!J23,'27.09 Matugga-Bombo'!J23,'26.09 Matugga-Bombo-24h'!J23,'28.09 Matugga-Bombo-24h'!J23,'29.09 Matugga-Bombo'!J23)</f>
        <v>4.2857142857142856</v>
      </c>
      <c r="K23" s="48">
        <f>AVERAGE('23.09 Matugga-Bombo'!K23,'24.09 Matugga-Bombo'!K23,'25.09 Matugga-Bombo'!K23,'27.09 Matugga-Bombo'!K23,'26.09 Matugga-Bombo-24h'!K23,'28.09 Matugga-Bombo-24h'!K23,'29.09 Matugga-Bombo'!K23)</f>
        <v>2</v>
      </c>
      <c r="L23" s="48">
        <f>AVERAGE('23.09 Matugga-Bombo'!L23,'24.09 Matugga-Bombo'!L23,'25.09 Matugga-Bombo'!L23,'27.09 Matugga-Bombo'!L23,'26.09 Matugga-Bombo-24h'!L23,'28.09 Matugga-Bombo-24h'!L23,'29.09 Matugga-Bombo'!L23)</f>
        <v>1.8571428571428572</v>
      </c>
      <c r="M23" s="48">
        <f>AVERAGE('23.09 Matugga-Bombo'!M23,'24.09 Matugga-Bombo'!M23,'25.09 Matugga-Bombo'!M23,'27.09 Matugga-Bombo'!M23,'26.09 Matugga-Bombo-24h'!M23,'28.09 Matugga-Bombo-24h'!M23,'29.09 Matugga-Bombo'!M23)</f>
        <v>65</v>
      </c>
      <c r="N23" s="48">
        <f>AVERAGE('23.09 Matugga-Bombo'!N23,'24.09 Matugga-Bombo'!N23,'25.09 Matugga-Bombo'!N23,'27.09 Matugga-Bombo'!N23,'26.09 Matugga-Bombo-24h'!N23,'28.09 Matugga-Bombo-24h'!N23,'29.09 Matugga-Bombo'!N23)</f>
        <v>0.14285714285714285</v>
      </c>
      <c r="O23" s="15">
        <f t="shared" si="0"/>
        <v>117.71428571428572</v>
      </c>
      <c r="P23" s="15">
        <f t="shared" si="1"/>
        <v>182.71428571428572</v>
      </c>
      <c r="R23" s="1" t="s">
        <v>147</v>
      </c>
      <c r="S23" s="33">
        <f>SUM(C62:C65)</f>
        <v>90.5</v>
      </c>
      <c r="T23" s="33">
        <f t="shared" ref="T23:AF23" si="15">SUM(D62:D65)</f>
        <v>15</v>
      </c>
      <c r="U23" s="33">
        <f t="shared" si="15"/>
        <v>15</v>
      </c>
      <c r="V23" s="33">
        <f t="shared" si="15"/>
        <v>85.5</v>
      </c>
      <c r="W23" s="33">
        <f t="shared" si="15"/>
        <v>11</v>
      </c>
      <c r="X23" s="33">
        <f t="shared" si="15"/>
        <v>2</v>
      </c>
      <c r="Y23" s="33">
        <f t="shared" si="15"/>
        <v>31.5</v>
      </c>
      <c r="Z23" s="33">
        <f t="shared" si="15"/>
        <v>21</v>
      </c>
      <c r="AA23" s="33">
        <f t="shared" si="15"/>
        <v>7</v>
      </c>
      <c r="AB23" s="33">
        <f t="shared" si="15"/>
        <v>4.5</v>
      </c>
      <c r="AC23" s="33">
        <f t="shared" si="15"/>
        <v>142.5</v>
      </c>
      <c r="AD23" s="33">
        <f t="shared" si="15"/>
        <v>0</v>
      </c>
      <c r="AE23" s="77">
        <f t="shared" si="15"/>
        <v>283</v>
      </c>
      <c r="AF23" s="77">
        <f t="shared" si="15"/>
        <v>425.5</v>
      </c>
    </row>
    <row r="24" spans="2:32" ht="23.1" customHeight="1" x14ac:dyDescent="0.25">
      <c r="B24" s="22" t="s">
        <v>51</v>
      </c>
      <c r="C24" s="48">
        <f>AVERAGE('23.09 Matugga-Bombo'!C24,'24.09 Matugga-Bombo'!C24,'25.09 Matugga-Bombo'!C24,'27.09 Matugga-Bombo'!C24,'26.09 Matugga-Bombo-24h'!C24,'28.09 Matugga-Bombo-24h'!C24,'29.09 Matugga-Bombo'!C24)</f>
        <v>43.285714285714285</v>
      </c>
      <c r="D24" s="48">
        <f>AVERAGE('23.09 Matugga-Bombo'!D24,'24.09 Matugga-Bombo'!D24,'25.09 Matugga-Bombo'!D24,'27.09 Matugga-Bombo'!D24,'26.09 Matugga-Bombo-24h'!D24,'28.09 Matugga-Bombo-24h'!D24,'29.09 Matugga-Bombo'!D24)</f>
        <v>14.714285714285714</v>
      </c>
      <c r="E24" s="48">
        <f>AVERAGE('23.09 Matugga-Bombo'!E24,'24.09 Matugga-Bombo'!E24,'25.09 Matugga-Bombo'!E24,'27.09 Matugga-Bombo'!E24,'26.09 Matugga-Bombo-24h'!E24,'28.09 Matugga-Bombo-24h'!E24,'29.09 Matugga-Bombo'!E24)</f>
        <v>8.5714285714285712</v>
      </c>
      <c r="F24" s="48">
        <f>AVERAGE('23.09 Matugga-Bombo'!F24,'24.09 Matugga-Bombo'!F24,'25.09 Matugga-Bombo'!F24,'27.09 Matugga-Bombo'!F24,'26.09 Matugga-Bombo-24h'!F24,'28.09 Matugga-Bombo-24h'!F24,'29.09 Matugga-Bombo'!F24)</f>
        <v>38.285714285714285</v>
      </c>
      <c r="G24" s="48">
        <f>AVERAGE('23.09 Matugga-Bombo'!G24,'24.09 Matugga-Bombo'!G24,'25.09 Matugga-Bombo'!G24,'27.09 Matugga-Bombo'!G24,'26.09 Matugga-Bombo-24h'!G24,'28.09 Matugga-Bombo-24h'!G24,'29.09 Matugga-Bombo'!G24)</f>
        <v>0.7142857142857143</v>
      </c>
      <c r="H24" s="48">
        <f>AVERAGE('23.09 Matugga-Bombo'!H24,'24.09 Matugga-Bombo'!H24,'25.09 Matugga-Bombo'!H24,'27.09 Matugga-Bombo'!H24,'26.09 Matugga-Bombo-24h'!H24,'28.09 Matugga-Bombo-24h'!H24,'29.09 Matugga-Bombo'!H24)</f>
        <v>1.4285714285714286</v>
      </c>
      <c r="I24" s="48">
        <f>AVERAGE('23.09 Matugga-Bombo'!I24,'24.09 Matugga-Bombo'!I24,'25.09 Matugga-Bombo'!I24,'27.09 Matugga-Bombo'!I24,'26.09 Matugga-Bombo-24h'!I24,'28.09 Matugga-Bombo-24h'!I24,'29.09 Matugga-Bombo'!I24)</f>
        <v>15.714285714285714</v>
      </c>
      <c r="J24" s="48">
        <f>AVERAGE('23.09 Matugga-Bombo'!J24,'24.09 Matugga-Bombo'!J24,'25.09 Matugga-Bombo'!J24,'27.09 Matugga-Bombo'!J24,'26.09 Matugga-Bombo-24h'!J24,'28.09 Matugga-Bombo-24h'!J24,'29.09 Matugga-Bombo'!J24)</f>
        <v>4.4285714285714288</v>
      </c>
      <c r="K24" s="48">
        <f>AVERAGE('23.09 Matugga-Bombo'!K24,'24.09 Matugga-Bombo'!K24,'25.09 Matugga-Bombo'!K24,'27.09 Matugga-Bombo'!K24,'26.09 Matugga-Bombo-24h'!K24,'28.09 Matugga-Bombo-24h'!K24,'29.09 Matugga-Bombo'!K24)</f>
        <v>3.1428571428571428</v>
      </c>
      <c r="L24" s="48">
        <f>AVERAGE('23.09 Matugga-Bombo'!L24,'24.09 Matugga-Bombo'!L24,'25.09 Matugga-Bombo'!L24,'27.09 Matugga-Bombo'!L24,'26.09 Matugga-Bombo-24h'!L24,'28.09 Matugga-Bombo-24h'!L24,'29.09 Matugga-Bombo'!L24)</f>
        <v>2.5714285714285716</v>
      </c>
      <c r="M24" s="48">
        <f>AVERAGE('23.09 Matugga-Bombo'!M24,'24.09 Matugga-Bombo'!M24,'25.09 Matugga-Bombo'!M24,'27.09 Matugga-Bombo'!M24,'26.09 Matugga-Bombo-24h'!M24,'28.09 Matugga-Bombo-24h'!M24,'29.09 Matugga-Bombo'!M24)</f>
        <v>70.571428571428569</v>
      </c>
      <c r="N24" s="48">
        <f>AVERAGE('23.09 Matugga-Bombo'!N24,'24.09 Matugga-Bombo'!N24,'25.09 Matugga-Bombo'!N24,'27.09 Matugga-Bombo'!N24,'26.09 Matugga-Bombo-24h'!N24,'28.09 Matugga-Bombo-24h'!N24,'29.09 Matugga-Bombo'!N24)</f>
        <v>0</v>
      </c>
      <c r="O24" s="15">
        <f t="shared" si="0"/>
        <v>132.85714285714286</v>
      </c>
      <c r="P24" s="15">
        <f t="shared" si="1"/>
        <v>203.42857142857144</v>
      </c>
      <c r="R24" s="1" t="s">
        <v>148</v>
      </c>
      <c r="S24" s="33">
        <f>SUM(C66:C69)</f>
        <v>74</v>
      </c>
      <c r="T24" s="33">
        <f t="shared" ref="T24:AF24" si="16">SUM(D66:D69)</f>
        <v>15.5</v>
      </c>
      <c r="U24" s="33">
        <f t="shared" si="16"/>
        <v>12.5</v>
      </c>
      <c r="V24" s="33">
        <f t="shared" si="16"/>
        <v>77.5</v>
      </c>
      <c r="W24" s="33">
        <f t="shared" si="16"/>
        <v>2.5</v>
      </c>
      <c r="X24" s="33">
        <f t="shared" si="16"/>
        <v>7</v>
      </c>
      <c r="Y24" s="33">
        <f t="shared" si="16"/>
        <v>27.5</v>
      </c>
      <c r="Z24" s="33">
        <f t="shared" si="16"/>
        <v>29</v>
      </c>
      <c r="AA24" s="33">
        <f t="shared" si="16"/>
        <v>6.5</v>
      </c>
      <c r="AB24" s="33">
        <f t="shared" si="16"/>
        <v>9</v>
      </c>
      <c r="AC24" s="33">
        <f t="shared" si="16"/>
        <v>112</v>
      </c>
      <c r="AD24" s="33">
        <f t="shared" si="16"/>
        <v>0</v>
      </c>
      <c r="AE24" s="77">
        <f t="shared" si="16"/>
        <v>261</v>
      </c>
      <c r="AF24" s="77">
        <f t="shared" si="16"/>
        <v>373</v>
      </c>
    </row>
    <row r="25" spans="2:32" ht="23.1" customHeight="1" x14ac:dyDescent="0.25">
      <c r="B25" s="22" t="s">
        <v>52</v>
      </c>
      <c r="C25" s="48">
        <f>AVERAGE('23.09 Matugga-Bombo'!C25,'24.09 Matugga-Bombo'!C25,'25.09 Matugga-Bombo'!C25,'27.09 Matugga-Bombo'!C25,'26.09 Matugga-Bombo-24h'!C25,'28.09 Matugga-Bombo-24h'!C25,'29.09 Matugga-Bombo'!C25)</f>
        <v>39.428571428571431</v>
      </c>
      <c r="D25" s="48">
        <f>AVERAGE('23.09 Matugga-Bombo'!D25,'24.09 Matugga-Bombo'!D25,'25.09 Matugga-Bombo'!D25,'27.09 Matugga-Bombo'!D25,'26.09 Matugga-Bombo-24h'!D25,'28.09 Matugga-Bombo-24h'!D25,'29.09 Matugga-Bombo'!D25)</f>
        <v>12.857142857142858</v>
      </c>
      <c r="E25" s="48">
        <f>AVERAGE('23.09 Matugga-Bombo'!E25,'24.09 Matugga-Bombo'!E25,'25.09 Matugga-Bombo'!E25,'27.09 Matugga-Bombo'!E25,'26.09 Matugga-Bombo-24h'!E25,'28.09 Matugga-Bombo-24h'!E25,'29.09 Matugga-Bombo'!E25)</f>
        <v>9.4285714285714288</v>
      </c>
      <c r="F25" s="48">
        <f>AVERAGE('23.09 Matugga-Bombo'!F25,'24.09 Matugga-Bombo'!F25,'25.09 Matugga-Bombo'!F25,'27.09 Matugga-Bombo'!F25,'26.09 Matugga-Bombo-24h'!F25,'28.09 Matugga-Bombo-24h'!F25,'29.09 Matugga-Bombo'!F25)</f>
        <v>41.285714285714285</v>
      </c>
      <c r="G25" s="48">
        <f>AVERAGE('23.09 Matugga-Bombo'!G25,'24.09 Matugga-Bombo'!G25,'25.09 Matugga-Bombo'!G25,'27.09 Matugga-Bombo'!G25,'26.09 Matugga-Bombo-24h'!G25,'28.09 Matugga-Bombo-24h'!G25,'29.09 Matugga-Bombo'!G25)</f>
        <v>2.1428571428571428</v>
      </c>
      <c r="H25" s="48">
        <f>AVERAGE('23.09 Matugga-Bombo'!H25,'24.09 Matugga-Bombo'!H25,'25.09 Matugga-Bombo'!H25,'27.09 Matugga-Bombo'!H25,'26.09 Matugga-Bombo-24h'!H25,'28.09 Matugga-Bombo-24h'!H25,'29.09 Matugga-Bombo'!H25)</f>
        <v>1</v>
      </c>
      <c r="I25" s="48">
        <f>AVERAGE('23.09 Matugga-Bombo'!I25,'24.09 Matugga-Bombo'!I25,'25.09 Matugga-Bombo'!I25,'27.09 Matugga-Bombo'!I25,'26.09 Matugga-Bombo-24h'!I25,'28.09 Matugga-Bombo-24h'!I25,'29.09 Matugga-Bombo'!I25)</f>
        <v>22.285714285714285</v>
      </c>
      <c r="J25" s="48">
        <f>AVERAGE('23.09 Matugga-Bombo'!J25,'24.09 Matugga-Bombo'!J25,'25.09 Matugga-Bombo'!J25,'27.09 Matugga-Bombo'!J25,'26.09 Matugga-Bombo-24h'!J25,'28.09 Matugga-Bombo-24h'!J25,'29.09 Matugga-Bombo'!J25)</f>
        <v>5.1428571428571432</v>
      </c>
      <c r="K25" s="48">
        <f>AVERAGE('23.09 Matugga-Bombo'!K25,'24.09 Matugga-Bombo'!K25,'25.09 Matugga-Bombo'!K25,'27.09 Matugga-Bombo'!K25,'26.09 Matugga-Bombo-24h'!K25,'28.09 Matugga-Bombo-24h'!K25,'29.09 Matugga-Bombo'!K25)</f>
        <v>2.7142857142857144</v>
      </c>
      <c r="L25" s="48">
        <f>AVERAGE('23.09 Matugga-Bombo'!L25,'24.09 Matugga-Bombo'!L25,'25.09 Matugga-Bombo'!L25,'27.09 Matugga-Bombo'!L25,'26.09 Matugga-Bombo-24h'!L25,'28.09 Matugga-Bombo-24h'!L25,'29.09 Matugga-Bombo'!L25)</f>
        <v>1.8571428571428572</v>
      </c>
      <c r="M25" s="48">
        <f>AVERAGE('23.09 Matugga-Bombo'!M25,'24.09 Matugga-Bombo'!M25,'25.09 Matugga-Bombo'!M25,'27.09 Matugga-Bombo'!M25,'26.09 Matugga-Bombo-24h'!M25,'28.09 Matugga-Bombo-24h'!M25,'29.09 Matugga-Bombo'!M25)</f>
        <v>67</v>
      </c>
      <c r="N25" s="48">
        <f>AVERAGE('23.09 Matugga-Bombo'!N25,'24.09 Matugga-Bombo'!N25,'25.09 Matugga-Bombo'!N25,'27.09 Matugga-Bombo'!N25,'26.09 Matugga-Bombo-24h'!N25,'28.09 Matugga-Bombo-24h'!N25,'29.09 Matugga-Bombo'!N25)</f>
        <v>0.14285714285714285</v>
      </c>
      <c r="O25" s="15">
        <f t="shared" si="0"/>
        <v>138.28571428571428</v>
      </c>
      <c r="P25" s="15">
        <f t="shared" si="1"/>
        <v>205.28571428571428</v>
      </c>
      <c r="R25" s="1" t="s">
        <v>149</v>
      </c>
      <c r="S25" s="33">
        <f>SUM(C70:C73)</f>
        <v>71.5</v>
      </c>
      <c r="T25" s="33">
        <f t="shared" ref="T25:AF25" si="17">SUM(D70:D73)</f>
        <v>13.5</v>
      </c>
      <c r="U25" s="33">
        <f t="shared" si="17"/>
        <v>12</v>
      </c>
      <c r="V25" s="33">
        <f t="shared" si="17"/>
        <v>100.5</v>
      </c>
      <c r="W25" s="33">
        <f t="shared" si="17"/>
        <v>11</v>
      </c>
      <c r="X25" s="33">
        <f t="shared" si="17"/>
        <v>13.5</v>
      </c>
      <c r="Y25" s="33">
        <f t="shared" si="17"/>
        <v>27</v>
      </c>
      <c r="Z25" s="33">
        <f t="shared" si="17"/>
        <v>22.5</v>
      </c>
      <c r="AA25" s="33">
        <f t="shared" si="17"/>
        <v>6</v>
      </c>
      <c r="AB25" s="33">
        <f t="shared" si="17"/>
        <v>5</v>
      </c>
      <c r="AC25" s="33">
        <f t="shared" si="17"/>
        <v>85</v>
      </c>
      <c r="AD25" s="33">
        <f t="shared" si="17"/>
        <v>0</v>
      </c>
      <c r="AE25" s="77">
        <f t="shared" si="17"/>
        <v>282.5</v>
      </c>
      <c r="AF25" s="77">
        <f t="shared" si="17"/>
        <v>367.5</v>
      </c>
    </row>
    <row r="26" spans="2:32" ht="23.1" customHeight="1" x14ac:dyDescent="0.25">
      <c r="B26" s="22" t="s">
        <v>53</v>
      </c>
      <c r="C26" s="48">
        <f>AVERAGE('23.09 Matugga-Bombo'!C26,'24.09 Matugga-Bombo'!C26,'25.09 Matugga-Bombo'!C26,'27.09 Matugga-Bombo'!C26,'26.09 Matugga-Bombo-24h'!C26,'28.09 Matugga-Bombo-24h'!C26,'29.09 Matugga-Bombo'!C26)</f>
        <v>39.714285714285715</v>
      </c>
      <c r="D26" s="48">
        <f>AVERAGE('23.09 Matugga-Bombo'!D26,'24.09 Matugga-Bombo'!D26,'25.09 Matugga-Bombo'!D26,'27.09 Matugga-Bombo'!D26,'26.09 Matugga-Bombo-24h'!D26,'28.09 Matugga-Bombo-24h'!D26,'29.09 Matugga-Bombo'!D26)</f>
        <v>13.714285714285714</v>
      </c>
      <c r="E26" s="48">
        <f>AVERAGE('23.09 Matugga-Bombo'!E26,'24.09 Matugga-Bombo'!E26,'25.09 Matugga-Bombo'!E26,'27.09 Matugga-Bombo'!E26,'26.09 Matugga-Bombo-24h'!E26,'28.09 Matugga-Bombo-24h'!E26,'29.09 Matugga-Bombo'!E26)</f>
        <v>8.4285714285714288</v>
      </c>
      <c r="F26" s="48">
        <f>AVERAGE('23.09 Matugga-Bombo'!F26,'24.09 Matugga-Bombo'!F26,'25.09 Matugga-Bombo'!F26,'27.09 Matugga-Bombo'!F26,'26.09 Matugga-Bombo-24h'!F26,'28.09 Matugga-Bombo-24h'!F26,'29.09 Matugga-Bombo'!F26)</f>
        <v>37.285714285714285</v>
      </c>
      <c r="G26" s="48">
        <f>AVERAGE('23.09 Matugga-Bombo'!G26,'24.09 Matugga-Bombo'!G26,'25.09 Matugga-Bombo'!G26,'27.09 Matugga-Bombo'!G26,'26.09 Matugga-Bombo-24h'!G26,'28.09 Matugga-Bombo-24h'!G26,'29.09 Matugga-Bombo'!G26)</f>
        <v>0.8571428571428571</v>
      </c>
      <c r="H26" s="48">
        <f>AVERAGE('23.09 Matugga-Bombo'!H26,'24.09 Matugga-Bombo'!H26,'25.09 Matugga-Bombo'!H26,'27.09 Matugga-Bombo'!H26,'26.09 Matugga-Bombo-24h'!H26,'28.09 Matugga-Bombo-24h'!H26,'29.09 Matugga-Bombo'!H26)</f>
        <v>1</v>
      </c>
      <c r="I26" s="48">
        <f>AVERAGE('23.09 Matugga-Bombo'!I26,'24.09 Matugga-Bombo'!I26,'25.09 Matugga-Bombo'!I26,'27.09 Matugga-Bombo'!I26,'26.09 Matugga-Bombo-24h'!I26,'28.09 Matugga-Bombo-24h'!I26,'29.09 Matugga-Bombo'!I26)</f>
        <v>18.428571428571427</v>
      </c>
      <c r="J26" s="48">
        <f>AVERAGE('23.09 Matugga-Bombo'!J26,'24.09 Matugga-Bombo'!J26,'25.09 Matugga-Bombo'!J26,'27.09 Matugga-Bombo'!J26,'26.09 Matugga-Bombo-24h'!J26,'28.09 Matugga-Bombo-24h'!J26,'29.09 Matugga-Bombo'!J26)</f>
        <v>5.2857142857142856</v>
      </c>
      <c r="K26" s="48">
        <f>AVERAGE('23.09 Matugga-Bombo'!K26,'24.09 Matugga-Bombo'!K26,'25.09 Matugga-Bombo'!K26,'27.09 Matugga-Bombo'!K26,'26.09 Matugga-Bombo-24h'!K26,'28.09 Matugga-Bombo-24h'!K26,'29.09 Matugga-Bombo'!K26)</f>
        <v>1.8571428571428572</v>
      </c>
      <c r="L26" s="48">
        <f>AVERAGE('23.09 Matugga-Bombo'!L26,'24.09 Matugga-Bombo'!L26,'25.09 Matugga-Bombo'!L26,'27.09 Matugga-Bombo'!L26,'26.09 Matugga-Bombo-24h'!L26,'28.09 Matugga-Bombo-24h'!L26,'29.09 Matugga-Bombo'!L26)</f>
        <v>2.7142857142857144</v>
      </c>
      <c r="M26" s="48">
        <f>AVERAGE('23.09 Matugga-Bombo'!M26,'24.09 Matugga-Bombo'!M26,'25.09 Matugga-Bombo'!M26,'27.09 Matugga-Bombo'!M26,'26.09 Matugga-Bombo-24h'!M26,'28.09 Matugga-Bombo-24h'!M26,'29.09 Matugga-Bombo'!M26)</f>
        <v>59</v>
      </c>
      <c r="N26" s="48">
        <f>AVERAGE('23.09 Matugga-Bombo'!N26,'24.09 Matugga-Bombo'!N26,'25.09 Matugga-Bombo'!N26,'27.09 Matugga-Bombo'!N26,'26.09 Matugga-Bombo-24h'!N26,'28.09 Matugga-Bombo-24h'!N26,'29.09 Matugga-Bombo'!N26)</f>
        <v>0</v>
      </c>
      <c r="O26" s="15">
        <f t="shared" si="0"/>
        <v>129.28571428571431</v>
      </c>
      <c r="P26" s="15">
        <f t="shared" si="1"/>
        <v>188.28571428571431</v>
      </c>
      <c r="R26" s="1" t="s">
        <v>150</v>
      </c>
      <c r="S26" s="33">
        <f>SUM(C74:C77)</f>
        <v>66</v>
      </c>
      <c r="T26" s="33">
        <f t="shared" ref="T26:AF26" si="18">SUM(D74:D77)</f>
        <v>19.5</v>
      </c>
      <c r="U26" s="33">
        <f t="shared" si="18"/>
        <v>7</v>
      </c>
      <c r="V26" s="33">
        <f t="shared" si="18"/>
        <v>58</v>
      </c>
      <c r="W26" s="33">
        <f t="shared" si="18"/>
        <v>3</v>
      </c>
      <c r="X26" s="33">
        <f t="shared" si="18"/>
        <v>10</v>
      </c>
      <c r="Y26" s="33">
        <f t="shared" si="18"/>
        <v>22.5</v>
      </c>
      <c r="Z26" s="33">
        <f t="shared" si="18"/>
        <v>15.5</v>
      </c>
      <c r="AA26" s="33">
        <f t="shared" si="18"/>
        <v>4</v>
      </c>
      <c r="AB26" s="33">
        <f t="shared" si="18"/>
        <v>5.5</v>
      </c>
      <c r="AC26" s="33">
        <f t="shared" si="18"/>
        <v>70.5</v>
      </c>
      <c r="AD26" s="33">
        <f t="shared" si="18"/>
        <v>0</v>
      </c>
      <c r="AE26" s="77">
        <f t="shared" si="18"/>
        <v>211</v>
      </c>
      <c r="AF26" s="77">
        <f t="shared" si="18"/>
        <v>281.5</v>
      </c>
    </row>
    <row r="27" spans="2:32" ht="23.1" customHeight="1" x14ac:dyDescent="0.25">
      <c r="B27" s="22" t="s">
        <v>54</v>
      </c>
      <c r="C27" s="48">
        <f>AVERAGE('23.09 Matugga-Bombo'!C27,'24.09 Matugga-Bombo'!C27,'25.09 Matugga-Bombo'!C27,'27.09 Matugga-Bombo'!C27,'26.09 Matugga-Bombo-24h'!C27,'28.09 Matugga-Bombo-24h'!C27,'29.09 Matugga-Bombo'!C27)</f>
        <v>42.142857142857146</v>
      </c>
      <c r="D27" s="48">
        <f>AVERAGE('23.09 Matugga-Bombo'!D27,'24.09 Matugga-Bombo'!D27,'25.09 Matugga-Bombo'!D27,'27.09 Matugga-Bombo'!D27,'26.09 Matugga-Bombo-24h'!D27,'28.09 Matugga-Bombo-24h'!D27,'29.09 Matugga-Bombo'!D27)</f>
        <v>14</v>
      </c>
      <c r="E27" s="48">
        <f>AVERAGE('23.09 Matugga-Bombo'!E27,'24.09 Matugga-Bombo'!E27,'25.09 Matugga-Bombo'!E27,'27.09 Matugga-Bombo'!E27,'26.09 Matugga-Bombo-24h'!E27,'28.09 Matugga-Bombo-24h'!E27,'29.09 Matugga-Bombo'!E27)</f>
        <v>9.2857142857142865</v>
      </c>
      <c r="F27" s="48">
        <f>AVERAGE('23.09 Matugga-Bombo'!F27,'24.09 Matugga-Bombo'!F27,'25.09 Matugga-Bombo'!F27,'27.09 Matugga-Bombo'!F27,'26.09 Matugga-Bombo-24h'!F27,'28.09 Matugga-Bombo-24h'!F27,'29.09 Matugga-Bombo'!F27)</f>
        <v>35.571428571428569</v>
      </c>
      <c r="G27" s="48">
        <f>AVERAGE('23.09 Matugga-Bombo'!G27,'24.09 Matugga-Bombo'!G27,'25.09 Matugga-Bombo'!G27,'27.09 Matugga-Bombo'!G27,'26.09 Matugga-Bombo-24h'!G27,'28.09 Matugga-Bombo-24h'!G27,'29.09 Matugga-Bombo'!G27)</f>
        <v>1.1428571428571428</v>
      </c>
      <c r="H27" s="48">
        <f>AVERAGE('23.09 Matugga-Bombo'!H27,'24.09 Matugga-Bombo'!H27,'25.09 Matugga-Bombo'!H27,'27.09 Matugga-Bombo'!H27,'26.09 Matugga-Bombo-24h'!H27,'28.09 Matugga-Bombo-24h'!H27,'29.09 Matugga-Bombo'!H27)</f>
        <v>0.42857142857142855</v>
      </c>
      <c r="I27" s="48">
        <f>AVERAGE('23.09 Matugga-Bombo'!I27,'24.09 Matugga-Bombo'!I27,'25.09 Matugga-Bombo'!I27,'27.09 Matugga-Bombo'!I27,'26.09 Matugga-Bombo-24h'!I27,'28.09 Matugga-Bombo-24h'!I27,'29.09 Matugga-Bombo'!I27)</f>
        <v>16.857142857142858</v>
      </c>
      <c r="J27" s="48">
        <f>AVERAGE('23.09 Matugga-Bombo'!J27,'24.09 Matugga-Bombo'!J27,'25.09 Matugga-Bombo'!J27,'27.09 Matugga-Bombo'!J27,'26.09 Matugga-Bombo-24h'!J27,'28.09 Matugga-Bombo-24h'!J27,'29.09 Matugga-Bombo'!J27)</f>
        <v>6.4285714285714288</v>
      </c>
      <c r="K27" s="48">
        <f>AVERAGE('23.09 Matugga-Bombo'!K27,'24.09 Matugga-Bombo'!K27,'25.09 Matugga-Bombo'!K27,'27.09 Matugga-Bombo'!K27,'26.09 Matugga-Bombo-24h'!K27,'28.09 Matugga-Bombo-24h'!K27,'29.09 Matugga-Bombo'!K27)</f>
        <v>2.8571428571428572</v>
      </c>
      <c r="L27" s="48">
        <f>AVERAGE('23.09 Matugga-Bombo'!L27,'24.09 Matugga-Bombo'!L27,'25.09 Matugga-Bombo'!L27,'27.09 Matugga-Bombo'!L27,'26.09 Matugga-Bombo-24h'!L27,'28.09 Matugga-Bombo-24h'!L27,'29.09 Matugga-Bombo'!L27)</f>
        <v>2.4285714285714284</v>
      </c>
      <c r="M27" s="48">
        <f>AVERAGE('23.09 Matugga-Bombo'!M27,'24.09 Matugga-Bombo'!M27,'25.09 Matugga-Bombo'!M27,'27.09 Matugga-Bombo'!M27,'26.09 Matugga-Bombo-24h'!M27,'28.09 Matugga-Bombo-24h'!M27,'29.09 Matugga-Bombo'!M27)</f>
        <v>65.571428571428569</v>
      </c>
      <c r="N27" s="48">
        <f>AVERAGE('23.09 Matugga-Bombo'!N27,'24.09 Matugga-Bombo'!N27,'25.09 Matugga-Bombo'!N27,'27.09 Matugga-Bombo'!N27,'26.09 Matugga-Bombo-24h'!N27,'28.09 Matugga-Bombo-24h'!N27,'29.09 Matugga-Bombo'!N27)</f>
        <v>0</v>
      </c>
      <c r="O27" s="15">
        <f t="shared" si="0"/>
        <v>131.14285714285714</v>
      </c>
      <c r="P27" s="15">
        <f t="shared" si="1"/>
        <v>196.71428571428572</v>
      </c>
      <c r="R27" s="1" t="s">
        <v>151</v>
      </c>
      <c r="S27" s="33">
        <f>SUM(C78:C81)</f>
        <v>47.5</v>
      </c>
      <c r="T27" s="33">
        <f t="shared" ref="T27:AF27" si="19">SUM(D78:D81)</f>
        <v>8</v>
      </c>
      <c r="U27" s="33">
        <f t="shared" si="19"/>
        <v>4.5</v>
      </c>
      <c r="V27" s="33">
        <f t="shared" si="19"/>
        <v>36.5</v>
      </c>
      <c r="W27" s="33">
        <f t="shared" si="19"/>
        <v>1</v>
      </c>
      <c r="X27" s="33">
        <f t="shared" si="19"/>
        <v>10.5</v>
      </c>
      <c r="Y27" s="33">
        <f t="shared" si="19"/>
        <v>17.5</v>
      </c>
      <c r="Z27" s="33">
        <f t="shared" si="19"/>
        <v>14.5</v>
      </c>
      <c r="AA27" s="33">
        <f t="shared" si="19"/>
        <v>7</v>
      </c>
      <c r="AB27" s="33">
        <f t="shared" si="19"/>
        <v>5.5</v>
      </c>
      <c r="AC27" s="33">
        <f t="shared" si="19"/>
        <v>38.5</v>
      </c>
      <c r="AD27" s="33">
        <f t="shared" si="19"/>
        <v>0</v>
      </c>
      <c r="AE27" s="77">
        <f t="shared" si="19"/>
        <v>152.5</v>
      </c>
      <c r="AF27" s="77">
        <f t="shared" si="19"/>
        <v>191</v>
      </c>
    </row>
    <row r="28" spans="2:32" ht="23.1" customHeight="1" x14ac:dyDescent="0.25">
      <c r="B28" s="22" t="s">
        <v>55</v>
      </c>
      <c r="C28" s="48">
        <f>AVERAGE('23.09 Matugga-Bombo'!C28,'24.09 Matugga-Bombo'!C28,'25.09 Matugga-Bombo'!C28,'27.09 Matugga-Bombo'!C28,'26.09 Matugga-Bombo-24h'!C28,'28.09 Matugga-Bombo-24h'!C28,'29.09 Matugga-Bombo'!C28)</f>
        <v>41.857142857142854</v>
      </c>
      <c r="D28" s="48">
        <f>AVERAGE('23.09 Matugga-Bombo'!D28,'24.09 Matugga-Bombo'!D28,'25.09 Matugga-Bombo'!D28,'27.09 Matugga-Bombo'!D28,'26.09 Matugga-Bombo-24h'!D28,'28.09 Matugga-Bombo-24h'!D28,'29.09 Matugga-Bombo'!D28)</f>
        <v>15.142857142857142</v>
      </c>
      <c r="E28" s="48">
        <f>AVERAGE('23.09 Matugga-Bombo'!E28,'24.09 Matugga-Bombo'!E28,'25.09 Matugga-Bombo'!E28,'27.09 Matugga-Bombo'!E28,'26.09 Matugga-Bombo-24h'!E28,'28.09 Matugga-Bombo-24h'!E28,'29.09 Matugga-Bombo'!E28)</f>
        <v>10.571428571428571</v>
      </c>
      <c r="F28" s="48">
        <f>AVERAGE('23.09 Matugga-Bombo'!F28,'24.09 Matugga-Bombo'!F28,'25.09 Matugga-Bombo'!F28,'27.09 Matugga-Bombo'!F28,'26.09 Matugga-Bombo-24h'!F28,'28.09 Matugga-Bombo-24h'!F28,'29.09 Matugga-Bombo'!F28)</f>
        <v>39.428571428571431</v>
      </c>
      <c r="G28" s="48">
        <f>AVERAGE('23.09 Matugga-Bombo'!G28,'24.09 Matugga-Bombo'!G28,'25.09 Matugga-Bombo'!G28,'27.09 Matugga-Bombo'!G28,'26.09 Matugga-Bombo-24h'!G28,'28.09 Matugga-Bombo-24h'!G28,'29.09 Matugga-Bombo'!G28)</f>
        <v>0.8571428571428571</v>
      </c>
      <c r="H28" s="48">
        <f>AVERAGE('23.09 Matugga-Bombo'!H28,'24.09 Matugga-Bombo'!H28,'25.09 Matugga-Bombo'!H28,'27.09 Matugga-Bombo'!H28,'26.09 Matugga-Bombo-24h'!H28,'28.09 Matugga-Bombo-24h'!H28,'29.09 Matugga-Bombo'!H28)</f>
        <v>1.4285714285714286</v>
      </c>
      <c r="I28" s="48">
        <f>AVERAGE('23.09 Matugga-Bombo'!I28,'24.09 Matugga-Bombo'!I28,'25.09 Matugga-Bombo'!I28,'27.09 Matugga-Bombo'!I28,'26.09 Matugga-Bombo-24h'!I28,'28.09 Matugga-Bombo-24h'!I28,'29.09 Matugga-Bombo'!I28)</f>
        <v>17.285714285714285</v>
      </c>
      <c r="J28" s="48">
        <f>AVERAGE('23.09 Matugga-Bombo'!J28,'24.09 Matugga-Bombo'!J28,'25.09 Matugga-Bombo'!J28,'27.09 Matugga-Bombo'!J28,'26.09 Matugga-Bombo-24h'!J28,'28.09 Matugga-Bombo-24h'!J28,'29.09 Matugga-Bombo'!J28)</f>
        <v>5.7142857142857144</v>
      </c>
      <c r="K28" s="48">
        <f>AVERAGE('23.09 Matugga-Bombo'!K28,'24.09 Matugga-Bombo'!K28,'25.09 Matugga-Bombo'!K28,'27.09 Matugga-Bombo'!K28,'26.09 Matugga-Bombo-24h'!K28,'28.09 Matugga-Bombo-24h'!K28,'29.09 Matugga-Bombo'!K28)</f>
        <v>3.5714285714285716</v>
      </c>
      <c r="L28" s="48">
        <f>AVERAGE('23.09 Matugga-Bombo'!L28,'24.09 Matugga-Bombo'!L28,'25.09 Matugga-Bombo'!L28,'27.09 Matugga-Bombo'!L28,'26.09 Matugga-Bombo-24h'!L28,'28.09 Matugga-Bombo-24h'!L28,'29.09 Matugga-Bombo'!L28)</f>
        <v>2.4285714285714284</v>
      </c>
      <c r="M28" s="48">
        <f>AVERAGE('23.09 Matugga-Bombo'!M28,'24.09 Matugga-Bombo'!M28,'25.09 Matugga-Bombo'!M28,'27.09 Matugga-Bombo'!M28,'26.09 Matugga-Bombo-24h'!M28,'28.09 Matugga-Bombo-24h'!M28,'29.09 Matugga-Bombo'!M28)</f>
        <v>54.571428571428569</v>
      </c>
      <c r="N28" s="48">
        <f>AVERAGE('23.09 Matugga-Bombo'!N28,'24.09 Matugga-Bombo'!N28,'25.09 Matugga-Bombo'!N28,'27.09 Matugga-Bombo'!N28,'26.09 Matugga-Bombo-24h'!N28,'28.09 Matugga-Bombo-24h'!N28,'29.09 Matugga-Bombo'!N28)</f>
        <v>0</v>
      </c>
      <c r="O28" s="15">
        <f t="shared" si="0"/>
        <v>138.28571428571431</v>
      </c>
      <c r="P28" s="15">
        <f t="shared" si="1"/>
        <v>192.85714285714289</v>
      </c>
      <c r="R28" s="1" t="s">
        <v>152</v>
      </c>
      <c r="S28" s="33">
        <f>SUM(C82:C85)</f>
        <v>18.5</v>
      </c>
      <c r="T28" s="33">
        <f t="shared" ref="T28:AF28" si="20">SUM(D82:D85)</f>
        <v>7</v>
      </c>
      <c r="U28" s="33">
        <f t="shared" si="20"/>
        <v>2.5</v>
      </c>
      <c r="V28" s="33">
        <f t="shared" si="20"/>
        <v>11.5</v>
      </c>
      <c r="W28" s="33">
        <f t="shared" si="20"/>
        <v>0</v>
      </c>
      <c r="X28" s="33">
        <f t="shared" si="20"/>
        <v>1.5</v>
      </c>
      <c r="Y28" s="33">
        <f t="shared" si="20"/>
        <v>13</v>
      </c>
      <c r="Z28" s="33">
        <f t="shared" si="20"/>
        <v>12</v>
      </c>
      <c r="AA28" s="33">
        <f t="shared" si="20"/>
        <v>20</v>
      </c>
      <c r="AB28" s="33">
        <f t="shared" si="20"/>
        <v>11.5</v>
      </c>
      <c r="AC28" s="33">
        <f t="shared" si="20"/>
        <v>27.5</v>
      </c>
      <c r="AD28" s="33">
        <f t="shared" si="20"/>
        <v>0</v>
      </c>
      <c r="AE28" s="77">
        <f t="shared" si="20"/>
        <v>97.5</v>
      </c>
      <c r="AF28" s="77">
        <f t="shared" si="20"/>
        <v>125</v>
      </c>
    </row>
    <row r="29" spans="2:32" ht="23.1" customHeight="1" x14ac:dyDescent="0.25">
      <c r="B29" s="22" t="s">
        <v>56</v>
      </c>
      <c r="C29" s="48">
        <f>AVERAGE('23.09 Matugga-Bombo'!C29,'24.09 Matugga-Bombo'!C29,'25.09 Matugga-Bombo'!C29,'27.09 Matugga-Bombo'!C29,'26.09 Matugga-Bombo-24h'!C29,'28.09 Matugga-Bombo-24h'!C29,'29.09 Matugga-Bombo'!C29)</f>
        <v>35.285714285714285</v>
      </c>
      <c r="D29" s="48">
        <f>AVERAGE('23.09 Matugga-Bombo'!D29,'24.09 Matugga-Bombo'!D29,'25.09 Matugga-Bombo'!D29,'27.09 Matugga-Bombo'!D29,'26.09 Matugga-Bombo-24h'!D29,'28.09 Matugga-Bombo-24h'!D29,'29.09 Matugga-Bombo'!D29)</f>
        <v>13.714285714285714</v>
      </c>
      <c r="E29" s="48">
        <f>AVERAGE('23.09 Matugga-Bombo'!E29,'24.09 Matugga-Bombo'!E29,'25.09 Matugga-Bombo'!E29,'27.09 Matugga-Bombo'!E29,'26.09 Matugga-Bombo-24h'!E29,'28.09 Matugga-Bombo-24h'!E29,'29.09 Matugga-Bombo'!E29)</f>
        <v>7.2857142857142856</v>
      </c>
      <c r="F29" s="48">
        <f>AVERAGE('23.09 Matugga-Bombo'!F29,'24.09 Matugga-Bombo'!F29,'25.09 Matugga-Bombo'!F29,'27.09 Matugga-Bombo'!F29,'26.09 Matugga-Bombo-24h'!F29,'28.09 Matugga-Bombo-24h'!F29,'29.09 Matugga-Bombo'!F29)</f>
        <v>36.714285714285715</v>
      </c>
      <c r="G29" s="48">
        <f>AVERAGE('23.09 Matugga-Bombo'!G29,'24.09 Matugga-Bombo'!G29,'25.09 Matugga-Bombo'!G29,'27.09 Matugga-Bombo'!G29,'26.09 Matugga-Bombo-24h'!G29,'28.09 Matugga-Bombo-24h'!G29,'29.09 Matugga-Bombo'!G29)</f>
        <v>1</v>
      </c>
      <c r="H29" s="48">
        <f>AVERAGE('23.09 Matugga-Bombo'!H29,'24.09 Matugga-Bombo'!H29,'25.09 Matugga-Bombo'!H29,'27.09 Matugga-Bombo'!H29,'26.09 Matugga-Bombo-24h'!H29,'28.09 Matugga-Bombo-24h'!H29,'29.09 Matugga-Bombo'!H29)</f>
        <v>1.1428571428571428</v>
      </c>
      <c r="I29" s="48">
        <f>AVERAGE('23.09 Matugga-Bombo'!I29,'24.09 Matugga-Bombo'!I29,'25.09 Matugga-Bombo'!I29,'27.09 Matugga-Bombo'!I29,'26.09 Matugga-Bombo-24h'!I29,'28.09 Matugga-Bombo-24h'!I29,'29.09 Matugga-Bombo'!I29)</f>
        <v>17.428571428571427</v>
      </c>
      <c r="J29" s="48">
        <f>AVERAGE('23.09 Matugga-Bombo'!J29,'24.09 Matugga-Bombo'!J29,'25.09 Matugga-Bombo'!J29,'27.09 Matugga-Bombo'!J29,'26.09 Matugga-Bombo-24h'!J29,'28.09 Matugga-Bombo-24h'!J29,'29.09 Matugga-Bombo'!J29)</f>
        <v>6</v>
      </c>
      <c r="K29" s="48">
        <f>AVERAGE('23.09 Matugga-Bombo'!K29,'24.09 Matugga-Bombo'!K29,'25.09 Matugga-Bombo'!K29,'27.09 Matugga-Bombo'!K29,'26.09 Matugga-Bombo-24h'!K29,'28.09 Matugga-Bombo-24h'!K29,'29.09 Matugga-Bombo'!K29)</f>
        <v>1.7142857142857142</v>
      </c>
      <c r="L29" s="48">
        <f>AVERAGE('23.09 Matugga-Bombo'!L29,'24.09 Matugga-Bombo'!L29,'25.09 Matugga-Bombo'!L29,'27.09 Matugga-Bombo'!L29,'26.09 Matugga-Bombo-24h'!L29,'28.09 Matugga-Bombo-24h'!L29,'29.09 Matugga-Bombo'!L29)</f>
        <v>1.7142857142857142</v>
      </c>
      <c r="M29" s="48">
        <f>AVERAGE('23.09 Matugga-Bombo'!M29,'24.09 Matugga-Bombo'!M29,'25.09 Matugga-Bombo'!M29,'27.09 Matugga-Bombo'!M29,'26.09 Matugga-Bombo-24h'!M29,'28.09 Matugga-Bombo-24h'!M29,'29.09 Matugga-Bombo'!M29)</f>
        <v>67.142857142857139</v>
      </c>
      <c r="N29" s="48">
        <f>AVERAGE('23.09 Matugga-Bombo'!N29,'24.09 Matugga-Bombo'!N29,'25.09 Matugga-Bombo'!N29,'27.09 Matugga-Bombo'!N29,'26.09 Matugga-Bombo-24h'!N29,'28.09 Matugga-Bombo-24h'!N29,'29.09 Matugga-Bombo'!N29)</f>
        <v>0.14285714285714285</v>
      </c>
      <c r="O29" s="15">
        <f t="shared" si="0"/>
        <v>122.14285714285712</v>
      </c>
      <c r="P29" s="15">
        <f t="shared" si="1"/>
        <v>189.28571428571425</v>
      </c>
      <c r="R29" s="1" t="s">
        <v>153</v>
      </c>
      <c r="S29" s="33">
        <f>SUM(C86:C89)</f>
        <v>6.5</v>
      </c>
      <c r="T29" s="33">
        <f t="shared" ref="T29:AF29" si="21">SUM(D86:D89)</f>
        <v>1</v>
      </c>
      <c r="U29" s="33">
        <f t="shared" si="21"/>
        <v>3</v>
      </c>
      <c r="V29" s="33">
        <f t="shared" si="21"/>
        <v>3</v>
      </c>
      <c r="W29" s="33">
        <f t="shared" si="21"/>
        <v>0.5</v>
      </c>
      <c r="X29" s="33">
        <f t="shared" si="21"/>
        <v>0.5</v>
      </c>
      <c r="Y29" s="33">
        <f t="shared" si="21"/>
        <v>15</v>
      </c>
      <c r="Z29" s="33">
        <f t="shared" si="21"/>
        <v>3.5</v>
      </c>
      <c r="AA29" s="33">
        <f t="shared" si="21"/>
        <v>0</v>
      </c>
      <c r="AB29" s="33">
        <f t="shared" si="21"/>
        <v>1.5</v>
      </c>
      <c r="AC29" s="33">
        <f t="shared" si="21"/>
        <v>18</v>
      </c>
      <c r="AD29" s="33">
        <f t="shared" si="21"/>
        <v>0</v>
      </c>
      <c r="AE29" s="77">
        <f t="shared" si="21"/>
        <v>34.5</v>
      </c>
      <c r="AF29" s="77">
        <f t="shared" si="21"/>
        <v>52.5</v>
      </c>
    </row>
    <row r="30" spans="2:32" ht="23.1" customHeight="1" x14ac:dyDescent="0.25">
      <c r="B30" s="22" t="s">
        <v>57</v>
      </c>
      <c r="C30" s="48">
        <f>AVERAGE('23.09 Matugga-Bombo'!C30,'24.09 Matugga-Bombo'!C30,'25.09 Matugga-Bombo'!C30,'27.09 Matugga-Bombo'!C30,'26.09 Matugga-Bombo-24h'!C30,'28.09 Matugga-Bombo-24h'!C30,'29.09 Matugga-Bombo'!C30)</f>
        <v>38.142857142857146</v>
      </c>
      <c r="D30" s="48">
        <f>AVERAGE('23.09 Matugga-Bombo'!D30,'24.09 Matugga-Bombo'!D30,'25.09 Matugga-Bombo'!D30,'27.09 Matugga-Bombo'!D30,'26.09 Matugga-Bombo-24h'!D30,'28.09 Matugga-Bombo-24h'!D30,'29.09 Matugga-Bombo'!D30)</f>
        <v>12</v>
      </c>
      <c r="E30" s="48">
        <f>AVERAGE('23.09 Matugga-Bombo'!E30,'24.09 Matugga-Bombo'!E30,'25.09 Matugga-Bombo'!E30,'27.09 Matugga-Bombo'!E30,'26.09 Matugga-Bombo-24h'!E30,'28.09 Matugga-Bombo-24h'!E30,'29.09 Matugga-Bombo'!E30)</f>
        <v>7.8571428571428568</v>
      </c>
      <c r="F30" s="48">
        <f>AVERAGE('23.09 Matugga-Bombo'!F30,'24.09 Matugga-Bombo'!F30,'25.09 Matugga-Bombo'!F30,'27.09 Matugga-Bombo'!F30,'26.09 Matugga-Bombo-24h'!F30,'28.09 Matugga-Bombo-24h'!F30,'29.09 Matugga-Bombo'!F30)</f>
        <v>33</v>
      </c>
      <c r="G30" s="48">
        <f>AVERAGE('23.09 Matugga-Bombo'!G30,'24.09 Matugga-Bombo'!G30,'25.09 Matugga-Bombo'!G30,'27.09 Matugga-Bombo'!G30,'26.09 Matugga-Bombo-24h'!G30,'28.09 Matugga-Bombo-24h'!G30,'29.09 Matugga-Bombo'!G30)</f>
        <v>0.7142857142857143</v>
      </c>
      <c r="H30" s="48">
        <f>AVERAGE('23.09 Matugga-Bombo'!H30,'24.09 Matugga-Bombo'!H30,'25.09 Matugga-Bombo'!H30,'27.09 Matugga-Bombo'!H30,'26.09 Matugga-Bombo-24h'!H30,'28.09 Matugga-Bombo-24h'!H30,'29.09 Matugga-Bombo'!H30)</f>
        <v>1</v>
      </c>
      <c r="I30" s="48">
        <f>AVERAGE('23.09 Matugga-Bombo'!I30,'24.09 Matugga-Bombo'!I30,'25.09 Matugga-Bombo'!I30,'27.09 Matugga-Bombo'!I30,'26.09 Matugga-Bombo-24h'!I30,'28.09 Matugga-Bombo-24h'!I30,'29.09 Matugga-Bombo'!I30)</f>
        <v>19.571428571428573</v>
      </c>
      <c r="J30" s="48">
        <f>AVERAGE('23.09 Matugga-Bombo'!J30,'24.09 Matugga-Bombo'!J30,'25.09 Matugga-Bombo'!J30,'27.09 Matugga-Bombo'!J30,'26.09 Matugga-Bombo-24h'!J30,'28.09 Matugga-Bombo-24h'!J30,'29.09 Matugga-Bombo'!J30)</f>
        <v>9.1428571428571423</v>
      </c>
      <c r="K30" s="48">
        <f>AVERAGE('23.09 Matugga-Bombo'!K30,'24.09 Matugga-Bombo'!K30,'25.09 Matugga-Bombo'!K30,'27.09 Matugga-Bombo'!K30,'26.09 Matugga-Bombo-24h'!K30,'28.09 Matugga-Bombo-24h'!K30,'29.09 Matugga-Bombo'!K30)</f>
        <v>1.5714285714285714</v>
      </c>
      <c r="L30" s="48">
        <f>AVERAGE('23.09 Matugga-Bombo'!L30,'24.09 Matugga-Bombo'!L30,'25.09 Matugga-Bombo'!L30,'27.09 Matugga-Bombo'!L30,'26.09 Matugga-Bombo-24h'!L30,'28.09 Matugga-Bombo-24h'!L30,'29.09 Matugga-Bombo'!L30)</f>
        <v>1.8571428571428572</v>
      </c>
      <c r="M30" s="48">
        <f>AVERAGE('23.09 Matugga-Bombo'!M30,'24.09 Matugga-Bombo'!M30,'25.09 Matugga-Bombo'!M30,'27.09 Matugga-Bombo'!M30,'26.09 Matugga-Bombo-24h'!M30,'28.09 Matugga-Bombo-24h'!M30,'29.09 Matugga-Bombo'!M30)</f>
        <v>61.142857142857146</v>
      </c>
      <c r="N30" s="48">
        <f>AVERAGE('23.09 Matugga-Bombo'!N30,'24.09 Matugga-Bombo'!N30,'25.09 Matugga-Bombo'!N30,'27.09 Matugga-Bombo'!N30,'26.09 Matugga-Bombo-24h'!N30,'28.09 Matugga-Bombo-24h'!N30,'29.09 Matugga-Bombo'!N30)</f>
        <v>0.14285714285714285</v>
      </c>
      <c r="O30" s="15">
        <f t="shared" si="0"/>
        <v>124.99999999999999</v>
      </c>
      <c r="P30" s="15">
        <f t="shared" si="1"/>
        <v>186.14285714285714</v>
      </c>
      <c r="R30" s="1" t="s">
        <v>154</v>
      </c>
      <c r="S30" s="33">
        <f>SUM(C90:C93)</f>
        <v>8</v>
      </c>
      <c r="T30" s="33">
        <f t="shared" ref="T30:AF30" si="22">SUM(D90:D93)</f>
        <v>1</v>
      </c>
      <c r="U30" s="33">
        <f t="shared" si="22"/>
        <v>1.5</v>
      </c>
      <c r="V30" s="33">
        <f t="shared" si="22"/>
        <v>3.5</v>
      </c>
      <c r="W30" s="33">
        <f t="shared" si="22"/>
        <v>0</v>
      </c>
      <c r="X30" s="33">
        <f t="shared" si="22"/>
        <v>0</v>
      </c>
      <c r="Y30" s="33">
        <f t="shared" si="22"/>
        <v>10.5</v>
      </c>
      <c r="Z30" s="33">
        <f t="shared" si="22"/>
        <v>6.5</v>
      </c>
      <c r="AA30" s="33">
        <f t="shared" si="22"/>
        <v>1</v>
      </c>
      <c r="AB30" s="33">
        <f t="shared" si="22"/>
        <v>1</v>
      </c>
      <c r="AC30" s="33">
        <f t="shared" si="22"/>
        <v>9.5</v>
      </c>
      <c r="AD30" s="33">
        <f t="shared" si="22"/>
        <v>0</v>
      </c>
      <c r="AE30" s="77">
        <f t="shared" si="22"/>
        <v>33</v>
      </c>
      <c r="AF30" s="77">
        <f t="shared" si="22"/>
        <v>42.5</v>
      </c>
    </row>
    <row r="31" spans="2:32" ht="23.1" customHeight="1" x14ac:dyDescent="0.25">
      <c r="B31" s="23" t="s">
        <v>58</v>
      </c>
      <c r="C31" s="48">
        <f>AVERAGE('23.09 Matugga-Bombo'!C31,'24.09 Matugga-Bombo'!C31,'25.09 Matugga-Bombo'!C31,'27.09 Matugga-Bombo'!C31,'26.09 Matugga-Bombo-24h'!C31,'28.09 Matugga-Bombo-24h'!C31,'29.09 Matugga-Bombo'!C31)</f>
        <v>45.571428571428569</v>
      </c>
      <c r="D31" s="48">
        <f>AVERAGE('23.09 Matugga-Bombo'!D31,'24.09 Matugga-Bombo'!D31,'25.09 Matugga-Bombo'!D31,'27.09 Matugga-Bombo'!D31,'26.09 Matugga-Bombo-24h'!D31,'28.09 Matugga-Bombo-24h'!D31,'29.09 Matugga-Bombo'!D31)</f>
        <v>13</v>
      </c>
      <c r="E31" s="48">
        <f>AVERAGE('23.09 Matugga-Bombo'!E31,'24.09 Matugga-Bombo'!E31,'25.09 Matugga-Bombo'!E31,'27.09 Matugga-Bombo'!E31,'26.09 Matugga-Bombo-24h'!E31,'28.09 Matugga-Bombo-24h'!E31,'29.09 Matugga-Bombo'!E31)</f>
        <v>8.8571428571428577</v>
      </c>
      <c r="F31" s="48">
        <f>AVERAGE('23.09 Matugga-Bombo'!F31,'24.09 Matugga-Bombo'!F31,'25.09 Matugga-Bombo'!F31,'27.09 Matugga-Bombo'!F31,'26.09 Matugga-Bombo-24h'!F31,'28.09 Matugga-Bombo-24h'!F31,'29.09 Matugga-Bombo'!F31)</f>
        <v>39</v>
      </c>
      <c r="G31" s="48">
        <f>AVERAGE('23.09 Matugga-Bombo'!G31,'24.09 Matugga-Bombo'!G31,'25.09 Matugga-Bombo'!G31,'27.09 Matugga-Bombo'!G31,'26.09 Matugga-Bombo-24h'!G31,'28.09 Matugga-Bombo-24h'!G31,'29.09 Matugga-Bombo'!G31)</f>
        <v>1.4285714285714286</v>
      </c>
      <c r="H31" s="48">
        <f>AVERAGE('23.09 Matugga-Bombo'!H31,'24.09 Matugga-Bombo'!H31,'25.09 Matugga-Bombo'!H31,'27.09 Matugga-Bombo'!H31,'26.09 Matugga-Bombo-24h'!H31,'28.09 Matugga-Bombo-24h'!H31,'29.09 Matugga-Bombo'!H31)</f>
        <v>1.2857142857142858</v>
      </c>
      <c r="I31" s="48">
        <f>AVERAGE('23.09 Matugga-Bombo'!I31,'24.09 Matugga-Bombo'!I31,'25.09 Matugga-Bombo'!I31,'27.09 Matugga-Bombo'!I31,'26.09 Matugga-Bombo-24h'!I31,'28.09 Matugga-Bombo-24h'!I31,'29.09 Matugga-Bombo'!I31)</f>
        <v>18.857142857142858</v>
      </c>
      <c r="J31" s="48">
        <f>AVERAGE('23.09 Matugga-Bombo'!J31,'24.09 Matugga-Bombo'!J31,'25.09 Matugga-Bombo'!J31,'27.09 Matugga-Bombo'!J31,'26.09 Matugga-Bombo-24h'!J31,'28.09 Matugga-Bombo-24h'!J31,'29.09 Matugga-Bombo'!J31)</f>
        <v>5.4285714285714288</v>
      </c>
      <c r="K31" s="48">
        <f>AVERAGE('23.09 Matugga-Bombo'!K31,'24.09 Matugga-Bombo'!K31,'25.09 Matugga-Bombo'!K31,'27.09 Matugga-Bombo'!K31,'26.09 Matugga-Bombo-24h'!K31,'28.09 Matugga-Bombo-24h'!K31,'29.09 Matugga-Bombo'!K31)</f>
        <v>2.8571428571428572</v>
      </c>
      <c r="L31" s="48">
        <f>AVERAGE('23.09 Matugga-Bombo'!L31,'24.09 Matugga-Bombo'!L31,'25.09 Matugga-Bombo'!L31,'27.09 Matugga-Bombo'!L31,'26.09 Matugga-Bombo-24h'!L31,'28.09 Matugga-Bombo-24h'!L31,'29.09 Matugga-Bombo'!L31)</f>
        <v>2.2857142857142856</v>
      </c>
      <c r="M31" s="48">
        <f>AVERAGE('23.09 Matugga-Bombo'!M31,'24.09 Matugga-Bombo'!M31,'25.09 Matugga-Bombo'!M31,'27.09 Matugga-Bombo'!M31,'26.09 Matugga-Bombo-24h'!M31,'28.09 Matugga-Bombo-24h'!M31,'29.09 Matugga-Bombo'!M31)</f>
        <v>67.571428571428569</v>
      </c>
      <c r="N31" s="48">
        <f>AVERAGE('23.09 Matugga-Bombo'!N31,'24.09 Matugga-Bombo'!N31,'25.09 Matugga-Bombo'!N31,'27.09 Matugga-Bombo'!N31,'26.09 Matugga-Bombo-24h'!N31,'28.09 Matugga-Bombo-24h'!N31,'29.09 Matugga-Bombo'!N31)</f>
        <v>0.14285714285714285</v>
      </c>
      <c r="O31" s="15">
        <f t="shared" si="0"/>
        <v>138.71428571428569</v>
      </c>
      <c r="P31" s="15">
        <f t="shared" si="1"/>
        <v>206.28571428571425</v>
      </c>
      <c r="R31" s="1" t="s">
        <v>155</v>
      </c>
      <c r="S31" s="33">
        <f>SUM(C94:C97)</f>
        <v>10.5</v>
      </c>
      <c r="T31" s="33">
        <f t="shared" ref="T31:AF31" si="23">SUM(D94:D97)</f>
        <v>2</v>
      </c>
      <c r="U31" s="33">
        <f t="shared" si="23"/>
        <v>2.5</v>
      </c>
      <c r="V31" s="33">
        <f t="shared" si="23"/>
        <v>16.5</v>
      </c>
      <c r="W31" s="33">
        <f t="shared" si="23"/>
        <v>0</v>
      </c>
      <c r="X31" s="33">
        <f t="shared" si="23"/>
        <v>0</v>
      </c>
      <c r="Y31" s="33">
        <f t="shared" si="23"/>
        <v>16.5</v>
      </c>
      <c r="Z31" s="33">
        <f t="shared" si="23"/>
        <v>9.5</v>
      </c>
      <c r="AA31" s="33">
        <f t="shared" si="23"/>
        <v>6.5</v>
      </c>
      <c r="AB31" s="33">
        <f t="shared" si="23"/>
        <v>1</v>
      </c>
      <c r="AC31" s="33">
        <f t="shared" si="23"/>
        <v>22</v>
      </c>
      <c r="AD31" s="33">
        <f t="shared" si="23"/>
        <v>0</v>
      </c>
      <c r="AE31" s="77">
        <f t="shared" si="23"/>
        <v>65</v>
      </c>
      <c r="AF31" s="77">
        <f t="shared" si="23"/>
        <v>87</v>
      </c>
    </row>
    <row r="32" spans="2:32" ht="23.1" customHeight="1" x14ac:dyDescent="0.25">
      <c r="B32" s="23" t="s">
        <v>59</v>
      </c>
      <c r="C32" s="48">
        <f>AVERAGE('23.09 Matugga-Bombo'!C32,'24.09 Matugga-Bombo'!C32,'25.09 Matugga-Bombo'!C32,'27.09 Matugga-Bombo'!C32,'26.09 Matugga-Bombo-24h'!C32,'28.09 Matugga-Bombo-24h'!C32,'29.09 Matugga-Bombo'!C32)</f>
        <v>39.571428571428569</v>
      </c>
      <c r="D32" s="48">
        <f>AVERAGE('23.09 Matugga-Bombo'!D32,'24.09 Matugga-Bombo'!D32,'25.09 Matugga-Bombo'!D32,'27.09 Matugga-Bombo'!D32,'26.09 Matugga-Bombo-24h'!D32,'28.09 Matugga-Bombo-24h'!D32,'29.09 Matugga-Bombo'!D32)</f>
        <v>11.428571428571429</v>
      </c>
      <c r="E32" s="48">
        <f>AVERAGE('23.09 Matugga-Bombo'!E32,'24.09 Matugga-Bombo'!E32,'25.09 Matugga-Bombo'!E32,'27.09 Matugga-Bombo'!E32,'26.09 Matugga-Bombo-24h'!E32,'28.09 Matugga-Bombo-24h'!E32,'29.09 Matugga-Bombo'!E32)</f>
        <v>8.1428571428571423</v>
      </c>
      <c r="F32" s="48">
        <f>AVERAGE('23.09 Matugga-Bombo'!F32,'24.09 Matugga-Bombo'!F32,'25.09 Matugga-Bombo'!F32,'27.09 Matugga-Bombo'!F32,'26.09 Matugga-Bombo-24h'!F32,'28.09 Matugga-Bombo-24h'!F32,'29.09 Matugga-Bombo'!F32)</f>
        <v>33.571428571428569</v>
      </c>
      <c r="G32" s="48">
        <f>AVERAGE('23.09 Matugga-Bombo'!G32,'24.09 Matugga-Bombo'!G32,'25.09 Matugga-Bombo'!G32,'27.09 Matugga-Bombo'!G32,'26.09 Matugga-Bombo-24h'!G32,'28.09 Matugga-Bombo-24h'!G32,'29.09 Matugga-Bombo'!G32)</f>
        <v>1</v>
      </c>
      <c r="H32" s="48">
        <f>AVERAGE('23.09 Matugga-Bombo'!H32,'24.09 Matugga-Bombo'!H32,'25.09 Matugga-Bombo'!H32,'27.09 Matugga-Bombo'!H32,'26.09 Matugga-Bombo-24h'!H32,'28.09 Matugga-Bombo-24h'!H32,'29.09 Matugga-Bombo'!H32)</f>
        <v>2.2857142857142856</v>
      </c>
      <c r="I32" s="48">
        <f>AVERAGE('23.09 Matugga-Bombo'!I32,'24.09 Matugga-Bombo'!I32,'25.09 Matugga-Bombo'!I32,'27.09 Matugga-Bombo'!I32,'26.09 Matugga-Bombo-24h'!I32,'28.09 Matugga-Bombo-24h'!I32,'29.09 Matugga-Bombo'!I32)</f>
        <v>20</v>
      </c>
      <c r="J32" s="48">
        <f>AVERAGE('23.09 Matugga-Bombo'!J32,'24.09 Matugga-Bombo'!J32,'25.09 Matugga-Bombo'!J32,'27.09 Matugga-Bombo'!J32,'26.09 Matugga-Bombo-24h'!J32,'28.09 Matugga-Bombo-24h'!J32,'29.09 Matugga-Bombo'!J32)</f>
        <v>5.8571428571428568</v>
      </c>
      <c r="K32" s="48">
        <f>AVERAGE('23.09 Matugga-Bombo'!K32,'24.09 Matugga-Bombo'!K32,'25.09 Matugga-Bombo'!K32,'27.09 Matugga-Bombo'!K32,'26.09 Matugga-Bombo-24h'!K32,'28.09 Matugga-Bombo-24h'!K32,'29.09 Matugga-Bombo'!K32)</f>
        <v>1.4285714285714286</v>
      </c>
      <c r="L32" s="48">
        <f>AVERAGE('23.09 Matugga-Bombo'!L32,'24.09 Matugga-Bombo'!L32,'25.09 Matugga-Bombo'!L32,'27.09 Matugga-Bombo'!L32,'26.09 Matugga-Bombo-24h'!L32,'28.09 Matugga-Bombo-24h'!L32,'29.09 Matugga-Bombo'!L32)</f>
        <v>1.8571428571428572</v>
      </c>
      <c r="M32" s="48">
        <f>AVERAGE('23.09 Matugga-Bombo'!M32,'24.09 Matugga-Bombo'!M32,'25.09 Matugga-Bombo'!M32,'27.09 Matugga-Bombo'!M32,'26.09 Matugga-Bombo-24h'!M32,'28.09 Matugga-Bombo-24h'!M32,'29.09 Matugga-Bombo'!M32)</f>
        <v>54.142857142857146</v>
      </c>
      <c r="N32" s="48">
        <f>AVERAGE('23.09 Matugga-Bombo'!N32,'24.09 Matugga-Bombo'!N32,'25.09 Matugga-Bombo'!N32,'27.09 Matugga-Bombo'!N32,'26.09 Matugga-Bombo-24h'!N32,'28.09 Matugga-Bombo-24h'!N32,'29.09 Matugga-Bombo'!N32)</f>
        <v>0</v>
      </c>
      <c r="O32" s="15">
        <f t="shared" si="0"/>
        <v>125.14285714285715</v>
      </c>
      <c r="P32" s="15">
        <f t="shared" si="1"/>
        <v>179.28571428571431</v>
      </c>
      <c r="R32" s="1" t="s">
        <v>156</v>
      </c>
      <c r="S32" s="33">
        <f>SUM(C98:C101)</f>
        <v>22</v>
      </c>
      <c r="T32" s="33">
        <f t="shared" ref="T32:AF32" si="24">SUM(D98:D101)</f>
        <v>10.5</v>
      </c>
      <c r="U32" s="33">
        <f t="shared" si="24"/>
        <v>6</v>
      </c>
      <c r="V32" s="33">
        <f t="shared" si="24"/>
        <v>48</v>
      </c>
      <c r="W32" s="33">
        <f t="shared" si="24"/>
        <v>1.5</v>
      </c>
      <c r="X32" s="33">
        <f t="shared" si="24"/>
        <v>0</v>
      </c>
      <c r="Y32" s="33">
        <f t="shared" si="24"/>
        <v>30.5</v>
      </c>
      <c r="Z32" s="33">
        <f t="shared" si="24"/>
        <v>10.5</v>
      </c>
      <c r="AA32" s="33">
        <f t="shared" si="24"/>
        <v>4.5</v>
      </c>
      <c r="AB32" s="33">
        <f t="shared" si="24"/>
        <v>3</v>
      </c>
      <c r="AC32" s="33">
        <f t="shared" si="24"/>
        <v>41.5</v>
      </c>
      <c r="AD32" s="33">
        <f t="shared" si="24"/>
        <v>0</v>
      </c>
      <c r="AE32" s="77">
        <f t="shared" si="24"/>
        <v>136.5</v>
      </c>
      <c r="AF32" s="77">
        <f t="shared" si="24"/>
        <v>178</v>
      </c>
    </row>
    <row r="33" spans="2:32" ht="23.1" customHeight="1" x14ac:dyDescent="0.25">
      <c r="B33" s="22" t="s">
        <v>60</v>
      </c>
      <c r="C33" s="48">
        <f>AVERAGE('23.09 Matugga-Bombo'!C33,'24.09 Matugga-Bombo'!C33,'25.09 Matugga-Bombo'!C33,'27.09 Matugga-Bombo'!C33,'26.09 Matugga-Bombo-24h'!C33,'28.09 Matugga-Bombo-24h'!C33,'29.09 Matugga-Bombo'!C33)</f>
        <v>38.285714285714285</v>
      </c>
      <c r="D33" s="48">
        <f>AVERAGE('23.09 Matugga-Bombo'!D33,'24.09 Matugga-Bombo'!D33,'25.09 Matugga-Bombo'!D33,'27.09 Matugga-Bombo'!D33,'26.09 Matugga-Bombo-24h'!D33,'28.09 Matugga-Bombo-24h'!D33,'29.09 Matugga-Bombo'!D33)</f>
        <v>10</v>
      </c>
      <c r="E33" s="48">
        <f>AVERAGE('23.09 Matugga-Bombo'!E33,'24.09 Matugga-Bombo'!E33,'25.09 Matugga-Bombo'!E33,'27.09 Matugga-Bombo'!E33,'26.09 Matugga-Bombo-24h'!E33,'28.09 Matugga-Bombo-24h'!E33,'29.09 Matugga-Bombo'!E33)</f>
        <v>7.7142857142857144</v>
      </c>
      <c r="F33" s="48">
        <f>AVERAGE('23.09 Matugga-Bombo'!F33,'24.09 Matugga-Bombo'!F33,'25.09 Matugga-Bombo'!F33,'27.09 Matugga-Bombo'!F33,'26.09 Matugga-Bombo-24h'!F33,'28.09 Matugga-Bombo-24h'!F33,'29.09 Matugga-Bombo'!F33)</f>
        <v>35.142857142857146</v>
      </c>
      <c r="G33" s="48">
        <f>AVERAGE('23.09 Matugga-Bombo'!G33,'24.09 Matugga-Bombo'!G33,'25.09 Matugga-Bombo'!G33,'27.09 Matugga-Bombo'!G33,'26.09 Matugga-Bombo-24h'!G33,'28.09 Matugga-Bombo-24h'!G33,'29.09 Matugga-Bombo'!G33)</f>
        <v>1.4285714285714286</v>
      </c>
      <c r="H33" s="48">
        <f>AVERAGE('23.09 Matugga-Bombo'!H33,'24.09 Matugga-Bombo'!H33,'25.09 Matugga-Bombo'!H33,'27.09 Matugga-Bombo'!H33,'26.09 Matugga-Bombo-24h'!H33,'28.09 Matugga-Bombo-24h'!H33,'29.09 Matugga-Bombo'!H33)</f>
        <v>1.1428571428571428</v>
      </c>
      <c r="I33" s="48">
        <f>AVERAGE('23.09 Matugga-Bombo'!I33,'24.09 Matugga-Bombo'!I33,'25.09 Matugga-Bombo'!I33,'27.09 Matugga-Bombo'!I33,'26.09 Matugga-Bombo-24h'!I33,'28.09 Matugga-Bombo-24h'!I33,'29.09 Matugga-Bombo'!I33)</f>
        <v>17.571428571428573</v>
      </c>
      <c r="J33" s="48">
        <f>AVERAGE('23.09 Matugga-Bombo'!J33,'24.09 Matugga-Bombo'!J33,'25.09 Matugga-Bombo'!J33,'27.09 Matugga-Bombo'!J33,'26.09 Matugga-Bombo-24h'!J33,'28.09 Matugga-Bombo-24h'!J33,'29.09 Matugga-Bombo'!J33)</f>
        <v>5.5714285714285712</v>
      </c>
      <c r="K33" s="48">
        <f>AVERAGE('23.09 Matugga-Bombo'!K33,'24.09 Matugga-Bombo'!K33,'25.09 Matugga-Bombo'!K33,'27.09 Matugga-Bombo'!K33,'26.09 Matugga-Bombo-24h'!K33,'28.09 Matugga-Bombo-24h'!K33,'29.09 Matugga-Bombo'!K33)</f>
        <v>2</v>
      </c>
      <c r="L33" s="48">
        <f>AVERAGE('23.09 Matugga-Bombo'!L33,'24.09 Matugga-Bombo'!L33,'25.09 Matugga-Bombo'!L33,'27.09 Matugga-Bombo'!L33,'26.09 Matugga-Bombo-24h'!L33,'28.09 Matugga-Bombo-24h'!L33,'29.09 Matugga-Bombo'!L33)</f>
        <v>2.2857142857142856</v>
      </c>
      <c r="M33" s="48">
        <f>AVERAGE('23.09 Matugga-Bombo'!M33,'24.09 Matugga-Bombo'!M33,'25.09 Matugga-Bombo'!M33,'27.09 Matugga-Bombo'!M33,'26.09 Matugga-Bombo-24h'!M33,'28.09 Matugga-Bombo-24h'!M33,'29.09 Matugga-Bombo'!M33)</f>
        <v>66</v>
      </c>
      <c r="N33" s="48">
        <f>AVERAGE('23.09 Matugga-Bombo'!N33,'24.09 Matugga-Bombo'!N33,'25.09 Matugga-Bombo'!N33,'27.09 Matugga-Bombo'!N33,'26.09 Matugga-Bombo-24h'!N33,'28.09 Matugga-Bombo-24h'!N33,'29.09 Matugga-Bombo'!N33)</f>
        <v>0.14285714285714285</v>
      </c>
      <c r="O33" s="15">
        <f t="shared" si="0"/>
        <v>121.28571428571428</v>
      </c>
      <c r="P33" s="15">
        <f t="shared" si="1"/>
        <v>187.28571428571428</v>
      </c>
      <c r="R33" s="1" t="s">
        <v>157</v>
      </c>
      <c r="S33" s="33">
        <f>SUM(C102:C105)</f>
        <v>58</v>
      </c>
      <c r="T33" s="33">
        <f t="shared" ref="T33:AF33" si="25">SUM(D102:D105)</f>
        <v>11.5</v>
      </c>
      <c r="U33" s="33">
        <f t="shared" si="25"/>
        <v>15</v>
      </c>
      <c r="V33" s="33">
        <f t="shared" si="25"/>
        <v>89</v>
      </c>
      <c r="W33" s="33">
        <f t="shared" si="25"/>
        <v>4.5</v>
      </c>
      <c r="X33" s="33">
        <f t="shared" si="25"/>
        <v>0.5</v>
      </c>
      <c r="Y33" s="33">
        <f t="shared" si="25"/>
        <v>36.5</v>
      </c>
      <c r="Z33" s="33">
        <f t="shared" si="25"/>
        <v>24.5</v>
      </c>
      <c r="AA33" s="33">
        <f t="shared" si="25"/>
        <v>2.5</v>
      </c>
      <c r="AB33" s="33">
        <f t="shared" si="25"/>
        <v>2</v>
      </c>
      <c r="AC33" s="33">
        <f t="shared" si="25"/>
        <v>131.5</v>
      </c>
      <c r="AD33" s="33">
        <f t="shared" si="25"/>
        <v>0</v>
      </c>
      <c r="AE33" s="77">
        <f t="shared" si="25"/>
        <v>244</v>
      </c>
      <c r="AF33" s="77">
        <f t="shared" si="25"/>
        <v>375.5</v>
      </c>
    </row>
    <row r="34" spans="2:32" ht="23.1" customHeight="1" x14ac:dyDescent="0.25">
      <c r="B34" s="23" t="s">
        <v>61</v>
      </c>
      <c r="C34" s="48">
        <f>AVERAGE('23.09 Matugga-Bombo'!C34,'24.09 Matugga-Bombo'!C34,'25.09 Matugga-Bombo'!C34,'27.09 Matugga-Bombo'!C34,'26.09 Matugga-Bombo-24h'!C34,'28.09 Matugga-Bombo-24h'!C34,'29.09 Matugga-Bombo'!C34)</f>
        <v>34.142857142857146</v>
      </c>
      <c r="D34" s="48">
        <f>AVERAGE('23.09 Matugga-Bombo'!D34,'24.09 Matugga-Bombo'!D34,'25.09 Matugga-Bombo'!D34,'27.09 Matugga-Bombo'!D34,'26.09 Matugga-Bombo-24h'!D34,'28.09 Matugga-Bombo-24h'!D34,'29.09 Matugga-Bombo'!D34)</f>
        <v>13</v>
      </c>
      <c r="E34" s="48">
        <f>AVERAGE('23.09 Matugga-Bombo'!E34,'24.09 Matugga-Bombo'!E34,'25.09 Matugga-Bombo'!E34,'27.09 Matugga-Bombo'!E34,'26.09 Matugga-Bombo-24h'!E34,'28.09 Matugga-Bombo-24h'!E34,'29.09 Matugga-Bombo'!E34)</f>
        <v>5.4285714285714288</v>
      </c>
      <c r="F34" s="48">
        <f>AVERAGE('23.09 Matugga-Bombo'!F34,'24.09 Matugga-Bombo'!F34,'25.09 Matugga-Bombo'!F34,'27.09 Matugga-Bombo'!F34,'26.09 Matugga-Bombo-24h'!F34,'28.09 Matugga-Bombo-24h'!F34,'29.09 Matugga-Bombo'!F34)</f>
        <v>35.857142857142854</v>
      </c>
      <c r="G34" s="48">
        <f>AVERAGE('23.09 Matugga-Bombo'!G34,'24.09 Matugga-Bombo'!G34,'25.09 Matugga-Bombo'!G34,'27.09 Matugga-Bombo'!G34,'26.09 Matugga-Bombo-24h'!G34,'28.09 Matugga-Bombo-24h'!G34,'29.09 Matugga-Bombo'!G34)</f>
        <v>0.8571428571428571</v>
      </c>
      <c r="H34" s="48">
        <f>AVERAGE('23.09 Matugga-Bombo'!H34,'24.09 Matugga-Bombo'!H34,'25.09 Matugga-Bombo'!H34,'27.09 Matugga-Bombo'!H34,'26.09 Matugga-Bombo-24h'!H34,'28.09 Matugga-Bombo-24h'!H34,'29.09 Matugga-Bombo'!H34)</f>
        <v>2</v>
      </c>
      <c r="I34" s="48">
        <f>AVERAGE('23.09 Matugga-Bombo'!I34,'24.09 Matugga-Bombo'!I34,'25.09 Matugga-Bombo'!I34,'27.09 Matugga-Bombo'!I34,'26.09 Matugga-Bombo-24h'!I34,'28.09 Matugga-Bombo-24h'!I34,'29.09 Matugga-Bombo'!I34)</f>
        <v>16.142857142857142</v>
      </c>
      <c r="J34" s="48">
        <f>AVERAGE('23.09 Matugga-Bombo'!J34,'24.09 Matugga-Bombo'!J34,'25.09 Matugga-Bombo'!J34,'27.09 Matugga-Bombo'!J34,'26.09 Matugga-Bombo-24h'!J34,'28.09 Matugga-Bombo-24h'!J34,'29.09 Matugga-Bombo'!J34)</f>
        <v>5.5714285714285712</v>
      </c>
      <c r="K34" s="48">
        <f>AVERAGE('23.09 Matugga-Bombo'!K34,'24.09 Matugga-Bombo'!K34,'25.09 Matugga-Bombo'!K34,'27.09 Matugga-Bombo'!K34,'26.09 Matugga-Bombo-24h'!K34,'28.09 Matugga-Bombo-24h'!K34,'29.09 Matugga-Bombo'!K34)</f>
        <v>2</v>
      </c>
      <c r="L34" s="48">
        <f>AVERAGE('23.09 Matugga-Bombo'!L34,'24.09 Matugga-Bombo'!L34,'25.09 Matugga-Bombo'!L34,'27.09 Matugga-Bombo'!L34,'26.09 Matugga-Bombo-24h'!L34,'28.09 Matugga-Bombo-24h'!L34,'29.09 Matugga-Bombo'!L34)</f>
        <v>2.1428571428571428</v>
      </c>
      <c r="M34" s="48">
        <f>AVERAGE('23.09 Matugga-Bombo'!M34,'24.09 Matugga-Bombo'!M34,'25.09 Matugga-Bombo'!M34,'27.09 Matugga-Bombo'!M34,'26.09 Matugga-Bombo-24h'!M34,'28.09 Matugga-Bombo-24h'!M34,'29.09 Matugga-Bombo'!M34)</f>
        <v>53</v>
      </c>
      <c r="N34" s="48">
        <f>AVERAGE('23.09 Matugga-Bombo'!N34,'24.09 Matugga-Bombo'!N34,'25.09 Matugga-Bombo'!N34,'27.09 Matugga-Bombo'!N34,'26.09 Matugga-Bombo-24h'!N34,'28.09 Matugga-Bombo-24h'!N34,'29.09 Matugga-Bombo'!N34)</f>
        <v>0</v>
      </c>
      <c r="O34" s="15">
        <f t="shared" si="0"/>
        <v>117.14285714285714</v>
      </c>
      <c r="P34" s="15">
        <f t="shared" si="1"/>
        <v>170.14285714285714</v>
      </c>
      <c r="R34" s="37" t="s">
        <v>90</v>
      </c>
      <c r="S34" s="38">
        <f t="shared" ref="S34:AF34" si="26">MAX(S10:S12)</f>
        <v>148.85714285714286</v>
      </c>
      <c r="T34" s="38">
        <f t="shared" si="26"/>
        <v>44.571428571428569</v>
      </c>
      <c r="U34" s="38">
        <f t="shared" si="26"/>
        <v>28</v>
      </c>
      <c r="V34" s="38">
        <f t="shared" si="26"/>
        <v>144</v>
      </c>
      <c r="W34" s="38">
        <f t="shared" si="26"/>
        <v>6.5714285714285712</v>
      </c>
      <c r="X34" s="38">
        <f t="shared" si="26"/>
        <v>3.5714285714285716</v>
      </c>
      <c r="Y34" s="38">
        <f t="shared" si="26"/>
        <v>63.142857142857139</v>
      </c>
      <c r="Z34" s="38">
        <f t="shared" si="26"/>
        <v>18.428571428571431</v>
      </c>
      <c r="AA34" s="38">
        <f t="shared" si="26"/>
        <v>8.8571428571428577</v>
      </c>
      <c r="AB34" s="38">
        <f t="shared" si="26"/>
        <v>6</v>
      </c>
      <c r="AC34" s="38">
        <f t="shared" si="26"/>
        <v>295.85714285714283</v>
      </c>
      <c r="AD34" s="38">
        <f t="shared" si="26"/>
        <v>0.2857142857142857</v>
      </c>
      <c r="AE34" s="39">
        <f t="shared" si="26"/>
        <v>464.85714285714283</v>
      </c>
      <c r="AF34" s="39">
        <f t="shared" si="26"/>
        <v>741.99999999999989</v>
      </c>
    </row>
    <row r="35" spans="2:32" ht="23.1" customHeight="1" x14ac:dyDescent="0.25">
      <c r="B35" s="23" t="s">
        <v>62</v>
      </c>
      <c r="C35" s="48">
        <f>AVERAGE('23.09 Matugga-Bombo'!C35,'24.09 Matugga-Bombo'!C35,'25.09 Matugga-Bombo'!C35,'27.09 Matugga-Bombo'!C35,'26.09 Matugga-Bombo-24h'!C35,'28.09 Matugga-Bombo-24h'!C35,'29.09 Matugga-Bombo'!C35)</f>
        <v>29.571428571428573</v>
      </c>
      <c r="D35" s="48">
        <f>AVERAGE('23.09 Matugga-Bombo'!D35,'24.09 Matugga-Bombo'!D35,'25.09 Matugga-Bombo'!D35,'27.09 Matugga-Bombo'!D35,'26.09 Matugga-Bombo-24h'!D35,'28.09 Matugga-Bombo-24h'!D35,'29.09 Matugga-Bombo'!D35)</f>
        <v>9.7142857142857135</v>
      </c>
      <c r="E35" s="48">
        <f>AVERAGE('23.09 Matugga-Bombo'!E35,'24.09 Matugga-Bombo'!E35,'25.09 Matugga-Bombo'!E35,'27.09 Matugga-Bombo'!E35,'26.09 Matugga-Bombo-24h'!E35,'28.09 Matugga-Bombo-24h'!E35,'29.09 Matugga-Bombo'!E35)</f>
        <v>8.5714285714285712</v>
      </c>
      <c r="F35" s="48">
        <f>AVERAGE('23.09 Matugga-Bombo'!F35,'24.09 Matugga-Bombo'!F35,'25.09 Matugga-Bombo'!F35,'27.09 Matugga-Bombo'!F35,'26.09 Matugga-Bombo-24h'!F35,'28.09 Matugga-Bombo-24h'!F35,'29.09 Matugga-Bombo'!F35)</f>
        <v>31.428571428571427</v>
      </c>
      <c r="G35" s="48">
        <f>AVERAGE('23.09 Matugga-Bombo'!G35,'24.09 Matugga-Bombo'!G35,'25.09 Matugga-Bombo'!G35,'27.09 Matugga-Bombo'!G35,'26.09 Matugga-Bombo-24h'!G35,'28.09 Matugga-Bombo-24h'!G35,'29.09 Matugga-Bombo'!G35)</f>
        <v>1.2857142857142858</v>
      </c>
      <c r="H35" s="48">
        <f>AVERAGE('23.09 Matugga-Bombo'!H35,'24.09 Matugga-Bombo'!H35,'25.09 Matugga-Bombo'!H35,'27.09 Matugga-Bombo'!H35,'26.09 Matugga-Bombo-24h'!H35,'28.09 Matugga-Bombo-24h'!H35,'29.09 Matugga-Bombo'!H35)</f>
        <v>0.7142857142857143</v>
      </c>
      <c r="I35" s="48">
        <f>AVERAGE('23.09 Matugga-Bombo'!I35,'24.09 Matugga-Bombo'!I35,'25.09 Matugga-Bombo'!I35,'27.09 Matugga-Bombo'!I35,'26.09 Matugga-Bombo-24h'!I35,'28.09 Matugga-Bombo-24h'!I35,'29.09 Matugga-Bombo'!I35)</f>
        <v>14</v>
      </c>
      <c r="J35" s="48">
        <f>AVERAGE('23.09 Matugga-Bombo'!J35,'24.09 Matugga-Bombo'!J35,'25.09 Matugga-Bombo'!J35,'27.09 Matugga-Bombo'!J35,'26.09 Matugga-Bombo-24h'!J35,'28.09 Matugga-Bombo-24h'!J35,'29.09 Matugga-Bombo'!J35)</f>
        <v>5</v>
      </c>
      <c r="K35" s="48">
        <f>AVERAGE('23.09 Matugga-Bombo'!K35,'24.09 Matugga-Bombo'!K35,'25.09 Matugga-Bombo'!K35,'27.09 Matugga-Bombo'!K35,'26.09 Matugga-Bombo-24h'!K35,'28.09 Matugga-Bombo-24h'!K35,'29.09 Matugga-Bombo'!K35)</f>
        <v>2.5714285714285716</v>
      </c>
      <c r="L35" s="48">
        <f>AVERAGE('23.09 Matugga-Bombo'!L35,'24.09 Matugga-Bombo'!L35,'25.09 Matugga-Bombo'!L35,'27.09 Matugga-Bombo'!L35,'26.09 Matugga-Bombo-24h'!L35,'28.09 Matugga-Bombo-24h'!L35,'29.09 Matugga-Bombo'!L35)</f>
        <v>2.2857142857142856</v>
      </c>
      <c r="M35" s="48">
        <f>AVERAGE('23.09 Matugga-Bombo'!M35,'24.09 Matugga-Bombo'!M35,'25.09 Matugga-Bombo'!M35,'27.09 Matugga-Bombo'!M35,'26.09 Matugga-Bombo-24h'!M35,'28.09 Matugga-Bombo-24h'!M35,'29.09 Matugga-Bombo'!M35)</f>
        <v>47.142857142857146</v>
      </c>
      <c r="N35" s="48">
        <f>AVERAGE('23.09 Matugga-Bombo'!N35,'24.09 Matugga-Bombo'!N35,'25.09 Matugga-Bombo'!N35,'27.09 Matugga-Bombo'!N35,'26.09 Matugga-Bombo-24h'!N35,'28.09 Matugga-Bombo-24h'!N35,'29.09 Matugga-Bombo'!N35)</f>
        <v>0</v>
      </c>
      <c r="O35" s="15">
        <f t="shared" si="0"/>
        <v>105.14285714285714</v>
      </c>
      <c r="P35" s="15">
        <f t="shared" si="1"/>
        <v>152.28571428571428</v>
      </c>
      <c r="R35" s="37" t="s">
        <v>91</v>
      </c>
      <c r="S35" s="38">
        <f t="shared" ref="S35:AF35" si="27">MAX(S13:S18)</f>
        <v>161.57142857142858</v>
      </c>
      <c r="T35" s="38">
        <f t="shared" si="27"/>
        <v>56.571428571428577</v>
      </c>
      <c r="U35" s="38">
        <f t="shared" si="27"/>
        <v>35.571428571428569</v>
      </c>
      <c r="V35" s="38">
        <f t="shared" si="27"/>
        <v>157.28571428571428</v>
      </c>
      <c r="W35" s="38">
        <f t="shared" si="27"/>
        <v>4.5714285714285712</v>
      </c>
      <c r="X35" s="38">
        <f t="shared" si="27"/>
        <v>6</v>
      </c>
      <c r="Y35" s="38">
        <f t="shared" si="27"/>
        <v>76</v>
      </c>
      <c r="Z35" s="38">
        <f t="shared" si="27"/>
        <v>26</v>
      </c>
      <c r="AA35" s="38">
        <f t="shared" si="27"/>
        <v>10.428571428571429</v>
      </c>
      <c r="AB35" s="38">
        <f t="shared" si="27"/>
        <v>9.7142857142857153</v>
      </c>
      <c r="AC35" s="38">
        <f t="shared" si="27"/>
        <v>267</v>
      </c>
      <c r="AD35" s="38">
        <f t="shared" si="27"/>
        <v>0.42857142857142855</v>
      </c>
      <c r="AE35" s="39">
        <f t="shared" si="27"/>
        <v>520.85714285714289</v>
      </c>
      <c r="AF35" s="39">
        <f t="shared" si="27"/>
        <v>775.71428571428578</v>
      </c>
    </row>
    <row r="36" spans="2:32" ht="23.1" customHeight="1" x14ac:dyDescent="0.25">
      <c r="B36" s="23" t="s">
        <v>63</v>
      </c>
      <c r="C36" s="48">
        <f>AVERAGE('23.09 Matugga-Bombo'!C36,'24.09 Matugga-Bombo'!C36,'25.09 Matugga-Bombo'!C36,'27.09 Matugga-Bombo'!C36,'26.09 Matugga-Bombo-24h'!C36,'28.09 Matugga-Bombo-24h'!C36,'29.09 Matugga-Bombo'!C36)</f>
        <v>34</v>
      </c>
      <c r="D36" s="48">
        <f>AVERAGE('23.09 Matugga-Bombo'!D36,'24.09 Matugga-Bombo'!D36,'25.09 Matugga-Bombo'!D36,'27.09 Matugga-Bombo'!D36,'26.09 Matugga-Bombo-24h'!D36,'28.09 Matugga-Bombo-24h'!D36,'29.09 Matugga-Bombo'!D36)</f>
        <v>11.428571428571429</v>
      </c>
      <c r="E36" s="48">
        <f>AVERAGE('23.09 Matugga-Bombo'!E36,'24.09 Matugga-Bombo'!E36,'25.09 Matugga-Bombo'!E36,'27.09 Matugga-Bombo'!E36,'26.09 Matugga-Bombo-24h'!E36,'28.09 Matugga-Bombo-24h'!E36,'29.09 Matugga-Bombo'!E36)</f>
        <v>8.7142857142857135</v>
      </c>
      <c r="F36" s="48">
        <f>AVERAGE('23.09 Matugga-Bombo'!F36,'24.09 Matugga-Bombo'!F36,'25.09 Matugga-Bombo'!F36,'27.09 Matugga-Bombo'!F36,'26.09 Matugga-Bombo-24h'!F36,'28.09 Matugga-Bombo-24h'!F36,'29.09 Matugga-Bombo'!F36)</f>
        <v>41.571428571428569</v>
      </c>
      <c r="G36" s="48">
        <f>AVERAGE('23.09 Matugga-Bombo'!G36,'24.09 Matugga-Bombo'!G36,'25.09 Matugga-Bombo'!G36,'27.09 Matugga-Bombo'!G36,'26.09 Matugga-Bombo-24h'!G36,'28.09 Matugga-Bombo-24h'!G36,'29.09 Matugga-Bombo'!G36)</f>
        <v>1.2857142857142858</v>
      </c>
      <c r="H36" s="48">
        <f>AVERAGE('23.09 Matugga-Bombo'!H36,'24.09 Matugga-Bombo'!H36,'25.09 Matugga-Bombo'!H36,'27.09 Matugga-Bombo'!H36,'26.09 Matugga-Bombo-24h'!H36,'28.09 Matugga-Bombo-24h'!H36,'29.09 Matugga-Bombo'!H36)</f>
        <v>1.8571428571428572</v>
      </c>
      <c r="I36" s="48">
        <f>AVERAGE('23.09 Matugga-Bombo'!I36,'24.09 Matugga-Bombo'!I36,'25.09 Matugga-Bombo'!I36,'27.09 Matugga-Bombo'!I36,'26.09 Matugga-Bombo-24h'!I36,'28.09 Matugga-Bombo-24h'!I36,'29.09 Matugga-Bombo'!I36)</f>
        <v>20.428571428571427</v>
      </c>
      <c r="J36" s="48">
        <f>AVERAGE('23.09 Matugga-Bombo'!J36,'24.09 Matugga-Bombo'!J36,'25.09 Matugga-Bombo'!J36,'27.09 Matugga-Bombo'!J36,'26.09 Matugga-Bombo-24h'!J36,'28.09 Matugga-Bombo-24h'!J36,'29.09 Matugga-Bombo'!J36)</f>
        <v>6.5714285714285712</v>
      </c>
      <c r="K36" s="48">
        <f>AVERAGE('23.09 Matugga-Bombo'!K36,'24.09 Matugga-Bombo'!K36,'25.09 Matugga-Bombo'!K36,'27.09 Matugga-Bombo'!K36,'26.09 Matugga-Bombo-24h'!K36,'28.09 Matugga-Bombo-24h'!K36,'29.09 Matugga-Bombo'!K36)</f>
        <v>3.4285714285714284</v>
      </c>
      <c r="L36" s="48">
        <f>AVERAGE('23.09 Matugga-Bombo'!L36,'24.09 Matugga-Bombo'!L36,'25.09 Matugga-Bombo'!L36,'27.09 Matugga-Bombo'!L36,'26.09 Matugga-Bombo-24h'!L36,'28.09 Matugga-Bombo-24h'!L36,'29.09 Matugga-Bombo'!L36)</f>
        <v>3</v>
      </c>
      <c r="M36" s="48">
        <f>AVERAGE('23.09 Matugga-Bombo'!M36,'24.09 Matugga-Bombo'!M36,'25.09 Matugga-Bombo'!M36,'27.09 Matugga-Bombo'!M36,'26.09 Matugga-Bombo-24h'!M36,'28.09 Matugga-Bombo-24h'!M36,'29.09 Matugga-Bombo'!M36)</f>
        <v>46.285714285714285</v>
      </c>
      <c r="N36" s="48">
        <f>AVERAGE('23.09 Matugga-Bombo'!N36,'24.09 Matugga-Bombo'!N36,'25.09 Matugga-Bombo'!N36,'27.09 Matugga-Bombo'!N36,'26.09 Matugga-Bombo-24h'!N36,'28.09 Matugga-Bombo-24h'!N36,'29.09 Matugga-Bombo'!N36)</f>
        <v>0.14285714285714285</v>
      </c>
      <c r="O36" s="15">
        <f t="shared" si="0"/>
        <v>132.42857142857144</v>
      </c>
      <c r="P36" s="15">
        <f t="shared" si="1"/>
        <v>178.71428571428572</v>
      </c>
      <c r="R36" s="37" t="s">
        <v>92</v>
      </c>
      <c r="S36" s="38">
        <f t="shared" ref="S36:AF36" si="28">MAX(S19:S21)</f>
        <v>140.85714285714283</v>
      </c>
      <c r="T36" s="38">
        <f t="shared" si="28"/>
        <v>33.571428571428569</v>
      </c>
      <c r="U36" s="38">
        <f t="shared" si="28"/>
        <v>28</v>
      </c>
      <c r="V36" s="38">
        <f t="shared" si="28"/>
        <v>169.28571428571428</v>
      </c>
      <c r="W36" s="38">
        <f t="shared" si="28"/>
        <v>3.4285714285714288</v>
      </c>
      <c r="X36" s="38">
        <f t="shared" si="28"/>
        <v>3.7142857142857135</v>
      </c>
      <c r="Y36" s="38">
        <f t="shared" si="28"/>
        <v>64.714285714285722</v>
      </c>
      <c r="Z36" s="38">
        <f t="shared" si="28"/>
        <v>25.142857142857146</v>
      </c>
      <c r="AA36" s="38">
        <f t="shared" si="28"/>
        <v>13.142857142857142</v>
      </c>
      <c r="AB36" s="38">
        <f t="shared" si="28"/>
        <v>11.857142857142858</v>
      </c>
      <c r="AC36" s="38">
        <f t="shared" si="28"/>
        <v>223.85714285714286</v>
      </c>
      <c r="AD36" s="38">
        <f t="shared" si="28"/>
        <v>0</v>
      </c>
      <c r="AE36" s="39">
        <f t="shared" si="28"/>
        <v>467.00000000000006</v>
      </c>
      <c r="AF36" s="39">
        <f t="shared" si="28"/>
        <v>676.85714285714289</v>
      </c>
    </row>
    <row r="37" spans="2:32" ht="23.1" customHeight="1" x14ac:dyDescent="0.25">
      <c r="B37" s="22" t="s">
        <v>64</v>
      </c>
      <c r="C37" s="48">
        <f>AVERAGE('23.09 Matugga-Bombo'!C37,'24.09 Matugga-Bombo'!C37,'25.09 Matugga-Bombo'!C37,'27.09 Matugga-Bombo'!C37,'26.09 Matugga-Bombo-24h'!C37,'28.09 Matugga-Bombo-24h'!C37,'29.09 Matugga-Bombo'!C37)</f>
        <v>35.571428571428569</v>
      </c>
      <c r="D37" s="48">
        <f>AVERAGE('23.09 Matugga-Bombo'!D37,'24.09 Matugga-Bombo'!D37,'25.09 Matugga-Bombo'!D37,'27.09 Matugga-Bombo'!D37,'26.09 Matugga-Bombo-24h'!D37,'28.09 Matugga-Bombo-24h'!D37,'29.09 Matugga-Bombo'!D37)</f>
        <v>11.714285714285714</v>
      </c>
      <c r="E37" s="48">
        <f>AVERAGE('23.09 Matugga-Bombo'!E37,'24.09 Matugga-Bombo'!E37,'25.09 Matugga-Bombo'!E37,'27.09 Matugga-Bombo'!E37,'26.09 Matugga-Bombo-24h'!E37,'28.09 Matugga-Bombo-24h'!E37,'29.09 Matugga-Bombo'!E37)</f>
        <v>7.5714285714285712</v>
      </c>
      <c r="F37" s="48">
        <f>AVERAGE('23.09 Matugga-Bombo'!F37,'24.09 Matugga-Bombo'!F37,'25.09 Matugga-Bombo'!F37,'27.09 Matugga-Bombo'!F37,'26.09 Matugga-Bombo-24h'!F37,'28.09 Matugga-Bombo-24h'!F37,'29.09 Matugga-Bombo'!F37)</f>
        <v>35</v>
      </c>
      <c r="G37" s="48">
        <f>AVERAGE('23.09 Matugga-Bombo'!G37,'24.09 Matugga-Bombo'!G37,'25.09 Matugga-Bombo'!G37,'27.09 Matugga-Bombo'!G37,'26.09 Matugga-Bombo-24h'!G37,'28.09 Matugga-Bombo-24h'!G37,'29.09 Matugga-Bombo'!G37)</f>
        <v>1.1428571428571428</v>
      </c>
      <c r="H37" s="48">
        <f>AVERAGE('23.09 Matugga-Bombo'!H37,'24.09 Matugga-Bombo'!H37,'25.09 Matugga-Bombo'!H37,'27.09 Matugga-Bombo'!H37,'26.09 Matugga-Bombo-24h'!H37,'28.09 Matugga-Bombo-24h'!H37,'29.09 Matugga-Bombo'!H37)</f>
        <v>1.4285714285714286</v>
      </c>
      <c r="I37" s="48">
        <f>AVERAGE('23.09 Matugga-Bombo'!I37,'24.09 Matugga-Bombo'!I37,'25.09 Matugga-Bombo'!I37,'27.09 Matugga-Bombo'!I37,'26.09 Matugga-Bombo-24h'!I37,'28.09 Matugga-Bombo-24h'!I37,'29.09 Matugga-Bombo'!I37)</f>
        <v>15.285714285714286</v>
      </c>
      <c r="J37" s="48">
        <f>AVERAGE('23.09 Matugga-Bombo'!J37,'24.09 Matugga-Bombo'!J37,'25.09 Matugga-Bombo'!J37,'27.09 Matugga-Bombo'!J37,'26.09 Matugga-Bombo-24h'!J37,'28.09 Matugga-Bombo-24h'!J37,'29.09 Matugga-Bombo'!J37)</f>
        <v>5.2857142857142856</v>
      </c>
      <c r="K37" s="48">
        <f>AVERAGE('23.09 Matugga-Bombo'!K37,'24.09 Matugga-Bombo'!K37,'25.09 Matugga-Bombo'!K37,'27.09 Matugga-Bombo'!K37,'26.09 Matugga-Bombo-24h'!K37,'28.09 Matugga-Bombo-24h'!K37,'29.09 Matugga-Bombo'!K37)</f>
        <v>2.4285714285714284</v>
      </c>
      <c r="L37" s="48">
        <f>AVERAGE('23.09 Matugga-Bombo'!L37,'24.09 Matugga-Bombo'!L37,'25.09 Matugga-Bombo'!L37,'27.09 Matugga-Bombo'!L37,'26.09 Matugga-Bombo-24h'!L37,'28.09 Matugga-Bombo-24h'!L37,'29.09 Matugga-Bombo'!L37)</f>
        <v>2.2857142857142856</v>
      </c>
      <c r="M37" s="48">
        <f>AVERAGE('23.09 Matugga-Bombo'!M37,'24.09 Matugga-Bombo'!M37,'25.09 Matugga-Bombo'!M37,'27.09 Matugga-Bombo'!M37,'26.09 Matugga-Bombo-24h'!M37,'28.09 Matugga-Bombo-24h'!M37,'29.09 Matugga-Bombo'!M37)</f>
        <v>47</v>
      </c>
      <c r="N37" s="48">
        <f>AVERAGE('23.09 Matugga-Bombo'!N37,'24.09 Matugga-Bombo'!N37,'25.09 Matugga-Bombo'!N37,'27.09 Matugga-Bombo'!N37,'26.09 Matugga-Bombo-24h'!N37,'28.09 Matugga-Bombo-24h'!N37,'29.09 Matugga-Bombo'!N37)</f>
        <v>0.14285714285714285</v>
      </c>
      <c r="O37" s="15">
        <f t="shared" si="0"/>
        <v>117.85714285714288</v>
      </c>
      <c r="P37" s="15">
        <f t="shared" si="1"/>
        <v>164.85714285714286</v>
      </c>
      <c r="R37" s="36" t="s">
        <v>85</v>
      </c>
      <c r="S37" s="34">
        <f t="shared" ref="S37:AF37" si="29">SUM(S10:S12)</f>
        <v>402.14285714285717</v>
      </c>
      <c r="T37" s="16">
        <f t="shared" si="29"/>
        <v>113.85714285714285</v>
      </c>
      <c r="U37" s="16">
        <f t="shared" si="29"/>
        <v>76.428571428571431</v>
      </c>
      <c r="V37" s="16">
        <f t="shared" si="29"/>
        <v>393.14285714285717</v>
      </c>
      <c r="W37" s="16">
        <f t="shared" si="29"/>
        <v>11.142857142857142</v>
      </c>
      <c r="X37" s="16">
        <f t="shared" si="29"/>
        <v>7.2857142857142856</v>
      </c>
      <c r="Y37" s="16">
        <f t="shared" si="29"/>
        <v>179</v>
      </c>
      <c r="Z37" s="16">
        <f t="shared" si="29"/>
        <v>51.142857142857146</v>
      </c>
      <c r="AA37" s="16">
        <f t="shared" si="29"/>
        <v>24.285714285714285</v>
      </c>
      <c r="AB37" s="16">
        <f t="shared" si="29"/>
        <v>16.428571428571427</v>
      </c>
      <c r="AC37" s="16">
        <f t="shared" si="29"/>
        <v>845.14285714285711</v>
      </c>
      <c r="AD37" s="16">
        <f t="shared" si="29"/>
        <v>0.42857142857142855</v>
      </c>
      <c r="AE37" s="31">
        <f t="shared" si="29"/>
        <v>1275.2857142857142</v>
      </c>
      <c r="AF37" s="31">
        <f t="shared" si="29"/>
        <v>2120.4285714285716</v>
      </c>
    </row>
    <row r="38" spans="2:32" ht="23.1" customHeight="1" x14ac:dyDescent="0.25">
      <c r="B38" s="23" t="s">
        <v>65</v>
      </c>
      <c r="C38" s="48">
        <f>AVERAGE('23.09 Matugga-Bombo'!C38,'24.09 Matugga-Bombo'!C38,'25.09 Matugga-Bombo'!C38,'27.09 Matugga-Bombo'!C38,'26.09 Matugga-Bombo-24h'!C38,'28.09 Matugga-Bombo-24h'!C38,'29.09 Matugga-Bombo'!C38)</f>
        <v>36.428571428571431</v>
      </c>
      <c r="D38" s="48">
        <f>AVERAGE('23.09 Matugga-Bombo'!D38,'24.09 Matugga-Bombo'!D38,'25.09 Matugga-Bombo'!D38,'27.09 Matugga-Bombo'!D38,'26.09 Matugga-Bombo-24h'!D38,'28.09 Matugga-Bombo-24h'!D38,'29.09 Matugga-Bombo'!D38)</f>
        <v>12</v>
      </c>
      <c r="E38" s="48">
        <f>AVERAGE('23.09 Matugga-Bombo'!E38,'24.09 Matugga-Bombo'!E38,'25.09 Matugga-Bombo'!E38,'27.09 Matugga-Bombo'!E38,'26.09 Matugga-Bombo-24h'!E38,'28.09 Matugga-Bombo-24h'!E38,'29.09 Matugga-Bombo'!E38)</f>
        <v>8.4285714285714288</v>
      </c>
      <c r="F38" s="48">
        <f>AVERAGE('23.09 Matugga-Bombo'!F38,'24.09 Matugga-Bombo'!F38,'25.09 Matugga-Bombo'!F38,'27.09 Matugga-Bombo'!F38,'26.09 Matugga-Bombo-24h'!F38,'28.09 Matugga-Bombo-24h'!F38,'29.09 Matugga-Bombo'!F38)</f>
        <v>37.571428571428569</v>
      </c>
      <c r="G38" s="48">
        <f>AVERAGE('23.09 Matugga-Bombo'!G38,'24.09 Matugga-Bombo'!G38,'25.09 Matugga-Bombo'!G38,'27.09 Matugga-Bombo'!G38,'26.09 Matugga-Bombo-24h'!G38,'28.09 Matugga-Bombo-24h'!G38,'29.09 Matugga-Bombo'!G38)</f>
        <v>1</v>
      </c>
      <c r="H38" s="48">
        <f>AVERAGE('23.09 Matugga-Bombo'!H38,'24.09 Matugga-Bombo'!H38,'25.09 Matugga-Bombo'!H38,'27.09 Matugga-Bombo'!H38,'26.09 Matugga-Bombo-24h'!H38,'28.09 Matugga-Bombo-24h'!H38,'29.09 Matugga-Bombo'!H38)</f>
        <v>1.5714285714285714</v>
      </c>
      <c r="I38" s="48">
        <f>AVERAGE('23.09 Matugga-Bombo'!I38,'24.09 Matugga-Bombo'!I38,'25.09 Matugga-Bombo'!I38,'27.09 Matugga-Bombo'!I38,'26.09 Matugga-Bombo-24h'!I38,'28.09 Matugga-Bombo-24h'!I38,'29.09 Matugga-Bombo'!I38)</f>
        <v>18.142857142857142</v>
      </c>
      <c r="J38" s="48">
        <f>AVERAGE('23.09 Matugga-Bombo'!J38,'24.09 Matugga-Bombo'!J38,'25.09 Matugga-Bombo'!J38,'27.09 Matugga-Bombo'!J38,'26.09 Matugga-Bombo-24h'!J38,'28.09 Matugga-Bombo-24h'!J38,'29.09 Matugga-Bombo'!J38)</f>
        <v>7.1428571428571432</v>
      </c>
      <c r="K38" s="48">
        <f>AVERAGE('23.09 Matugga-Bombo'!K38,'24.09 Matugga-Bombo'!K38,'25.09 Matugga-Bombo'!K38,'27.09 Matugga-Bombo'!K38,'26.09 Matugga-Bombo-24h'!K38,'28.09 Matugga-Bombo-24h'!K38,'29.09 Matugga-Bombo'!K38)</f>
        <v>1.7142857142857142</v>
      </c>
      <c r="L38" s="48">
        <f>AVERAGE('23.09 Matugga-Bombo'!L38,'24.09 Matugga-Bombo'!L38,'25.09 Matugga-Bombo'!L38,'27.09 Matugga-Bombo'!L38,'26.09 Matugga-Bombo-24h'!L38,'28.09 Matugga-Bombo-24h'!L38,'29.09 Matugga-Bombo'!L38)</f>
        <v>2.4285714285714284</v>
      </c>
      <c r="M38" s="48">
        <f>AVERAGE('23.09 Matugga-Bombo'!M38,'24.09 Matugga-Bombo'!M38,'25.09 Matugga-Bombo'!M38,'27.09 Matugga-Bombo'!M38,'26.09 Matugga-Bombo-24h'!M38,'28.09 Matugga-Bombo-24h'!M38,'29.09 Matugga-Bombo'!M38)</f>
        <v>55.142857142857146</v>
      </c>
      <c r="N38" s="48">
        <f>AVERAGE('23.09 Matugga-Bombo'!N38,'24.09 Matugga-Bombo'!N38,'25.09 Matugga-Bombo'!N38,'27.09 Matugga-Bombo'!N38,'26.09 Matugga-Bombo-24h'!N38,'28.09 Matugga-Bombo-24h'!N38,'29.09 Matugga-Bombo'!N38)</f>
        <v>0.2857142857142857</v>
      </c>
      <c r="O38" s="15">
        <f t="shared" si="0"/>
        <v>126.71428571428571</v>
      </c>
      <c r="P38" s="15">
        <f t="shared" si="1"/>
        <v>181.85714285714283</v>
      </c>
      <c r="R38" s="27" t="s">
        <v>86</v>
      </c>
      <c r="S38" s="16">
        <f t="shared" ref="S38:AF38" si="30">SUM(S13:S18)</f>
        <v>874.42857142857156</v>
      </c>
      <c r="T38" s="16">
        <f t="shared" si="30"/>
        <v>283.28571428571428</v>
      </c>
      <c r="U38" s="16">
        <f t="shared" si="30"/>
        <v>197.85714285714283</v>
      </c>
      <c r="V38" s="16">
        <f t="shared" si="30"/>
        <v>883</v>
      </c>
      <c r="W38" s="16">
        <f t="shared" si="30"/>
        <v>22.571428571428569</v>
      </c>
      <c r="X38" s="16">
        <f t="shared" si="30"/>
        <v>28.142857142857142</v>
      </c>
      <c r="Y38" s="16">
        <f t="shared" si="30"/>
        <v>418</v>
      </c>
      <c r="Z38" s="16">
        <f t="shared" si="30"/>
        <v>135.71428571428572</v>
      </c>
      <c r="AA38" s="16">
        <f t="shared" si="30"/>
        <v>54.571428571428569</v>
      </c>
      <c r="AB38" s="16">
        <f t="shared" si="30"/>
        <v>53.285714285714285</v>
      </c>
      <c r="AC38" s="16">
        <f t="shared" si="30"/>
        <v>1369.1428571428571</v>
      </c>
      <c r="AD38" s="16">
        <f t="shared" si="30"/>
        <v>1.5714285714285714</v>
      </c>
      <c r="AE38" s="31">
        <f t="shared" si="30"/>
        <v>2952.4285714285716</v>
      </c>
      <c r="AF38" s="31">
        <f t="shared" si="30"/>
        <v>4321.5714285714294</v>
      </c>
    </row>
    <row r="39" spans="2:32" ht="23.1" customHeight="1" x14ac:dyDescent="0.25">
      <c r="B39" s="23" t="s">
        <v>66</v>
      </c>
      <c r="C39" s="48">
        <f>AVERAGE('23.09 Matugga-Bombo'!C39,'24.09 Matugga-Bombo'!C39,'25.09 Matugga-Bombo'!C39,'27.09 Matugga-Bombo'!C39,'26.09 Matugga-Bombo-24h'!C39,'28.09 Matugga-Bombo-24h'!C39,'29.09 Matugga-Bombo'!C39)</f>
        <v>33.285714285714285</v>
      </c>
      <c r="D39" s="48">
        <f>AVERAGE('23.09 Matugga-Bombo'!D39,'24.09 Matugga-Bombo'!D39,'25.09 Matugga-Bombo'!D39,'27.09 Matugga-Bombo'!D39,'26.09 Matugga-Bombo-24h'!D39,'28.09 Matugga-Bombo-24h'!D39,'29.09 Matugga-Bombo'!D39)</f>
        <v>10.428571428571429</v>
      </c>
      <c r="E39" s="48">
        <f>AVERAGE('23.09 Matugga-Bombo'!E39,'24.09 Matugga-Bombo'!E39,'25.09 Matugga-Bombo'!E39,'27.09 Matugga-Bombo'!E39,'26.09 Matugga-Bombo-24h'!E39,'28.09 Matugga-Bombo-24h'!E39,'29.09 Matugga-Bombo'!E39)</f>
        <v>6.1428571428571432</v>
      </c>
      <c r="F39" s="48">
        <f>AVERAGE('23.09 Matugga-Bombo'!F39,'24.09 Matugga-Bombo'!F39,'25.09 Matugga-Bombo'!F39,'27.09 Matugga-Bombo'!F39,'26.09 Matugga-Bombo-24h'!F39,'28.09 Matugga-Bombo-24h'!F39,'29.09 Matugga-Bombo'!F39)</f>
        <v>36.428571428571431</v>
      </c>
      <c r="G39" s="48">
        <f>AVERAGE('23.09 Matugga-Bombo'!G39,'24.09 Matugga-Bombo'!G39,'25.09 Matugga-Bombo'!G39,'27.09 Matugga-Bombo'!G39,'26.09 Matugga-Bombo-24h'!G39,'28.09 Matugga-Bombo-24h'!G39,'29.09 Matugga-Bombo'!G39)</f>
        <v>0.5714285714285714</v>
      </c>
      <c r="H39" s="48">
        <f>AVERAGE('23.09 Matugga-Bombo'!H39,'24.09 Matugga-Bombo'!H39,'25.09 Matugga-Bombo'!H39,'27.09 Matugga-Bombo'!H39,'26.09 Matugga-Bombo-24h'!H39,'28.09 Matugga-Bombo-24h'!H39,'29.09 Matugga-Bombo'!H39)</f>
        <v>0.8571428571428571</v>
      </c>
      <c r="I39" s="48">
        <f>AVERAGE('23.09 Matugga-Bombo'!I39,'24.09 Matugga-Bombo'!I39,'25.09 Matugga-Bombo'!I39,'27.09 Matugga-Bombo'!I39,'26.09 Matugga-Bombo-24h'!I39,'28.09 Matugga-Bombo-24h'!I39,'29.09 Matugga-Bombo'!I39)</f>
        <v>13</v>
      </c>
      <c r="J39" s="48">
        <f>AVERAGE('23.09 Matugga-Bombo'!J39,'24.09 Matugga-Bombo'!J39,'25.09 Matugga-Bombo'!J39,'27.09 Matugga-Bombo'!J39,'26.09 Matugga-Bombo-24h'!J39,'28.09 Matugga-Bombo-24h'!J39,'29.09 Matugga-Bombo'!J39)</f>
        <v>6.8571428571428568</v>
      </c>
      <c r="K39" s="48">
        <f>AVERAGE('23.09 Matugga-Bombo'!K39,'24.09 Matugga-Bombo'!K39,'25.09 Matugga-Bombo'!K39,'27.09 Matugga-Bombo'!K39,'26.09 Matugga-Bombo-24h'!K39,'28.09 Matugga-Bombo-24h'!K39,'29.09 Matugga-Bombo'!K39)</f>
        <v>1.8571428571428572</v>
      </c>
      <c r="L39" s="48">
        <f>AVERAGE('23.09 Matugga-Bombo'!L39,'24.09 Matugga-Bombo'!L39,'25.09 Matugga-Bombo'!L39,'27.09 Matugga-Bombo'!L39,'26.09 Matugga-Bombo-24h'!L39,'28.09 Matugga-Bombo-24h'!L39,'29.09 Matugga-Bombo'!L39)</f>
        <v>2.4285714285714284</v>
      </c>
      <c r="M39" s="48">
        <f>AVERAGE('23.09 Matugga-Bombo'!M39,'24.09 Matugga-Bombo'!M39,'25.09 Matugga-Bombo'!M39,'27.09 Matugga-Bombo'!M39,'26.09 Matugga-Bombo-24h'!M39,'28.09 Matugga-Bombo-24h'!M39,'29.09 Matugga-Bombo'!M39)</f>
        <v>51.285714285714285</v>
      </c>
      <c r="N39" s="48">
        <f>AVERAGE('23.09 Matugga-Bombo'!N39,'24.09 Matugga-Bombo'!N39,'25.09 Matugga-Bombo'!N39,'27.09 Matugga-Bombo'!N39,'26.09 Matugga-Bombo-24h'!N39,'28.09 Matugga-Bombo-24h'!N39,'29.09 Matugga-Bombo'!N39)</f>
        <v>0</v>
      </c>
      <c r="O39" s="15">
        <f t="shared" si="0"/>
        <v>111.85714285714288</v>
      </c>
      <c r="P39" s="15">
        <f t="shared" si="1"/>
        <v>163.14285714285717</v>
      </c>
      <c r="R39" s="28" t="s">
        <v>87</v>
      </c>
      <c r="S39" s="16">
        <f t="shared" ref="S39:AF39" si="31">SUM(S19:S21)</f>
        <v>381.99999999999994</v>
      </c>
      <c r="T39" s="16">
        <f t="shared" si="31"/>
        <v>91.428571428571416</v>
      </c>
      <c r="U39" s="16">
        <f t="shared" si="31"/>
        <v>73</v>
      </c>
      <c r="V39" s="16">
        <f t="shared" si="31"/>
        <v>456.14285714285711</v>
      </c>
      <c r="W39" s="16">
        <f t="shared" si="31"/>
        <v>6.7142857142857144</v>
      </c>
      <c r="X39" s="16">
        <f t="shared" si="31"/>
        <v>10.142857142857142</v>
      </c>
      <c r="Y39" s="16">
        <f t="shared" si="31"/>
        <v>179.14285714285714</v>
      </c>
      <c r="Z39" s="16">
        <f t="shared" si="31"/>
        <v>72.428571428571431</v>
      </c>
      <c r="AA39" s="16">
        <f t="shared" si="31"/>
        <v>34.714285714285708</v>
      </c>
      <c r="AB39" s="16">
        <f t="shared" si="31"/>
        <v>28.714285714285715</v>
      </c>
      <c r="AC39" s="16">
        <f t="shared" si="31"/>
        <v>620.85714285714289</v>
      </c>
      <c r="AD39" s="16">
        <f t="shared" si="31"/>
        <v>0</v>
      </c>
      <c r="AE39" s="31">
        <f t="shared" si="31"/>
        <v>1334.4285714285713</v>
      </c>
      <c r="AF39" s="31">
        <f t="shared" si="31"/>
        <v>1955.2857142857142</v>
      </c>
    </row>
    <row r="40" spans="2:32" ht="23.1" customHeight="1" x14ac:dyDescent="0.25">
      <c r="B40" s="23" t="s">
        <v>67</v>
      </c>
      <c r="C40" s="48">
        <f>AVERAGE('23.09 Matugga-Bombo'!C40,'24.09 Matugga-Bombo'!C40,'25.09 Matugga-Bombo'!C40,'27.09 Matugga-Bombo'!C40,'26.09 Matugga-Bombo-24h'!C40,'28.09 Matugga-Bombo-24h'!C40,'29.09 Matugga-Bombo'!C40)</f>
        <v>36.285714285714285</v>
      </c>
      <c r="D40" s="48">
        <f>AVERAGE('23.09 Matugga-Bombo'!D40,'24.09 Matugga-Bombo'!D40,'25.09 Matugga-Bombo'!D40,'27.09 Matugga-Bombo'!D40,'26.09 Matugga-Bombo-24h'!D40,'28.09 Matugga-Bombo-24h'!D40,'29.09 Matugga-Bombo'!D40)</f>
        <v>11.857142857142858</v>
      </c>
      <c r="E40" s="48">
        <f>AVERAGE('23.09 Matugga-Bombo'!E40,'24.09 Matugga-Bombo'!E40,'25.09 Matugga-Bombo'!E40,'27.09 Matugga-Bombo'!E40,'26.09 Matugga-Bombo-24h'!E40,'28.09 Matugga-Bombo-24h'!E40,'29.09 Matugga-Bombo'!E40)</f>
        <v>8.4285714285714288</v>
      </c>
      <c r="F40" s="48">
        <f>AVERAGE('23.09 Matugga-Bombo'!F40,'24.09 Matugga-Bombo'!F40,'25.09 Matugga-Bombo'!F40,'27.09 Matugga-Bombo'!F40,'26.09 Matugga-Bombo-24h'!F40,'28.09 Matugga-Bombo-24h'!F40,'29.09 Matugga-Bombo'!F40)</f>
        <v>46</v>
      </c>
      <c r="G40" s="48">
        <f>AVERAGE('23.09 Matugga-Bombo'!G40,'24.09 Matugga-Bombo'!G40,'25.09 Matugga-Bombo'!G40,'27.09 Matugga-Bombo'!G40,'26.09 Matugga-Bombo-24h'!G40,'28.09 Matugga-Bombo-24h'!G40,'29.09 Matugga-Bombo'!G40)</f>
        <v>1.2857142857142858</v>
      </c>
      <c r="H40" s="48">
        <f>AVERAGE('23.09 Matugga-Bombo'!H40,'24.09 Matugga-Bombo'!H40,'25.09 Matugga-Bombo'!H40,'27.09 Matugga-Bombo'!H40,'26.09 Matugga-Bombo-24h'!H40,'28.09 Matugga-Bombo-24h'!H40,'29.09 Matugga-Bombo'!H40)</f>
        <v>1.8571428571428572</v>
      </c>
      <c r="I40" s="48">
        <f>AVERAGE('23.09 Matugga-Bombo'!I40,'24.09 Matugga-Bombo'!I40,'25.09 Matugga-Bombo'!I40,'27.09 Matugga-Bombo'!I40,'26.09 Matugga-Bombo-24h'!I40,'28.09 Matugga-Bombo-24h'!I40,'29.09 Matugga-Bombo'!I40)</f>
        <v>20.428571428571427</v>
      </c>
      <c r="J40" s="48">
        <f>AVERAGE('23.09 Matugga-Bombo'!J40,'24.09 Matugga-Bombo'!J40,'25.09 Matugga-Bombo'!J40,'27.09 Matugga-Bombo'!J40,'26.09 Matugga-Bombo-24h'!J40,'28.09 Matugga-Bombo-24h'!J40,'29.09 Matugga-Bombo'!J40)</f>
        <v>5.4285714285714288</v>
      </c>
      <c r="K40" s="48">
        <f>AVERAGE('23.09 Matugga-Bombo'!K40,'24.09 Matugga-Bombo'!K40,'25.09 Matugga-Bombo'!K40,'27.09 Matugga-Bombo'!K40,'26.09 Matugga-Bombo-24h'!K40,'28.09 Matugga-Bombo-24h'!K40,'29.09 Matugga-Bombo'!K40)</f>
        <v>2</v>
      </c>
      <c r="L40" s="48">
        <f>AVERAGE('23.09 Matugga-Bombo'!L40,'24.09 Matugga-Bombo'!L40,'25.09 Matugga-Bombo'!L40,'27.09 Matugga-Bombo'!L40,'26.09 Matugga-Bombo-24h'!L40,'28.09 Matugga-Bombo-24h'!L40,'29.09 Matugga-Bombo'!L40)</f>
        <v>3.2857142857142856</v>
      </c>
      <c r="M40" s="48">
        <f>AVERAGE('23.09 Matugga-Bombo'!M40,'24.09 Matugga-Bombo'!M40,'25.09 Matugga-Bombo'!M40,'27.09 Matugga-Bombo'!M40,'26.09 Matugga-Bombo-24h'!M40,'28.09 Matugga-Bombo-24h'!M40,'29.09 Matugga-Bombo'!M40)</f>
        <v>56.428571428571431</v>
      </c>
      <c r="N40" s="48">
        <f>AVERAGE('23.09 Matugga-Bombo'!N40,'24.09 Matugga-Bombo'!N40,'25.09 Matugga-Bombo'!N40,'27.09 Matugga-Bombo'!N40,'26.09 Matugga-Bombo-24h'!N40,'28.09 Matugga-Bombo-24h'!N40,'29.09 Matugga-Bombo'!N40)</f>
        <v>0.14285714285714285</v>
      </c>
      <c r="O40" s="15">
        <f t="shared" si="0"/>
        <v>137</v>
      </c>
      <c r="P40" s="15">
        <f t="shared" si="1"/>
        <v>193.42857142857142</v>
      </c>
      <c r="R40" s="5" t="s">
        <v>17</v>
      </c>
      <c r="S40" s="16">
        <f t="shared" ref="S40:AF40" si="32">SUM(S10:S21)</f>
        <v>1658.5714285714287</v>
      </c>
      <c r="T40" s="16">
        <f t="shared" si="32"/>
        <v>488.5714285714285</v>
      </c>
      <c r="U40" s="16">
        <f t="shared" si="32"/>
        <v>347.28571428571422</v>
      </c>
      <c r="V40" s="16">
        <f t="shared" si="32"/>
        <v>1732.2857142857142</v>
      </c>
      <c r="W40" s="16">
        <f t="shared" si="32"/>
        <v>40.428571428571423</v>
      </c>
      <c r="X40" s="16">
        <f t="shared" si="32"/>
        <v>45.571428571428569</v>
      </c>
      <c r="Y40" s="16">
        <f t="shared" si="32"/>
        <v>776.14285714285722</v>
      </c>
      <c r="Z40" s="16">
        <f t="shared" si="32"/>
        <v>259.28571428571428</v>
      </c>
      <c r="AA40" s="16">
        <f t="shared" si="32"/>
        <v>113.57142857142857</v>
      </c>
      <c r="AB40" s="16">
        <f t="shared" si="32"/>
        <v>98.428571428571431</v>
      </c>
      <c r="AC40" s="16">
        <f t="shared" si="32"/>
        <v>2835.1428571428573</v>
      </c>
      <c r="AD40" s="16">
        <f t="shared" si="32"/>
        <v>1.9999999999999998</v>
      </c>
      <c r="AE40" s="31">
        <f t="shared" si="32"/>
        <v>5562.1428571428569</v>
      </c>
      <c r="AF40" s="31">
        <f t="shared" si="32"/>
        <v>8397.2857142857138</v>
      </c>
    </row>
    <row r="41" spans="2:32" ht="23.1" customHeight="1" x14ac:dyDescent="0.25">
      <c r="B41" s="22" t="s">
        <v>68</v>
      </c>
      <c r="C41" s="48">
        <f>AVERAGE('23.09 Matugga-Bombo'!C41,'24.09 Matugga-Bombo'!C41,'25.09 Matugga-Bombo'!C41,'27.09 Matugga-Bombo'!C41,'26.09 Matugga-Bombo-24h'!C41,'28.09 Matugga-Bombo-24h'!C41,'29.09 Matugga-Bombo'!C41)</f>
        <v>31</v>
      </c>
      <c r="D41" s="48">
        <f>AVERAGE('23.09 Matugga-Bombo'!D41,'24.09 Matugga-Bombo'!D41,'25.09 Matugga-Bombo'!D41,'27.09 Matugga-Bombo'!D41,'26.09 Matugga-Bombo-24h'!D41,'28.09 Matugga-Bombo-24h'!D41,'29.09 Matugga-Bombo'!D41)</f>
        <v>7.2857142857142856</v>
      </c>
      <c r="E41" s="48">
        <f>AVERAGE('23.09 Matugga-Bombo'!E41,'24.09 Matugga-Bombo'!E41,'25.09 Matugga-Bombo'!E41,'27.09 Matugga-Bombo'!E41,'26.09 Matugga-Bombo-24h'!E41,'28.09 Matugga-Bombo-24h'!E41,'29.09 Matugga-Bombo'!E41)</f>
        <v>8.2857142857142865</v>
      </c>
      <c r="F41" s="48">
        <f>AVERAGE('23.09 Matugga-Bombo'!F41,'24.09 Matugga-Bombo'!F41,'25.09 Matugga-Bombo'!F41,'27.09 Matugga-Bombo'!F41,'26.09 Matugga-Bombo-24h'!F41,'28.09 Matugga-Bombo-24h'!F41,'29.09 Matugga-Bombo'!F41)</f>
        <v>35</v>
      </c>
      <c r="G41" s="48">
        <f>AVERAGE('23.09 Matugga-Bombo'!G41,'24.09 Matugga-Bombo'!G41,'25.09 Matugga-Bombo'!G41,'27.09 Matugga-Bombo'!G41,'26.09 Matugga-Bombo-24h'!G41,'28.09 Matugga-Bombo-24h'!G41,'29.09 Matugga-Bombo'!G41)</f>
        <v>0.8571428571428571</v>
      </c>
      <c r="H41" s="48">
        <f>AVERAGE('23.09 Matugga-Bombo'!H41,'24.09 Matugga-Bombo'!H41,'25.09 Matugga-Bombo'!H41,'27.09 Matugga-Bombo'!H41,'26.09 Matugga-Bombo-24h'!H41,'28.09 Matugga-Bombo-24h'!H41,'29.09 Matugga-Bombo'!H41)</f>
        <v>0.42857142857142855</v>
      </c>
      <c r="I41" s="48">
        <f>AVERAGE('23.09 Matugga-Bombo'!I41,'24.09 Matugga-Bombo'!I41,'25.09 Matugga-Bombo'!I41,'27.09 Matugga-Bombo'!I41,'26.09 Matugga-Bombo-24h'!I41,'28.09 Matugga-Bombo-24h'!I41,'29.09 Matugga-Bombo'!I41)</f>
        <v>18.285714285714285</v>
      </c>
      <c r="J41" s="48">
        <f>AVERAGE('23.09 Matugga-Bombo'!J41,'24.09 Matugga-Bombo'!J41,'25.09 Matugga-Bombo'!J41,'27.09 Matugga-Bombo'!J41,'26.09 Matugga-Bombo-24h'!J41,'28.09 Matugga-Bombo-24h'!J41,'29.09 Matugga-Bombo'!J41)</f>
        <v>3.5714285714285716</v>
      </c>
      <c r="K41" s="48">
        <f>AVERAGE('23.09 Matugga-Bombo'!K41,'24.09 Matugga-Bombo'!K41,'25.09 Matugga-Bombo'!K41,'27.09 Matugga-Bombo'!K41,'26.09 Matugga-Bombo-24h'!K41,'28.09 Matugga-Bombo-24h'!K41,'29.09 Matugga-Bombo'!K41)</f>
        <v>2.2857142857142856</v>
      </c>
      <c r="L41" s="48">
        <f>AVERAGE('23.09 Matugga-Bombo'!L41,'24.09 Matugga-Bombo'!L41,'25.09 Matugga-Bombo'!L41,'27.09 Matugga-Bombo'!L41,'26.09 Matugga-Bombo-24h'!L41,'28.09 Matugga-Bombo-24h'!L41,'29.09 Matugga-Bombo'!L41)</f>
        <v>1.2857142857142858</v>
      </c>
      <c r="M41" s="48">
        <f>AVERAGE('23.09 Matugga-Bombo'!M41,'24.09 Matugga-Bombo'!M41,'25.09 Matugga-Bombo'!M41,'27.09 Matugga-Bombo'!M41,'26.09 Matugga-Bombo-24h'!M41,'28.09 Matugga-Bombo-24h'!M41,'29.09 Matugga-Bombo'!M41)</f>
        <v>55</v>
      </c>
      <c r="N41" s="48">
        <f>AVERAGE('23.09 Matugga-Bombo'!N41,'24.09 Matugga-Bombo'!N41,'25.09 Matugga-Bombo'!N41,'27.09 Matugga-Bombo'!N41,'26.09 Matugga-Bombo-24h'!N41,'28.09 Matugga-Bombo-24h'!N41,'29.09 Matugga-Bombo'!N41)</f>
        <v>0</v>
      </c>
      <c r="O41" s="15">
        <f t="shared" si="0"/>
        <v>108.28571428571429</v>
      </c>
      <c r="P41" s="15">
        <f t="shared" si="1"/>
        <v>163.28571428571428</v>
      </c>
      <c r="R41" s="5" t="s">
        <v>190</v>
      </c>
      <c r="S41" s="16">
        <f>SUM(S10:S33)</f>
        <v>2227.5714285714284</v>
      </c>
      <c r="T41" s="16">
        <f t="shared" ref="T41:AD41" si="33">SUM(T10:T33)</f>
        <v>617.07142857142844</v>
      </c>
      <c r="U41" s="16">
        <f t="shared" si="33"/>
        <v>448.78571428571422</v>
      </c>
      <c r="V41" s="16">
        <f t="shared" si="33"/>
        <v>2378.7857142857142</v>
      </c>
      <c r="W41" s="16">
        <f t="shared" si="33"/>
        <v>85.928571428571416</v>
      </c>
      <c r="X41" s="16">
        <f t="shared" si="33"/>
        <v>92.071428571428569</v>
      </c>
      <c r="Y41" s="16">
        <f t="shared" si="33"/>
        <v>1057.6428571428573</v>
      </c>
      <c r="Z41" s="16">
        <f t="shared" si="33"/>
        <v>451.78571428571428</v>
      </c>
      <c r="AA41" s="16">
        <f t="shared" si="33"/>
        <v>186.07142857142856</v>
      </c>
      <c r="AB41" s="16">
        <f t="shared" si="33"/>
        <v>153.42857142857144</v>
      </c>
      <c r="AC41" s="16">
        <f t="shared" si="33"/>
        <v>3694.6428571428573</v>
      </c>
      <c r="AD41" s="16">
        <f t="shared" si="33"/>
        <v>1.9999999999999998</v>
      </c>
      <c r="AE41" s="31">
        <f>SUM(AE10:AE33)</f>
        <v>7701.1428571428569</v>
      </c>
      <c r="AF41" s="31">
        <f>SUM(AF10:AF33)</f>
        <v>11395.785714285714</v>
      </c>
    </row>
    <row r="42" spans="2:32" ht="23.1" customHeight="1" x14ac:dyDescent="0.25">
      <c r="B42" s="23" t="s">
        <v>69</v>
      </c>
      <c r="C42" s="48">
        <f>AVERAGE('23.09 Matugga-Bombo'!C42,'24.09 Matugga-Bombo'!C42,'25.09 Matugga-Bombo'!C42,'27.09 Matugga-Bombo'!C42,'26.09 Matugga-Bombo-24h'!C42,'28.09 Matugga-Bombo-24h'!C42,'29.09 Matugga-Bombo'!C42)</f>
        <v>36.571428571428569</v>
      </c>
      <c r="D42" s="48">
        <f>AVERAGE('23.09 Matugga-Bombo'!D42,'24.09 Matugga-Bombo'!D42,'25.09 Matugga-Bombo'!D42,'27.09 Matugga-Bombo'!D42,'26.09 Matugga-Bombo-24h'!D42,'28.09 Matugga-Bombo-24h'!D42,'29.09 Matugga-Bombo'!D42)</f>
        <v>11.142857142857142</v>
      </c>
      <c r="E42" s="48">
        <f>AVERAGE('23.09 Matugga-Bombo'!E42,'24.09 Matugga-Bombo'!E42,'25.09 Matugga-Bombo'!E42,'27.09 Matugga-Bombo'!E42,'26.09 Matugga-Bombo-24h'!E42,'28.09 Matugga-Bombo-24h'!E42,'29.09 Matugga-Bombo'!E42)</f>
        <v>7.7142857142857144</v>
      </c>
      <c r="F42" s="48">
        <f>AVERAGE('23.09 Matugga-Bombo'!F42,'24.09 Matugga-Bombo'!F42,'25.09 Matugga-Bombo'!F42,'27.09 Matugga-Bombo'!F42,'26.09 Matugga-Bombo-24h'!F42,'28.09 Matugga-Bombo-24h'!F42,'29.09 Matugga-Bombo'!F42)</f>
        <v>36</v>
      </c>
      <c r="G42" s="48">
        <f>AVERAGE('23.09 Matugga-Bombo'!G42,'24.09 Matugga-Bombo'!G42,'25.09 Matugga-Bombo'!G42,'27.09 Matugga-Bombo'!G42,'26.09 Matugga-Bombo-24h'!G42,'28.09 Matugga-Bombo-24h'!G42,'29.09 Matugga-Bombo'!G42)</f>
        <v>0.14285714285714285</v>
      </c>
      <c r="H42" s="48">
        <f>AVERAGE('23.09 Matugga-Bombo'!H42,'24.09 Matugga-Bombo'!H42,'25.09 Matugga-Bombo'!H42,'27.09 Matugga-Bombo'!H42,'26.09 Matugga-Bombo-24h'!H42,'28.09 Matugga-Bombo-24h'!H42,'29.09 Matugga-Bombo'!H42)</f>
        <v>1</v>
      </c>
      <c r="I42" s="48">
        <f>AVERAGE('23.09 Matugga-Bombo'!I42,'24.09 Matugga-Bombo'!I42,'25.09 Matugga-Bombo'!I42,'27.09 Matugga-Bombo'!I42,'26.09 Matugga-Bombo-24h'!I42,'28.09 Matugga-Bombo-24h'!I42,'29.09 Matugga-Bombo'!I42)</f>
        <v>14.428571428571429</v>
      </c>
      <c r="J42" s="48">
        <f>AVERAGE('23.09 Matugga-Bombo'!J42,'24.09 Matugga-Bombo'!J42,'25.09 Matugga-Bombo'!J42,'27.09 Matugga-Bombo'!J42,'26.09 Matugga-Bombo-24h'!J42,'28.09 Matugga-Bombo-24h'!J42,'29.09 Matugga-Bombo'!J42)</f>
        <v>7</v>
      </c>
      <c r="K42" s="48">
        <f>AVERAGE('23.09 Matugga-Bombo'!K42,'24.09 Matugga-Bombo'!K42,'25.09 Matugga-Bombo'!K42,'27.09 Matugga-Bombo'!K42,'26.09 Matugga-Bombo-24h'!K42,'28.09 Matugga-Bombo-24h'!K42,'29.09 Matugga-Bombo'!K42)</f>
        <v>2.1428571428571428</v>
      </c>
      <c r="L42" s="48">
        <f>AVERAGE('23.09 Matugga-Bombo'!L42,'24.09 Matugga-Bombo'!L42,'25.09 Matugga-Bombo'!L42,'27.09 Matugga-Bombo'!L42,'26.09 Matugga-Bombo-24h'!L42,'28.09 Matugga-Bombo-24h'!L42,'29.09 Matugga-Bombo'!L42)</f>
        <v>2.1428571428571428</v>
      </c>
      <c r="M42" s="48">
        <f>AVERAGE('23.09 Matugga-Bombo'!M42,'24.09 Matugga-Bombo'!M42,'25.09 Matugga-Bombo'!M42,'27.09 Matugga-Bombo'!M42,'26.09 Matugga-Bombo-24h'!M42,'28.09 Matugga-Bombo-24h'!M42,'29.09 Matugga-Bombo'!M42)</f>
        <v>49.285714285714285</v>
      </c>
      <c r="N42" s="48">
        <f>AVERAGE('23.09 Matugga-Bombo'!N42,'24.09 Matugga-Bombo'!N42,'25.09 Matugga-Bombo'!N42,'27.09 Matugga-Bombo'!N42,'26.09 Matugga-Bombo-24h'!N42,'28.09 Matugga-Bombo-24h'!N42,'29.09 Matugga-Bombo'!N42)</f>
        <v>0</v>
      </c>
      <c r="O42" s="15">
        <f t="shared" si="0"/>
        <v>118.28571428571426</v>
      </c>
      <c r="P42" s="15">
        <f t="shared" si="1"/>
        <v>167.57142857142856</v>
      </c>
      <c r="R42" s="5" t="s">
        <v>160</v>
      </c>
      <c r="S42" s="47">
        <f>S41/S40</f>
        <v>1.3430663221360895</v>
      </c>
      <c r="T42" s="47">
        <f t="shared" ref="T42:AF42" si="34">T41/T40</f>
        <v>1.2630116959064326</v>
      </c>
      <c r="U42" s="47">
        <f t="shared" si="34"/>
        <v>1.2922665569724394</v>
      </c>
      <c r="V42" s="47">
        <f t="shared" si="34"/>
        <v>1.3732063334982683</v>
      </c>
      <c r="W42" s="47">
        <f t="shared" si="34"/>
        <v>2.1254416961130742</v>
      </c>
      <c r="X42" s="47">
        <f t="shared" si="34"/>
        <v>2.0203761755485892</v>
      </c>
      <c r="Y42" s="47">
        <f t="shared" si="34"/>
        <v>1.3626909626357446</v>
      </c>
      <c r="Z42" s="47">
        <f t="shared" si="34"/>
        <v>1.7424242424242424</v>
      </c>
      <c r="AA42" s="47">
        <f t="shared" si="34"/>
        <v>1.6383647798742138</v>
      </c>
      <c r="AB42" s="47">
        <f t="shared" si="34"/>
        <v>1.5587808417997098</v>
      </c>
      <c r="AC42" s="47">
        <f t="shared" si="34"/>
        <v>1.3031593268164869</v>
      </c>
      <c r="AD42" s="47">
        <f t="shared" si="34"/>
        <v>1</v>
      </c>
      <c r="AE42" s="78">
        <f t="shared" si="34"/>
        <v>1.3845640169513291</v>
      </c>
      <c r="AF42" s="78">
        <f t="shared" si="34"/>
        <v>1.3570796686003981</v>
      </c>
    </row>
    <row r="43" spans="2:32" ht="23.1" customHeight="1" x14ac:dyDescent="0.25">
      <c r="B43" s="22" t="s">
        <v>70</v>
      </c>
      <c r="C43" s="48">
        <f>AVERAGE('23.09 Matugga-Bombo'!C43,'24.09 Matugga-Bombo'!C43,'25.09 Matugga-Bombo'!C43,'27.09 Matugga-Bombo'!C43,'26.09 Matugga-Bombo-24h'!C43,'28.09 Matugga-Bombo-24h'!C43,'29.09 Matugga-Bombo'!C43)</f>
        <v>27.142857142857142</v>
      </c>
      <c r="D43" s="48">
        <f>AVERAGE('23.09 Matugga-Bombo'!D43,'24.09 Matugga-Bombo'!D43,'25.09 Matugga-Bombo'!D43,'27.09 Matugga-Bombo'!D43,'26.09 Matugga-Bombo-24h'!D43,'28.09 Matugga-Bombo-24h'!D43,'29.09 Matugga-Bombo'!D43)</f>
        <v>7.8571428571428568</v>
      </c>
      <c r="E43" s="48">
        <f>AVERAGE('23.09 Matugga-Bombo'!E43,'24.09 Matugga-Bombo'!E43,'25.09 Matugga-Bombo'!E43,'27.09 Matugga-Bombo'!E43,'26.09 Matugga-Bombo-24h'!E43,'28.09 Matugga-Bombo-24h'!E43,'29.09 Matugga-Bombo'!E43)</f>
        <v>7.7142857142857144</v>
      </c>
      <c r="F43" s="48">
        <f>AVERAGE('23.09 Matugga-Bombo'!F43,'24.09 Matugga-Bombo'!F43,'25.09 Matugga-Bombo'!F43,'27.09 Matugga-Bombo'!F43,'26.09 Matugga-Bombo-24h'!F43,'28.09 Matugga-Bombo-24h'!F43,'29.09 Matugga-Bombo'!F43)</f>
        <v>29.857142857142858</v>
      </c>
      <c r="G43" s="48">
        <f>AVERAGE('23.09 Matugga-Bombo'!G43,'24.09 Matugga-Bombo'!G43,'25.09 Matugga-Bombo'!G43,'27.09 Matugga-Bombo'!G43,'26.09 Matugga-Bombo-24h'!G43,'28.09 Matugga-Bombo-24h'!G43,'29.09 Matugga-Bombo'!G43)</f>
        <v>0.7142857142857143</v>
      </c>
      <c r="H43" s="48">
        <f>AVERAGE('23.09 Matugga-Bombo'!H43,'24.09 Matugga-Bombo'!H43,'25.09 Matugga-Bombo'!H43,'27.09 Matugga-Bombo'!H43,'26.09 Matugga-Bombo-24h'!H43,'28.09 Matugga-Bombo-24h'!H43,'29.09 Matugga-Bombo'!H43)</f>
        <v>1.1428571428571428</v>
      </c>
      <c r="I43" s="48">
        <f>AVERAGE('23.09 Matugga-Bombo'!I43,'24.09 Matugga-Bombo'!I43,'25.09 Matugga-Bombo'!I43,'27.09 Matugga-Bombo'!I43,'26.09 Matugga-Bombo-24h'!I43,'28.09 Matugga-Bombo-24h'!I43,'29.09 Matugga-Bombo'!I43)</f>
        <v>18.714285714285715</v>
      </c>
      <c r="J43" s="48">
        <f>AVERAGE('23.09 Matugga-Bombo'!J43,'24.09 Matugga-Bombo'!J43,'25.09 Matugga-Bombo'!J43,'27.09 Matugga-Bombo'!J43,'26.09 Matugga-Bombo-24h'!J43,'28.09 Matugga-Bombo-24h'!J43,'29.09 Matugga-Bombo'!J43)</f>
        <v>7.2857142857142856</v>
      </c>
      <c r="K43" s="48">
        <f>AVERAGE('23.09 Matugga-Bombo'!K43,'24.09 Matugga-Bombo'!K43,'25.09 Matugga-Bombo'!K43,'27.09 Matugga-Bombo'!K43,'26.09 Matugga-Bombo-24h'!K43,'28.09 Matugga-Bombo-24h'!K43,'29.09 Matugga-Bombo'!K43)</f>
        <v>2.8571428571428572</v>
      </c>
      <c r="L43" s="48">
        <f>AVERAGE('23.09 Matugga-Bombo'!L43,'24.09 Matugga-Bombo'!L43,'25.09 Matugga-Bombo'!L43,'27.09 Matugga-Bombo'!L43,'26.09 Matugga-Bombo-24h'!L43,'28.09 Matugga-Bombo-24h'!L43,'29.09 Matugga-Bombo'!L43)</f>
        <v>2.1428571428571428</v>
      </c>
      <c r="M43" s="48">
        <f>AVERAGE('23.09 Matugga-Bombo'!M43,'24.09 Matugga-Bombo'!M43,'25.09 Matugga-Bombo'!M43,'27.09 Matugga-Bombo'!M43,'26.09 Matugga-Bombo-24h'!M43,'28.09 Matugga-Bombo-24h'!M43,'29.09 Matugga-Bombo'!M43)</f>
        <v>46.428571428571431</v>
      </c>
      <c r="N43" s="48">
        <f>AVERAGE('23.09 Matugga-Bombo'!N43,'24.09 Matugga-Bombo'!N43,'25.09 Matugga-Bombo'!N43,'27.09 Matugga-Bombo'!N43,'26.09 Matugga-Bombo-24h'!N43,'28.09 Matugga-Bombo-24h'!N43,'29.09 Matugga-Bombo'!N43)</f>
        <v>0</v>
      </c>
      <c r="O43" s="15">
        <f t="shared" si="0"/>
        <v>105.42857142857143</v>
      </c>
      <c r="P43" s="15">
        <f t="shared" si="1"/>
        <v>151.85714285714286</v>
      </c>
    </row>
    <row r="44" spans="2:32" ht="23.1" customHeight="1" x14ac:dyDescent="0.25">
      <c r="B44" s="24" t="s">
        <v>71</v>
      </c>
      <c r="C44" s="48">
        <f>AVERAGE('23.09 Matugga-Bombo'!C44,'24.09 Matugga-Bombo'!C44,'25.09 Matugga-Bombo'!C44,'27.09 Matugga-Bombo'!C44,'26.09 Matugga-Bombo-24h'!C44,'28.09 Matugga-Bombo-24h'!C44,'29.09 Matugga-Bombo'!C44)</f>
        <v>33.428571428571431</v>
      </c>
      <c r="D44" s="48">
        <f>AVERAGE('23.09 Matugga-Bombo'!D44,'24.09 Matugga-Bombo'!D44,'25.09 Matugga-Bombo'!D44,'27.09 Matugga-Bombo'!D44,'26.09 Matugga-Bombo-24h'!D44,'28.09 Matugga-Bombo-24h'!D44,'29.09 Matugga-Bombo'!D44)</f>
        <v>11.142857142857142</v>
      </c>
      <c r="E44" s="48">
        <f>AVERAGE('23.09 Matugga-Bombo'!E44,'24.09 Matugga-Bombo'!E44,'25.09 Matugga-Bombo'!E44,'27.09 Matugga-Bombo'!E44,'26.09 Matugga-Bombo-24h'!E44,'28.09 Matugga-Bombo-24h'!E44,'29.09 Matugga-Bombo'!E44)</f>
        <v>11.571428571428571</v>
      </c>
      <c r="F44" s="48">
        <f>AVERAGE('23.09 Matugga-Bombo'!F44,'24.09 Matugga-Bombo'!F44,'25.09 Matugga-Bombo'!F44,'27.09 Matugga-Bombo'!F44,'26.09 Matugga-Bombo-24h'!F44,'28.09 Matugga-Bombo-24h'!F44,'29.09 Matugga-Bombo'!F44)</f>
        <v>35.571428571428569</v>
      </c>
      <c r="G44" s="48">
        <f>AVERAGE('23.09 Matugga-Bombo'!G44,'24.09 Matugga-Bombo'!G44,'25.09 Matugga-Bombo'!G44,'27.09 Matugga-Bombo'!G44,'26.09 Matugga-Bombo-24h'!G44,'28.09 Matugga-Bombo-24h'!G44,'29.09 Matugga-Bombo'!G44)</f>
        <v>0.14285714285714285</v>
      </c>
      <c r="H44" s="48">
        <f>AVERAGE('23.09 Matugga-Bombo'!H44,'24.09 Matugga-Bombo'!H44,'25.09 Matugga-Bombo'!H44,'27.09 Matugga-Bombo'!H44,'26.09 Matugga-Bombo-24h'!H44,'28.09 Matugga-Bombo-24h'!H44,'29.09 Matugga-Bombo'!H44)</f>
        <v>1.1428571428571428</v>
      </c>
      <c r="I44" s="48">
        <f>AVERAGE('23.09 Matugga-Bombo'!I44,'24.09 Matugga-Bombo'!I44,'25.09 Matugga-Bombo'!I44,'27.09 Matugga-Bombo'!I44,'26.09 Matugga-Bombo-24h'!I44,'28.09 Matugga-Bombo-24h'!I44,'29.09 Matugga-Bombo'!I44)</f>
        <v>20.571428571428573</v>
      </c>
      <c r="J44" s="48">
        <f>AVERAGE('23.09 Matugga-Bombo'!J44,'24.09 Matugga-Bombo'!J44,'25.09 Matugga-Bombo'!J44,'27.09 Matugga-Bombo'!J44,'26.09 Matugga-Bombo-24h'!J44,'28.09 Matugga-Bombo-24h'!J44,'29.09 Matugga-Bombo'!J44)</f>
        <v>5.5714285714285712</v>
      </c>
      <c r="K44" s="48">
        <f>AVERAGE('23.09 Matugga-Bombo'!K44,'24.09 Matugga-Bombo'!K44,'25.09 Matugga-Bombo'!K44,'27.09 Matugga-Bombo'!K44,'26.09 Matugga-Bombo-24h'!K44,'28.09 Matugga-Bombo-24h'!K44,'29.09 Matugga-Bombo'!K44)</f>
        <v>2.4285714285714284</v>
      </c>
      <c r="L44" s="48">
        <f>AVERAGE('23.09 Matugga-Bombo'!L44,'24.09 Matugga-Bombo'!L44,'25.09 Matugga-Bombo'!L44,'27.09 Matugga-Bombo'!L44,'26.09 Matugga-Bombo-24h'!L44,'28.09 Matugga-Bombo-24h'!L44,'29.09 Matugga-Bombo'!L44)</f>
        <v>3.2857142857142856</v>
      </c>
      <c r="M44" s="48">
        <f>AVERAGE('23.09 Matugga-Bombo'!M44,'24.09 Matugga-Bombo'!M44,'25.09 Matugga-Bombo'!M44,'27.09 Matugga-Bombo'!M44,'26.09 Matugga-Bombo-24h'!M44,'28.09 Matugga-Bombo-24h'!M44,'29.09 Matugga-Bombo'!M44)</f>
        <v>51.428571428571431</v>
      </c>
      <c r="N44" s="48">
        <f>AVERAGE('23.09 Matugga-Bombo'!N44,'24.09 Matugga-Bombo'!N44,'25.09 Matugga-Bombo'!N44,'27.09 Matugga-Bombo'!N44,'26.09 Matugga-Bombo-24h'!N44,'28.09 Matugga-Bombo-24h'!N44,'29.09 Matugga-Bombo'!N44)</f>
        <v>0</v>
      </c>
      <c r="O44" s="15">
        <f t="shared" si="0"/>
        <v>124.85714285714285</v>
      </c>
      <c r="P44" s="15">
        <f t="shared" si="1"/>
        <v>176.28571428571428</v>
      </c>
    </row>
    <row r="45" spans="2:32" ht="23.1" customHeight="1" x14ac:dyDescent="0.25">
      <c r="B45" s="22" t="s">
        <v>72</v>
      </c>
      <c r="C45" s="48">
        <f>AVERAGE('23.09 Matugga-Bombo'!C45,'24.09 Matugga-Bombo'!C45,'25.09 Matugga-Bombo'!C45,'27.09 Matugga-Bombo'!C45,'26.09 Matugga-Bombo-24h'!C45,'28.09 Matugga-Bombo-24h'!C45,'29.09 Matugga-Bombo'!C45)</f>
        <v>28.714285714285715</v>
      </c>
      <c r="D45" s="48">
        <f>AVERAGE('23.09 Matugga-Bombo'!D45,'24.09 Matugga-Bombo'!D45,'25.09 Matugga-Bombo'!D45,'27.09 Matugga-Bombo'!D45,'26.09 Matugga-Bombo-24h'!D45,'28.09 Matugga-Bombo-24h'!D45,'29.09 Matugga-Bombo'!D45)</f>
        <v>11.428571428571429</v>
      </c>
      <c r="E45" s="48">
        <f>AVERAGE('23.09 Matugga-Bombo'!E45,'24.09 Matugga-Bombo'!E45,'25.09 Matugga-Bombo'!E45,'27.09 Matugga-Bombo'!E45,'26.09 Matugga-Bombo-24h'!E45,'28.09 Matugga-Bombo-24h'!E45,'29.09 Matugga-Bombo'!E45)</f>
        <v>7.5714285714285712</v>
      </c>
      <c r="F45" s="48">
        <f>AVERAGE('23.09 Matugga-Bombo'!F45,'24.09 Matugga-Bombo'!F45,'25.09 Matugga-Bombo'!F45,'27.09 Matugga-Bombo'!F45,'26.09 Matugga-Bombo-24h'!F45,'28.09 Matugga-Bombo-24h'!F45,'29.09 Matugga-Bombo'!F45)</f>
        <v>35.714285714285715</v>
      </c>
      <c r="G45" s="48">
        <f>AVERAGE('23.09 Matugga-Bombo'!G45,'24.09 Matugga-Bombo'!G45,'25.09 Matugga-Bombo'!G45,'27.09 Matugga-Bombo'!G45,'26.09 Matugga-Bombo-24h'!G45,'28.09 Matugga-Bombo-24h'!G45,'29.09 Matugga-Bombo'!G45)</f>
        <v>0.2857142857142857</v>
      </c>
      <c r="H45" s="48">
        <f>AVERAGE('23.09 Matugga-Bombo'!H45,'24.09 Matugga-Bombo'!H45,'25.09 Matugga-Bombo'!H45,'27.09 Matugga-Bombo'!H45,'26.09 Matugga-Bombo-24h'!H45,'28.09 Matugga-Bombo-24h'!H45,'29.09 Matugga-Bombo'!H45)</f>
        <v>0.8571428571428571</v>
      </c>
      <c r="I45" s="48">
        <f>AVERAGE('23.09 Matugga-Bombo'!I45,'24.09 Matugga-Bombo'!I45,'25.09 Matugga-Bombo'!I45,'27.09 Matugga-Bombo'!I45,'26.09 Matugga-Bombo-24h'!I45,'28.09 Matugga-Bombo-24h'!I45,'29.09 Matugga-Bombo'!I45)</f>
        <v>15.857142857142858</v>
      </c>
      <c r="J45" s="48">
        <f>AVERAGE('23.09 Matugga-Bombo'!J45,'24.09 Matugga-Bombo'!J45,'25.09 Matugga-Bombo'!J45,'27.09 Matugga-Bombo'!J45,'26.09 Matugga-Bombo-24h'!J45,'28.09 Matugga-Bombo-24h'!J45,'29.09 Matugga-Bombo'!J45)</f>
        <v>4</v>
      </c>
      <c r="K45" s="48">
        <f>AVERAGE('23.09 Matugga-Bombo'!K45,'24.09 Matugga-Bombo'!K45,'25.09 Matugga-Bombo'!K45,'27.09 Matugga-Bombo'!K45,'26.09 Matugga-Bombo-24h'!K45,'28.09 Matugga-Bombo-24h'!K45,'29.09 Matugga-Bombo'!K45)</f>
        <v>1.5714285714285714</v>
      </c>
      <c r="L45" s="48">
        <f>AVERAGE('23.09 Matugga-Bombo'!L45,'24.09 Matugga-Bombo'!L45,'25.09 Matugga-Bombo'!L45,'27.09 Matugga-Bombo'!L45,'26.09 Matugga-Bombo-24h'!L45,'28.09 Matugga-Bombo-24h'!L45,'29.09 Matugga-Bombo'!L45)</f>
        <v>1.7142857142857142</v>
      </c>
      <c r="M45" s="48">
        <f>AVERAGE('23.09 Matugga-Bombo'!M45,'24.09 Matugga-Bombo'!M45,'25.09 Matugga-Bombo'!M45,'27.09 Matugga-Bombo'!M45,'26.09 Matugga-Bombo-24h'!M45,'28.09 Matugga-Bombo-24h'!M45,'29.09 Matugga-Bombo'!M45)</f>
        <v>48.571428571428569</v>
      </c>
      <c r="N45" s="48">
        <f>AVERAGE('23.09 Matugga-Bombo'!N45,'24.09 Matugga-Bombo'!N45,'25.09 Matugga-Bombo'!N45,'27.09 Matugga-Bombo'!N45,'26.09 Matugga-Bombo-24h'!N45,'28.09 Matugga-Bombo-24h'!N45,'29.09 Matugga-Bombo'!N45)</f>
        <v>0</v>
      </c>
      <c r="O45" s="15">
        <f t="shared" si="0"/>
        <v>107.71428571428572</v>
      </c>
      <c r="P45" s="15">
        <f t="shared" si="1"/>
        <v>156.28571428571428</v>
      </c>
    </row>
    <row r="46" spans="2:32" ht="23.1" customHeight="1" x14ac:dyDescent="0.25">
      <c r="B46" s="23" t="s">
        <v>73</v>
      </c>
      <c r="C46" s="48">
        <f>AVERAGE('23.09 Matugga-Bombo'!C46,'24.09 Matugga-Bombo'!C46,'25.09 Matugga-Bombo'!C46,'27.09 Matugga-Bombo'!C46,'26.09 Matugga-Bombo-24h'!C46,'28.09 Matugga-Bombo-24h'!C46,'29.09 Matugga-Bombo'!C46)</f>
        <v>29.428571428571427</v>
      </c>
      <c r="D46" s="48">
        <f>AVERAGE('23.09 Matugga-Bombo'!D46,'24.09 Matugga-Bombo'!D46,'25.09 Matugga-Bombo'!D46,'27.09 Matugga-Bombo'!D46,'26.09 Matugga-Bombo-24h'!D46,'28.09 Matugga-Bombo-24h'!D46,'29.09 Matugga-Bombo'!D46)</f>
        <v>11.142857142857142</v>
      </c>
      <c r="E46" s="48">
        <f>AVERAGE('23.09 Matugga-Bombo'!E46,'24.09 Matugga-Bombo'!E46,'25.09 Matugga-Bombo'!E46,'27.09 Matugga-Bombo'!E46,'26.09 Matugga-Bombo-24h'!E46,'28.09 Matugga-Bombo-24h'!E46,'29.09 Matugga-Bombo'!E46)</f>
        <v>8.2857142857142865</v>
      </c>
      <c r="F46" s="48">
        <f>AVERAGE('23.09 Matugga-Bombo'!F46,'24.09 Matugga-Bombo'!F46,'25.09 Matugga-Bombo'!F46,'27.09 Matugga-Bombo'!F46,'26.09 Matugga-Bombo-24h'!F46,'28.09 Matugga-Bombo-24h'!F46,'29.09 Matugga-Bombo'!F46)</f>
        <v>32.142857142857146</v>
      </c>
      <c r="G46" s="48">
        <f>AVERAGE('23.09 Matugga-Bombo'!G46,'24.09 Matugga-Bombo'!G46,'25.09 Matugga-Bombo'!G46,'27.09 Matugga-Bombo'!G46,'26.09 Matugga-Bombo-24h'!G46,'28.09 Matugga-Bombo-24h'!G46,'29.09 Matugga-Bombo'!G46)</f>
        <v>0.14285714285714285</v>
      </c>
      <c r="H46" s="48">
        <f>AVERAGE('23.09 Matugga-Bombo'!H46,'24.09 Matugga-Bombo'!H46,'25.09 Matugga-Bombo'!H46,'27.09 Matugga-Bombo'!H46,'26.09 Matugga-Bombo-24h'!H46,'28.09 Matugga-Bombo-24h'!H46,'29.09 Matugga-Bombo'!H46)</f>
        <v>2.1428571428571428</v>
      </c>
      <c r="I46" s="48">
        <f>AVERAGE('23.09 Matugga-Bombo'!I46,'24.09 Matugga-Bombo'!I46,'25.09 Matugga-Bombo'!I46,'27.09 Matugga-Bombo'!I46,'26.09 Matugga-Bombo-24h'!I46,'28.09 Matugga-Bombo-24h'!I46,'29.09 Matugga-Bombo'!I46)</f>
        <v>15</v>
      </c>
      <c r="J46" s="48">
        <f>AVERAGE('23.09 Matugga-Bombo'!J46,'24.09 Matugga-Bombo'!J46,'25.09 Matugga-Bombo'!J46,'27.09 Matugga-Bombo'!J46,'26.09 Matugga-Bombo-24h'!J46,'28.09 Matugga-Bombo-24h'!J46,'29.09 Matugga-Bombo'!J46)</f>
        <v>5.4285714285714288</v>
      </c>
      <c r="K46" s="48">
        <f>AVERAGE('23.09 Matugga-Bombo'!K46,'24.09 Matugga-Bombo'!K46,'25.09 Matugga-Bombo'!K46,'27.09 Matugga-Bombo'!K46,'26.09 Matugga-Bombo-24h'!K46,'28.09 Matugga-Bombo-24h'!K46,'29.09 Matugga-Bombo'!K46)</f>
        <v>2.1428571428571428</v>
      </c>
      <c r="L46" s="48">
        <f>AVERAGE('23.09 Matugga-Bombo'!L46,'24.09 Matugga-Bombo'!L46,'25.09 Matugga-Bombo'!L46,'27.09 Matugga-Bombo'!L46,'26.09 Matugga-Bombo-24h'!L46,'28.09 Matugga-Bombo-24h'!L46,'29.09 Matugga-Bombo'!L46)</f>
        <v>2.5714285714285716</v>
      </c>
      <c r="M46" s="48">
        <f>AVERAGE('23.09 Matugga-Bombo'!M46,'24.09 Matugga-Bombo'!M46,'25.09 Matugga-Bombo'!M46,'27.09 Matugga-Bombo'!M46,'26.09 Matugga-Bombo-24h'!M46,'28.09 Matugga-Bombo-24h'!M46,'29.09 Matugga-Bombo'!M46)</f>
        <v>40</v>
      </c>
      <c r="N46" s="48">
        <f>AVERAGE('23.09 Matugga-Bombo'!N46,'24.09 Matugga-Bombo'!N46,'25.09 Matugga-Bombo'!N46,'27.09 Matugga-Bombo'!N46,'26.09 Matugga-Bombo-24h'!N46,'28.09 Matugga-Bombo-24h'!N46,'29.09 Matugga-Bombo'!N46)</f>
        <v>0</v>
      </c>
      <c r="O46" s="15">
        <f t="shared" si="0"/>
        <v>108.42857142857142</v>
      </c>
      <c r="P46" s="15">
        <f t="shared" si="1"/>
        <v>148.42857142857142</v>
      </c>
    </row>
    <row r="47" spans="2:32" ht="23.1" customHeight="1" x14ac:dyDescent="0.25">
      <c r="B47" s="23" t="s">
        <v>74</v>
      </c>
      <c r="C47" s="48">
        <f>AVERAGE('23.09 Matugga-Bombo'!C47,'24.09 Matugga-Bombo'!C47,'25.09 Matugga-Bombo'!C47,'27.09 Matugga-Bombo'!C47,'26.09 Matugga-Bombo-24h'!C47,'28.09 Matugga-Bombo-24h'!C47,'29.09 Matugga-Bombo'!C47)</f>
        <v>26.285714285714285</v>
      </c>
      <c r="D47" s="48">
        <f>AVERAGE('23.09 Matugga-Bombo'!D47,'24.09 Matugga-Bombo'!D47,'25.09 Matugga-Bombo'!D47,'27.09 Matugga-Bombo'!D47,'26.09 Matugga-Bombo-24h'!D47,'28.09 Matugga-Bombo-24h'!D47,'29.09 Matugga-Bombo'!D47)</f>
        <v>6.8571428571428568</v>
      </c>
      <c r="E47" s="48">
        <f>AVERAGE('23.09 Matugga-Bombo'!E47,'24.09 Matugga-Bombo'!E47,'25.09 Matugga-Bombo'!E47,'27.09 Matugga-Bombo'!E47,'26.09 Matugga-Bombo-24h'!E47,'28.09 Matugga-Bombo-24h'!E47,'29.09 Matugga-Bombo'!E47)</f>
        <v>6.1428571428571432</v>
      </c>
      <c r="F47" s="48">
        <f>AVERAGE('23.09 Matugga-Bombo'!F47,'24.09 Matugga-Bombo'!F47,'25.09 Matugga-Bombo'!F47,'27.09 Matugga-Bombo'!F47,'26.09 Matugga-Bombo-24h'!F47,'28.09 Matugga-Bombo-24h'!F47,'29.09 Matugga-Bombo'!F47)</f>
        <v>24.571428571428573</v>
      </c>
      <c r="G47" s="48">
        <f>AVERAGE('23.09 Matugga-Bombo'!G47,'24.09 Matugga-Bombo'!G47,'25.09 Matugga-Bombo'!G47,'27.09 Matugga-Bombo'!G47,'26.09 Matugga-Bombo-24h'!G47,'28.09 Matugga-Bombo-24h'!G47,'29.09 Matugga-Bombo'!G47)</f>
        <v>0.14285714285714285</v>
      </c>
      <c r="H47" s="48">
        <f>AVERAGE('23.09 Matugga-Bombo'!H47,'24.09 Matugga-Bombo'!H47,'25.09 Matugga-Bombo'!H47,'27.09 Matugga-Bombo'!H47,'26.09 Matugga-Bombo-24h'!H47,'28.09 Matugga-Bombo-24h'!H47,'29.09 Matugga-Bombo'!H47)</f>
        <v>0.14285714285714285</v>
      </c>
      <c r="I47" s="48">
        <f>AVERAGE('23.09 Matugga-Bombo'!I47,'24.09 Matugga-Bombo'!I47,'25.09 Matugga-Bombo'!I47,'27.09 Matugga-Bombo'!I47,'26.09 Matugga-Bombo-24h'!I47,'28.09 Matugga-Bombo-24h'!I47,'29.09 Matugga-Bombo'!I47)</f>
        <v>16.428571428571427</v>
      </c>
      <c r="J47" s="48">
        <f>AVERAGE('23.09 Matugga-Bombo'!J47,'24.09 Matugga-Bombo'!J47,'25.09 Matugga-Bombo'!J47,'27.09 Matugga-Bombo'!J47,'26.09 Matugga-Bombo-24h'!J47,'28.09 Matugga-Bombo-24h'!J47,'29.09 Matugga-Bombo'!J47)</f>
        <v>6.8571428571428568</v>
      </c>
      <c r="K47" s="48">
        <f>AVERAGE('23.09 Matugga-Bombo'!K47,'24.09 Matugga-Bombo'!K47,'25.09 Matugga-Bombo'!K47,'27.09 Matugga-Bombo'!K47,'26.09 Matugga-Bombo-24h'!K47,'28.09 Matugga-Bombo-24h'!K47,'29.09 Matugga-Bombo'!K47)</f>
        <v>2.8571428571428572</v>
      </c>
      <c r="L47" s="48">
        <f>AVERAGE('23.09 Matugga-Bombo'!L47,'24.09 Matugga-Bombo'!L47,'25.09 Matugga-Bombo'!L47,'27.09 Matugga-Bombo'!L47,'26.09 Matugga-Bombo-24h'!L47,'28.09 Matugga-Bombo-24h'!L47,'29.09 Matugga-Bombo'!L47)</f>
        <v>3.8571428571428572</v>
      </c>
      <c r="M47" s="48">
        <f>AVERAGE('23.09 Matugga-Bombo'!M47,'24.09 Matugga-Bombo'!M47,'25.09 Matugga-Bombo'!M47,'27.09 Matugga-Bombo'!M47,'26.09 Matugga-Bombo-24h'!M47,'28.09 Matugga-Bombo-24h'!M47,'29.09 Matugga-Bombo'!M47)</f>
        <v>43.857142857142854</v>
      </c>
      <c r="N47" s="48">
        <f>AVERAGE('23.09 Matugga-Bombo'!N47,'24.09 Matugga-Bombo'!N47,'25.09 Matugga-Bombo'!N47,'27.09 Matugga-Bombo'!N47,'26.09 Matugga-Bombo-24h'!N47,'28.09 Matugga-Bombo-24h'!N47,'29.09 Matugga-Bombo'!N47)</f>
        <v>0</v>
      </c>
      <c r="O47" s="15">
        <f t="shared" si="0"/>
        <v>94.142857142857153</v>
      </c>
      <c r="P47" s="15">
        <f t="shared" si="1"/>
        <v>138</v>
      </c>
    </row>
    <row r="48" spans="2:32" ht="23.1" customHeight="1" x14ac:dyDescent="0.25">
      <c r="B48" s="23" t="s">
        <v>75</v>
      </c>
      <c r="C48" s="48">
        <f>AVERAGE('23.09 Matugga-Bombo'!C48,'24.09 Matugga-Bombo'!C48,'25.09 Matugga-Bombo'!C48,'27.09 Matugga-Bombo'!C48,'26.09 Matugga-Bombo-24h'!C48,'28.09 Matugga-Bombo-24h'!C48,'29.09 Matugga-Bombo'!C48)</f>
        <v>32.857142857142854</v>
      </c>
      <c r="D48" s="48">
        <f>AVERAGE('23.09 Matugga-Bombo'!D48,'24.09 Matugga-Bombo'!D48,'25.09 Matugga-Bombo'!D48,'27.09 Matugga-Bombo'!D48,'26.09 Matugga-Bombo-24h'!D48,'28.09 Matugga-Bombo-24h'!D48,'29.09 Matugga-Bombo'!D48)</f>
        <v>7</v>
      </c>
      <c r="E48" s="48">
        <f>AVERAGE('23.09 Matugga-Bombo'!E48,'24.09 Matugga-Bombo'!E48,'25.09 Matugga-Bombo'!E48,'27.09 Matugga-Bombo'!E48,'26.09 Matugga-Bombo-24h'!E48,'28.09 Matugga-Bombo-24h'!E48,'29.09 Matugga-Bombo'!E48)</f>
        <v>6</v>
      </c>
      <c r="F48" s="48">
        <f>AVERAGE('23.09 Matugga-Bombo'!F48,'24.09 Matugga-Bombo'!F48,'25.09 Matugga-Bombo'!F48,'27.09 Matugga-Bombo'!F48,'26.09 Matugga-Bombo-24h'!F48,'28.09 Matugga-Bombo-24h'!F48,'29.09 Matugga-Bombo'!F48)</f>
        <v>35.285714285714285</v>
      </c>
      <c r="G48" s="48">
        <f>AVERAGE('23.09 Matugga-Bombo'!G48,'24.09 Matugga-Bombo'!G48,'25.09 Matugga-Bombo'!G48,'27.09 Matugga-Bombo'!G48,'26.09 Matugga-Bombo-24h'!G48,'28.09 Matugga-Bombo-24h'!G48,'29.09 Matugga-Bombo'!G48)</f>
        <v>0.7142857142857143</v>
      </c>
      <c r="H48" s="48">
        <f>AVERAGE('23.09 Matugga-Bombo'!H48,'24.09 Matugga-Bombo'!H48,'25.09 Matugga-Bombo'!H48,'27.09 Matugga-Bombo'!H48,'26.09 Matugga-Bombo-24h'!H48,'28.09 Matugga-Bombo-24h'!H48,'29.09 Matugga-Bombo'!H48)</f>
        <v>0.5714285714285714</v>
      </c>
      <c r="I48" s="48">
        <f>AVERAGE('23.09 Matugga-Bombo'!I48,'24.09 Matugga-Bombo'!I48,'25.09 Matugga-Bombo'!I48,'27.09 Matugga-Bombo'!I48,'26.09 Matugga-Bombo-24h'!I48,'28.09 Matugga-Bombo-24h'!I48,'29.09 Matugga-Bombo'!I48)</f>
        <v>16.571428571428573</v>
      </c>
      <c r="J48" s="48">
        <f>AVERAGE('23.09 Matugga-Bombo'!J48,'24.09 Matugga-Bombo'!J48,'25.09 Matugga-Bombo'!J48,'27.09 Matugga-Bombo'!J48,'26.09 Matugga-Bombo-24h'!J48,'28.09 Matugga-Bombo-24h'!J48,'29.09 Matugga-Bombo'!J48)</f>
        <v>6.4285714285714288</v>
      </c>
      <c r="K48" s="48">
        <f>AVERAGE('23.09 Matugga-Bombo'!K48,'24.09 Matugga-Bombo'!K48,'25.09 Matugga-Bombo'!K48,'27.09 Matugga-Bombo'!K48,'26.09 Matugga-Bombo-24h'!K48,'28.09 Matugga-Bombo-24h'!K48,'29.09 Matugga-Bombo'!K48)</f>
        <v>4.2857142857142856</v>
      </c>
      <c r="L48" s="48">
        <f>AVERAGE('23.09 Matugga-Bombo'!L48,'24.09 Matugga-Bombo'!L48,'25.09 Matugga-Bombo'!L48,'27.09 Matugga-Bombo'!L48,'26.09 Matugga-Bombo-24h'!L48,'28.09 Matugga-Bombo-24h'!L48,'29.09 Matugga-Bombo'!L48)</f>
        <v>2.4285714285714284</v>
      </c>
      <c r="M48" s="48">
        <f>AVERAGE('23.09 Matugga-Bombo'!M48,'24.09 Matugga-Bombo'!M48,'25.09 Matugga-Bombo'!M48,'27.09 Matugga-Bombo'!M48,'26.09 Matugga-Bombo-24h'!M48,'28.09 Matugga-Bombo-24h'!M48,'29.09 Matugga-Bombo'!M48)</f>
        <v>53.142857142857146</v>
      </c>
      <c r="N48" s="48">
        <f>AVERAGE('23.09 Matugga-Bombo'!N48,'24.09 Matugga-Bombo'!N48,'25.09 Matugga-Bombo'!N48,'27.09 Matugga-Bombo'!N48,'26.09 Matugga-Bombo-24h'!N48,'28.09 Matugga-Bombo-24h'!N48,'29.09 Matugga-Bombo'!N48)</f>
        <v>0</v>
      </c>
      <c r="O48" s="15">
        <f t="shared" si="0"/>
        <v>112.14285714285714</v>
      </c>
      <c r="P48" s="15">
        <f t="shared" si="1"/>
        <v>165.28571428571428</v>
      </c>
    </row>
    <row r="49" spans="2:20" ht="23.1" customHeight="1" x14ac:dyDescent="0.25">
      <c r="B49" s="22" t="s">
        <v>76</v>
      </c>
      <c r="C49" s="48">
        <f>AVERAGE('23.09 Matugga-Bombo'!C49,'24.09 Matugga-Bombo'!C49,'25.09 Matugga-Bombo'!C49,'27.09 Matugga-Bombo'!C49,'26.09 Matugga-Bombo-24h'!C49,'28.09 Matugga-Bombo-24h'!C49,'29.09 Matugga-Bombo'!C49)</f>
        <v>30.571428571428573</v>
      </c>
      <c r="D49" s="48">
        <f>AVERAGE('23.09 Matugga-Bombo'!D49,'24.09 Matugga-Bombo'!D49,'25.09 Matugga-Bombo'!D49,'27.09 Matugga-Bombo'!D49,'26.09 Matugga-Bombo-24h'!D49,'28.09 Matugga-Bombo-24h'!D49,'29.09 Matugga-Bombo'!D49)</f>
        <v>8.5714285714285712</v>
      </c>
      <c r="E49" s="48">
        <f>AVERAGE('23.09 Matugga-Bombo'!E49,'24.09 Matugga-Bombo'!E49,'25.09 Matugga-Bombo'!E49,'27.09 Matugga-Bombo'!E49,'26.09 Matugga-Bombo-24h'!E49,'28.09 Matugga-Bombo-24h'!E49,'29.09 Matugga-Bombo'!E49)</f>
        <v>5</v>
      </c>
      <c r="F49" s="48">
        <f>AVERAGE('23.09 Matugga-Bombo'!F49,'24.09 Matugga-Bombo'!F49,'25.09 Matugga-Bombo'!F49,'27.09 Matugga-Bombo'!F49,'26.09 Matugga-Bombo-24h'!F49,'28.09 Matugga-Bombo-24h'!F49,'29.09 Matugga-Bombo'!F49)</f>
        <v>37.571428571428569</v>
      </c>
      <c r="G49" s="48">
        <f>AVERAGE('23.09 Matugga-Bombo'!G49,'24.09 Matugga-Bombo'!G49,'25.09 Matugga-Bombo'!G49,'27.09 Matugga-Bombo'!G49,'26.09 Matugga-Bombo-24h'!G49,'28.09 Matugga-Bombo-24h'!G49,'29.09 Matugga-Bombo'!G49)</f>
        <v>0.5714285714285714</v>
      </c>
      <c r="H49" s="48">
        <f>AVERAGE('23.09 Matugga-Bombo'!H49,'24.09 Matugga-Bombo'!H49,'25.09 Matugga-Bombo'!H49,'27.09 Matugga-Bombo'!H49,'26.09 Matugga-Bombo-24h'!H49,'28.09 Matugga-Bombo-24h'!H49,'29.09 Matugga-Bombo'!H49)</f>
        <v>0.2857142857142857</v>
      </c>
      <c r="I49" s="48">
        <f>AVERAGE('23.09 Matugga-Bombo'!I49,'24.09 Matugga-Bombo'!I49,'25.09 Matugga-Bombo'!I49,'27.09 Matugga-Bombo'!I49,'26.09 Matugga-Bombo-24h'!I49,'28.09 Matugga-Bombo-24h'!I49,'29.09 Matugga-Bombo'!I49)</f>
        <v>16.714285714285715</v>
      </c>
      <c r="J49" s="48">
        <f>AVERAGE('23.09 Matugga-Bombo'!J49,'24.09 Matugga-Bombo'!J49,'25.09 Matugga-Bombo'!J49,'27.09 Matugga-Bombo'!J49,'26.09 Matugga-Bombo-24h'!J49,'28.09 Matugga-Bombo-24h'!J49,'29.09 Matugga-Bombo'!J49)</f>
        <v>6.4285714285714288</v>
      </c>
      <c r="K49" s="48">
        <f>AVERAGE('23.09 Matugga-Bombo'!K49,'24.09 Matugga-Bombo'!K49,'25.09 Matugga-Bombo'!K49,'27.09 Matugga-Bombo'!K49,'26.09 Matugga-Bombo-24h'!K49,'28.09 Matugga-Bombo-24h'!K49,'29.09 Matugga-Bombo'!K49)</f>
        <v>1.5714285714285714</v>
      </c>
      <c r="L49" s="48">
        <f>AVERAGE('23.09 Matugga-Bombo'!L49,'24.09 Matugga-Bombo'!L49,'25.09 Matugga-Bombo'!L49,'27.09 Matugga-Bombo'!L49,'26.09 Matugga-Bombo-24h'!L49,'28.09 Matugga-Bombo-24h'!L49,'29.09 Matugga-Bombo'!L49)</f>
        <v>3</v>
      </c>
      <c r="M49" s="48">
        <f>AVERAGE('23.09 Matugga-Bombo'!M49,'24.09 Matugga-Bombo'!M49,'25.09 Matugga-Bombo'!M49,'27.09 Matugga-Bombo'!M49,'26.09 Matugga-Bombo-24h'!M49,'28.09 Matugga-Bombo-24h'!M49,'29.09 Matugga-Bombo'!M49)</f>
        <v>50.142857142857146</v>
      </c>
      <c r="N49" s="48">
        <f>AVERAGE('23.09 Matugga-Bombo'!N49,'24.09 Matugga-Bombo'!N49,'25.09 Matugga-Bombo'!N49,'27.09 Matugga-Bombo'!N49,'26.09 Matugga-Bombo-24h'!N49,'28.09 Matugga-Bombo-24h'!N49,'29.09 Matugga-Bombo'!N49)</f>
        <v>0</v>
      </c>
      <c r="O49" s="15">
        <f t="shared" si="0"/>
        <v>110.28571428571431</v>
      </c>
      <c r="P49" s="15">
        <f t="shared" si="1"/>
        <v>160.42857142857144</v>
      </c>
    </row>
    <row r="50" spans="2:20" ht="23.1" customHeight="1" x14ac:dyDescent="0.25">
      <c r="B50" s="23" t="s">
        <v>77</v>
      </c>
      <c r="C50" s="48">
        <f>AVERAGE('23.09 Matugga-Bombo'!C50,'24.09 Matugga-Bombo'!C50,'25.09 Matugga-Bombo'!C50,'27.09 Matugga-Bombo'!C50,'26.09 Matugga-Bombo-24h'!C50,'28.09 Matugga-Bombo-24h'!C50,'29.09 Matugga-Bombo'!C50)</f>
        <v>36.857142857142854</v>
      </c>
      <c r="D50" s="48">
        <f>AVERAGE('23.09 Matugga-Bombo'!D50,'24.09 Matugga-Bombo'!D50,'25.09 Matugga-Bombo'!D50,'27.09 Matugga-Bombo'!D50,'26.09 Matugga-Bombo-24h'!D50,'28.09 Matugga-Bombo-24h'!D50,'29.09 Matugga-Bombo'!D50)</f>
        <v>7.8571428571428568</v>
      </c>
      <c r="E50" s="48">
        <f>AVERAGE('23.09 Matugga-Bombo'!E50,'24.09 Matugga-Bombo'!E50,'25.09 Matugga-Bombo'!E50,'27.09 Matugga-Bombo'!E50,'26.09 Matugga-Bombo-24h'!E50,'28.09 Matugga-Bombo-24h'!E50,'29.09 Matugga-Bombo'!E50)</f>
        <v>7.5714285714285712</v>
      </c>
      <c r="F50" s="48">
        <f>AVERAGE('23.09 Matugga-Bombo'!F50,'24.09 Matugga-Bombo'!F50,'25.09 Matugga-Bombo'!F50,'27.09 Matugga-Bombo'!F50,'26.09 Matugga-Bombo-24h'!F50,'28.09 Matugga-Bombo-24h'!F50,'29.09 Matugga-Bombo'!F50)</f>
        <v>37.714285714285715</v>
      </c>
      <c r="G50" s="48">
        <f>AVERAGE('23.09 Matugga-Bombo'!G50,'24.09 Matugga-Bombo'!G50,'25.09 Matugga-Bombo'!G50,'27.09 Matugga-Bombo'!G50,'26.09 Matugga-Bombo-24h'!G50,'28.09 Matugga-Bombo-24h'!G50,'29.09 Matugga-Bombo'!G50)</f>
        <v>0.42857142857142855</v>
      </c>
      <c r="H50" s="48">
        <f>AVERAGE('23.09 Matugga-Bombo'!H50,'24.09 Matugga-Bombo'!H50,'25.09 Matugga-Bombo'!H50,'27.09 Matugga-Bombo'!H50,'26.09 Matugga-Bombo-24h'!H50,'28.09 Matugga-Bombo-24h'!H50,'29.09 Matugga-Bombo'!H50)</f>
        <v>2.4285714285714284</v>
      </c>
      <c r="I50" s="48">
        <f>AVERAGE('23.09 Matugga-Bombo'!I50,'24.09 Matugga-Bombo'!I50,'25.09 Matugga-Bombo'!I50,'27.09 Matugga-Bombo'!I50,'26.09 Matugga-Bombo-24h'!I50,'28.09 Matugga-Bombo-24h'!I50,'29.09 Matugga-Bombo'!I50)</f>
        <v>16.142857142857142</v>
      </c>
      <c r="J50" s="48">
        <f>AVERAGE('23.09 Matugga-Bombo'!J50,'24.09 Matugga-Bombo'!J50,'25.09 Matugga-Bombo'!J50,'27.09 Matugga-Bombo'!J50,'26.09 Matugga-Bombo-24h'!J50,'28.09 Matugga-Bombo-24h'!J50,'29.09 Matugga-Bombo'!J50)</f>
        <v>5.4285714285714288</v>
      </c>
      <c r="K50" s="48">
        <f>AVERAGE('23.09 Matugga-Bombo'!K50,'24.09 Matugga-Bombo'!K50,'25.09 Matugga-Bombo'!K50,'27.09 Matugga-Bombo'!K50,'26.09 Matugga-Bombo-24h'!K50,'28.09 Matugga-Bombo-24h'!K50,'29.09 Matugga-Bombo'!K50)</f>
        <v>3.8571428571428572</v>
      </c>
      <c r="L50" s="48">
        <f>AVERAGE('23.09 Matugga-Bombo'!L50,'24.09 Matugga-Bombo'!L50,'25.09 Matugga-Bombo'!L50,'27.09 Matugga-Bombo'!L50,'26.09 Matugga-Bombo-24h'!L50,'28.09 Matugga-Bombo-24h'!L50,'29.09 Matugga-Bombo'!L50)</f>
        <v>2.1428571428571428</v>
      </c>
      <c r="M50" s="48">
        <f>AVERAGE('23.09 Matugga-Bombo'!M50,'24.09 Matugga-Bombo'!M50,'25.09 Matugga-Bombo'!M50,'27.09 Matugga-Bombo'!M50,'26.09 Matugga-Bombo-24h'!M50,'28.09 Matugga-Bombo-24h'!M50,'29.09 Matugga-Bombo'!M50)</f>
        <v>44.285714285714285</v>
      </c>
      <c r="N50" s="48">
        <f>AVERAGE('23.09 Matugga-Bombo'!N50,'24.09 Matugga-Bombo'!N50,'25.09 Matugga-Bombo'!N50,'27.09 Matugga-Bombo'!N50,'26.09 Matugga-Bombo-24h'!N50,'28.09 Matugga-Bombo-24h'!N50,'29.09 Matugga-Bombo'!N50)</f>
        <v>0</v>
      </c>
      <c r="O50" s="15">
        <f t="shared" si="0"/>
        <v>120.42857142857143</v>
      </c>
      <c r="P50" s="15">
        <f t="shared" si="1"/>
        <v>164.71428571428572</v>
      </c>
      <c r="R50" s="8"/>
      <c r="T50"/>
    </row>
    <row r="51" spans="2:20" ht="23.1" customHeight="1" x14ac:dyDescent="0.25">
      <c r="B51" s="23" t="s">
        <v>78</v>
      </c>
      <c r="C51" s="48">
        <f>AVERAGE('23.09 Matugga-Bombo'!C51,'24.09 Matugga-Bombo'!C51,'25.09 Matugga-Bombo'!C51,'27.09 Matugga-Bombo'!C51,'26.09 Matugga-Bombo-24h'!C51,'28.09 Matugga-Bombo-24h'!C51,'29.09 Matugga-Bombo'!C51)</f>
        <v>31.714285714285715</v>
      </c>
      <c r="D51" s="48">
        <f>AVERAGE('23.09 Matugga-Bombo'!D51,'24.09 Matugga-Bombo'!D51,'25.09 Matugga-Bombo'!D51,'27.09 Matugga-Bombo'!D51,'26.09 Matugga-Bombo-24h'!D51,'28.09 Matugga-Bombo-24h'!D51,'29.09 Matugga-Bombo'!D51)</f>
        <v>6.4285714285714288</v>
      </c>
      <c r="E51" s="48">
        <f>AVERAGE('23.09 Matugga-Bombo'!E51,'24.09 Matugga-Bombo'!E51,'25.09 Matugga-Bombo'!E51,'27.09 Matugga-Bombo'!E51,'26.09 Matugga-Bombo-24h'!E51,'28.09 Matugga-Bombo-24h'!E51,'29.09 Matugga-Bombo'!E51)</f>
        <v>6.7142857142857144</v>
      </c>
      <c r="F51" s="48">
        <f>AVERAGE('23.09 Matugga-Bombo'!F51,'24.09 Matugga-Bombo'!F51,'25.09 Matugga-Bombo'!F51,'27.09 Matugga-Bombo'!F51,'26.09 Matugga-Bombo-24h'!F51,'28.09 Matugga-Bombo-24h'!F51,'29.09 Matugga-Bombo'!F51)</f>
        <v>36.571428571428569</v>
      </c>
      <c r="G51" s="48">
        <f>AVERAGE('23.09 Matugga-Bombo'!G51,'24.09 Matugga-Bombo'!G51,'25.09 Matugga-Bombo'!G51,'27.09 Matugga-Bombo'!G51,'26.09 Matugga-Bombo-24h'!G51,'28.09 Matugga-Bombo-24h'!G51,'29.09 Matugga-Bombo'!G51)</f>
        <v>0.2857142857142857</v>
      </c>
      <c r="H51" s="48">
        <f>AVERAGE('23.09 Matugga-Bombo'!H51,'24.09 Matugga-Bombo'!H51,'25.09 Matugga-Bombo'!H51,'27.09 Matugga-Bombo'!H51,'26.09 Matugga-Bombo-24h'!H51,'28.09 Matugga-Bombo-24h'!H51,'29.09 Matugga-Bombo'!H51)</f>
        <v>0.42857142857142855</v>
      </c>
      <c r="I51" s="48">
        <f>AVERAGE('23.09 Matugga-Bombo'!I51,'24.09 Matugga-Bombo'!I51,'25.09 Matugga-Bombo'!I51,'27.09 Matugga-Bombo'!I51,'26.09 Matugga-Bombo-24h'!I51,'28.09 Matugga-Bombo-24h'!I51,'29.09 Matugga-Bombo'!I51)</f>
        <v>15.142857142857142</v>
      </c>
      <c r="J51" s="48">
        <f>AVERAGE('23.09 Matugga-Bombo'!J51,'24.09 Matugga-Bombo'!J51,'25.09 Matugga-Bombo'!J51,'27.09 Matugga-Bombo'!J51,'26.09 Matugga-Bombo-24h'!J51,'28.09 Matugga-Bombo-24h'!J51,'29.09 Matugga-Bombo'!J51)</f>
        <v>5.1428571428571432</v>
      </c>
      <c r="K51" s="48">
        <f>AVERAGE('23.09 Matugga-Bombo'!K51,'24.09 Matugga-Bombo'!K51,'25.09 Matugga-Bombo'!K51,'27.09 Matugga-Bombo'!K51,'26.09 Matugga-Bombo-24h'!K51,'28.09 Matugga-Bombo-24h'!K51,'29.09 Matugga-Bombo'!K51)</f>
        <v>2.4285714285714284</v>
      </c>
      <c r="L51" s="48">
        <f>AVERAGE('23.09 Matugga-Bombo'!L51,'24.09 Matugga-Bombo'!L51,'25.09 Matugga-Bombo'!L51,'27.09 Matugga-Bombo'!L51,'26.09 Matugga-Bombo-24h'!L51,'28.09 Matugga-Bombo-24h'!L51,'29.09 Matugga-Bombo'!L51)</f>
        <v>1.8571428571428572</v>
      </c>
      <c r="M51" s="48">
        <f>AVERAGE('23.09 Matugga-Bombo'!M51,'24.09 Matugga-Bombo'!M51,'25.09 Matugga-Bombo'!M51,'27.09 Matugga-Bombo'!M51,'26.09 Matugga-Bombo-24h'!M51,'28.09 Matugga-Bombo-24h'!M51,'29.09 Matugga-Bombo'!M51)</f>
        <v>55.428571428571431</v>
      </c>
      <c r="N51" s="48">
        <f>AVERAGE('23.09 Matugga-Bombo'!N51,'24.09 Matugga-Bombo'!N51,'25.09 Matugga-Bombo'!N51,'27.09 Matugga-Bombo'!N51,'26.09 Matugga-Bombo-24h'!N51,'28.09 Matugga-Bombo-24h'!N51,'29.09 Matugga-Bombo'!N51)</f>
        <v>0</v>
      </c>
      <c r="O51" s="15">
        <f t="shared" si="0"/>
        <v>106.71428571428572</v>
      </c>
      <c r="P51" s="15">
        <f t="shared" si="1"/>
        <v>162.14285714285717</v>
      </c>
      <c r="R51" s="8"/>
      <c r="T51"/>
    </row>
    <row r="52" spans="2:20" ht="23.1" customHeight="1" x14ac:dyDescent="0.25">
      <c r="B52" s="23" t="s">
        <v>79</v>
      </c>
      <c r="C52" s="48">
        <f>AVERAGE('23.09 Matugga-Bombo'!C52,'24.09 Matugga-Bombo'!C52,'25.09 Matugga-Bombo'!C52,'27.09 Matugga-Bombo'!C52,'26.09 Matugga-Bombo-24h'!C52,'28.09 Matugga-Bombo-24h'!C52,'29.09 Matugga-Bombo'!C52)</f>
        <v>37.714285714285715</v>
      </c>
      <c r="D52" s="48">
        <f>AVERAGE('23.09 Matugga-Bombo'!D52,'24.09 Matugga-Bombo'!D52,'25.09 Matugga-Bombo'!D52,'27.09 Matugga-Bombo'!D52,'26.09 Matugga-Bombo-24h'!D52,'28.09 Matugga-Bombo-24h'!D52,'29.09 Matugga-Bombo'!D52)</f>
        <v>10</v>
      </c>
      <c r="E52" s="48">
        <f>AVERAGE('23.09 Matugga-Bombo'!E52,'24.09 Matugga-Bombo'!E52,'25.09 Matugga-Bombo'!E52,'27.09 Matugga-Bombo'!E52,'26.09 Matugga-Bombo-24h'!E52,'28.09 Matugga-Bombo-24h'!E52,'29.09 Matugga-Bombo'!E52)</f>
        <v>7.7142857142857144</v>
      </c>
      <c r="F52" s="48">
        <f>AVERAGE('23.09 Matugga-Bombo'!F52,'24.09 Matugga-Bombo'!F52,'25.09 Matugga-Bombo'!F52,'27.09 Matugga-Bombo'!F52,'26.09 Matugga-Bombo-24h'!F52,'28.09 Matugga-Bombo-24h'!F52,'29.09 Matugga-Bombo'!F52)</f>
        <v>41.571428571428569</v>
      </c>
      <c r="G52" s="48">
        <f>AVERAGE('23.09 Matugga-Bombo'!G52,'24.09 Matugga-Bombo'!G52,'25.09 Matugga-Bombo'!G52,'27.09 Matugga-Bombo'!G52,'26.09 Matugga-Bombo-24h'!G52,'28.09 Matugga-Bombo-24h'!G52,'29.09 Matugga-Bombo'!G52)</f>
        <v>0.5714285714285714</v>
      </c>
      <c r="H52" s="48">
        <f>AVERAGE('23.09 Matugga-Bombo'!H52,'24.09 Matugga-Bombo'!H52,'25.09 Matugga-Bombo'!H52,'27.09 Matugga-Bombo'!H52,'26.09 Matugga-Bombo-24h'!H52,'28.09 Matugga-Bombo-24h'!H52,'29.09 Matugga-Bombo'!H52)</f>
        <v>0.5714285714285714</v>
      </c>
      <c r="I52" s="48">
        <f>AVERAGE('23.09 Matugga-Bombo'!I52,'24.09 Matugga-Bombo'!I52,'25.09 Matugga-Bombo'!I52,'27.09 Matugga-Bombo'!I52,'26.09 Matugga-Bombo-24h'!I52,'28.09 Matugga-Bombo-24h'!I52,'29.09 Matugga-Bombo'!I52)</f>
        <v>14.857142857142858</v>
      </c>
      <c r="J52" s="48">
        <f>AVERAGE('23.09 Matugga-Bombo'!J52,'24.09 Matugga-Bombo'!J52,'25.09 Matugga-Bombo'!J52,'27.09 Matugga-Bombo'!J52,'26.09 Matugga-Bombo-24h'!J52,'28.09 Matugga-Bombo-24h'!J52,'29.09 Matugga-Bombo'!J52)</f>
        <v>6.2857142857142856</v>
      </c>
      <c r="K52" s="48">
        <f>AVERAGE('23.09 Matugga-Bombo'!K52,'24.09 Matugga-Bombo'!K52,'25.09 Matugga-Bombo'!K52,'27.09 Matugga-Bombo'!K52,'26.09 Matugga-Bombo-24h'!K52,'28.09 Matugga-Bombo-24h'!K52,'29.09 Matugga-Bombo'!K52)</f>
        <v>2</v>
      </c>
      <c r="L52" s="48">
        <f>AVERAGE('23.09 Matugga-Bombo'!L52,'24.09 Matugga-Bombo'!L52,'25.09 Matugga-Bombo'!L52,'27.09 Matugga-Bombo'!L52,'26.09 Matugga-Bombo-24h'!L52,'28.09 Matugga-Bombo-24h'!L52,'29.09 Matugga-Bombo'!L52)</f>
        <v>2.2857142857142856</v>
      </c>
      <c r="M52" s="48">
        <f>AVERAGE('23.09 Matugga-Bombo'!M52,'24.09 Matugga-Bombo'!M52,'25.09 Matugga-Bombo'!M52,'27.09 Matugga-Bombo'!M52,'26.09 Matugga-Bombo-24h'!M52,'28.09 Matugga-Bombo-24h'!M52,'29.09 Matugga-Bombo'!M52)</f>
        <v>52.714285714285715</v>
      </c>
      <c r="N52" s="48">
        <f>AVERAGE('23.09 Matugga-Bombo'!N52,'24.09 Matugga-Bombo'!N52,'25.09 Matugga-Bombo'!N52,'27.09 Matugga-Bombo'!N52,'26.09 Matugga-Bombo-24h'!N52,'28.09 Matugga-Bombo-24h'!N52,'29.09 Matugga-Bombo'!N52)</f>
        <v>0</v>
      </c>
      <c r="O52" s="15">
        <f t="shared" si="0"/>
        <v>123.57142857142858</v>
      </c>
      <c r="P52" s="15">
        <f t="shared" si="1"/>
        <v>176.28571428571431</v>
      </c>
      <c r="R52" s="8"/>
      <c r="T52"/>
    </row>
    <row r="53" spans="2:20" ht="23.1" customHeight="1" x14ac:dyDescent="0.25">
      <c r="B53" s="22" t="s">
        <v>80</v>
      </c>
      <c r="C53" s="48">
        <f>AVERAGE('23.09 Matugga-Bombo'!C53,'24.09 Matugga-Bombo'!C53,'25.09 Matugga-Bombo'!C53,'27.09 Matugga-Bombo'!C53,'26.09 Matugga-Bombo-24h'!C53,'28.09 Matugga-Bombo-24h'!C53,'29.09 Matugga-Bombo'!C53)</f>
        <v>34.571428571428569</v>
      </c>
      <c r="D53" s="48">
        <f>AVERAGE('23.09 Matugga-Bombo'!D53,'24.09 Matugga-Bombo'!D53,'25.09 Matugga-Bombo'!D53,'27.09 Matugga-Bombo'!D53,'26.09 Matugga-Bombo-24h'!D53,'28.09 Matugga-Bombo-24h'!D53,'29.09 Matugga-Bombo'!D53)</f>
        <v>8.5714285714285712</v>
      </c>
      <c r="E53" s="48">
        <f>AVERAGE('23.09 Matugga-Bombo'!E53,'24.09 Matugga-Bombo'!E53,'25.09 Matugga-Bombo'!E53,'27.09 Matugga-Bombo'!E53,'26.09 Matugga-Bombo-24h'!E53,'28.09 Matugga-Bombo-24h'!E53,'29.09 Matugga-Bombo'!E53)</f>
        <v>6</v>
      </c>
      <c r="F53" s="48">
        <f>AVERAGE('23.09 Matugga-Bombo'!F53,'24.09 Matugga-Bombo'!F53,'25.09 Matugga-Bombo'!F53,'27.09 Matugga-Bombo'!F53,'26.09 Matugga-Bombo-24h'!F53,'28.09 Matugga-Bombo-24h'!F53,'29.09 Matugga-Bombo'!F53)</f>
        <v>41.428571428571431</v>
      </c>
      <c r="G53" s="48">
        <f>AVERAGE('23.09 Matugga-Bombo'!G53,'24.09 Matugga-Bombo'!G53,'25.09 Matugga-Bombo'!G53,'27.09 Matugga-Bombo'!G53,'26.09 Matugga-Bombo-24h'!G53,'28.09 Matugga-Bombo-24h'!G53,'29.09 Matugga-Bombo'!G53)</f>
        <v>0.42857142857142855</v>
      </c>
      <c r="H53" s="48">
        <f>AVERAGE('23.09 Matugga-Bombo'!H53,'24.09 Matugga-Bombo'!H53,'25.09 Matugga-Bombo'!H53,'27.09 Matugga-Bombo'!H53,'26.09 Matugga-Bombo-24h'!H53,'28.09 Matugga-Bombo-24h'!H53,'29.09 Matugga-Bombo'!H53)</f>
        <v>0.2857142857142857</v>
      </c>
      <c r="I53" s="48">
        <f>AVERAGE('23.09 Matugga-Bombo'!I53,'24.09 Matugga-Bombo'!I53,'25.09 Matugga-Bombo'!I53,'27.09 Matugga-Bombo'!I53,'26.09 Matugga-Bombo-24h'!I53,'28.09 Matugga-Bombo-24h'!I53,'29.09 Matugga-Bombo'!I53)</f>
        <v>15</v>
      </c>
      <c r="J53" s="48">
        <f>AVERAGE('23.09 Matugga-Bombo'!J53,'24.09 Matugga-Bombo'!J53,'25.09 Matugga-Bombo'!J53,'27.09 Matugga-Bombo'!J53,'26.09 Matugga-Bombo-24h'!J53,'28.09 Matugga-Bombo-24h'!J53,'29.09 Matugga-Bombo'!J53)</f>
        <v>6.1428571428571432</v>
      </c>
      <c r="K53" s="48">
        <f>AVERAGE('23.09 Matugga-Bombo'!K53,'24.09 Matugga-Bombo'!K53,'25.09 Matugga-Bombo'!K53,'27.09 Matugga-Bombo'!K53,'26.09 Matugga-Bombo-24h'!K53,'28.09 Matugga-Bombo-24h'!K53,'29.09 Matugga-Bombo'!K53)</f>
        <v>2.4285714285714284</v>
      </c>
      <c r="L53" s="48">
        <f>AVERAGE('23.09 Matugga-Bombo'!L53,'24.09 Matugga-Bombo'!L53,'25.09 Matugga-Bombo'!L53,'27.09 Matugga-Bombo'!L53,'26.09 Matugga-Bombo-24h'!L53,'28.09 Matugga-Bombo-24h'!L53,'29.09 Matugga-Bombo'!L53)</f>
        <v>1.4285714285714286</v>
      </c>
      <c r="M53" s="48">
        <f>AVERAGE('23.09 Matugga-Bombo'!M53,'24.09 Matugga-Bombo'!M53,'25.09 Matugga-Bombo'!M53,'27.09 Matugga-Bombo'!M53,'26.09 Matugga-Bombo-24h'!M53,'28.09 Matugga-Bombo-24h'!M53,'29.09 Matugga-Bombo'!M53)</f>
        <v>57.428571428571431</v>
      </c>
      <c r="N53" s="48">
        <f>AVERAGE('23.09 Matugga-Bombo'!N53,'24.09 Matugga-Bombo'!N53,'25.09 Matugga-Bombo'!N53,'27.09 Matugga-Bombo'!N53,'26.09 Matugga-Bombo-24h'!N53,'28.09 Matugga-Bombo-24h'!N53,'29.09 Matugga-Bombo'!N53)</f>
        <v>0</v>
      </c>
      <c r="O53" s="15">
        <f t="shared" si="0"/>
        <v>116.28571428571429</v>
      </c>
      <c r="P53" s="15">
        <f t="shared" si="1"/>
        <v>173.71428571428572</v>
      </c>
      <c r="R53" s="8"/>
      <c r="T53"/>
    </row>
    <row r="54" spans="2:20" ht="23.1" customHeight="1" x14ac:dyDescent="0.25">
      <c r="B54" s="22" t="s">
        <v>81</v>
      </c>
      <c r="C54" s="48">
        <f>AVERAGE('23.09 Matugga-Bombo'!C54,'24.09 Matugga-Bombo'!C54,'25.09 Matugga-Bombo'!C54,'27.09 Matugga-Bombo'!C54,'26.09 Matugga-Bombo-24h'!C54,'28.09 Matugga-Bombo-24h'!C54,'29.09 Matugga-Bombo'!C54)</f>
        <v>30.857142857142858</v>
      </c>
      <c r="D54" s="48">
        <f>AVERAGE('23.09 Matugga-Bombo'!D54,'24.09 Matugga-Bombo'!D54,'25.09 Matugga-Bombo'!D54,'27.09 Matugga-Bombo'!D54,'26.09 Matugga-Bombo-24h'!D54,'28.09 Matugga-Bombo-24h'!D54,'29.09 Matugga-Bombo'!D54)</f>
        <v>7</v>
      </c>
      <c r="E54" s="48">
        <f>AVERAGE('23.09 Matugga-Bombo'!E54,'24.09 Matugga-Bombo'!E54,'25.09 Matugga-Bombo'!E54,'27.09 Matugga-Bombo'!E54,'26.09 Matugga-Bombo-24h'!E54,'28.09 Matugga-Bombo-24h'!E54,'29.09 Matugga-Bombo'!E54)</f>
        <v>4.5714285714285712</v>
      </c>
      <c r="F54" s="48">
        <f>AVERAGE('23.09 Matugga-Bombo'!F54,'24.09 Matugga-Bombo'!F54,'25.09 Matugga-Bombo'!F54,'27.09 Matugga-Bombo'!F54,'26.09 Matugga-Bombo-24h'!F54,'28.09 Matugga-Bombo-24h'!F54,'29.09 Matugga-Bombo'!F54)</f>
        <v>37.285714285714285</v>
      </c>
      <c r="G54" s="48">
        <f>AVERAGE('23.09 Matugga-Bombo'!G54,'24.09 Matugga-Bombo'!G54,'25.09 Matugga-Bombo'!G54,'27.09 Matugga-Bombo'!G54,'26.09 Matugga-Bombo-24h'!G54,'28.09 Matugga-Bombo-24h'!G54,'29.09 Matugga-Bombo'!G54)</f>
        <v>1.1428571428571428</v>
      </c>
      <c r="H54" s="48">
        <f>AVERAGE('23.09 Matugga-Bombo'!H54,'24.09 Matugga-Bombo'!H54,'25.09 Matugga-Bombo'!H54,'27.09 Matugga-Bombo'!H54,'26.09 Matugga-Bombo-24h'!H54,'28.09 Matugga-Bombo-24h'!H54,'29.09 Matugga-Bombo'!H54)</f>
        <v>0.42857142857142855</v>
      </c>
      <c r="I54" s="48">
        <f>AVERAGE('23.09 Matugga-Bombo'!I54,'24.09 Matugga-Bombo'!I54,'25.09 Matugga-Bombo'!I54,'27.09 Matugga-Bombo'!I54,'26.09 Matugga-Bombo-24h'!I54,'28.09 Matugga-Bombo-24h'!I54,'29.09 Matugga-Bombo'!I54)</f>
        <v>12</v>
      </c>
      <c r="J54" s="48">
        <f>AVERAGE('23.09 Matugga-Bombo'!J54,'24.09 Matugga-Bombo'!J54,'25.09 Matugga-Bombo'!J54,'27.09 Matugga-Bombo'!J54,'26.09 Matugga-Bombo-24h'!J54,'28.09 Matugga-Bombo-24h'!J54,'29.09 Matugga-Bombo'!J54)</f>
        <v>6.1428571428571432</v>
      </c>
      <c r="K54" s="48">
        <f>AVERAGE('23.09 Matugga-Bombo'!K54,'24.09 Matugga-Bombo'!K54,'25.09 Matugga-Bombo'!K54,'27.09 Matugga-Bombo'!K54,'26.09 Matugga-Bombo-24h'!K54,'28.09 Matugga-Bombo-24h'!K54,'29.09 Matugga-Bombo'!K54)</f>
        <v>3.4285714285714284</v>
      </c>
      <c r="L54" s="48">
        <f>AVERAGE('23.09 Matugga-Bombo'!L54,'24.09 Matugga-Bombo'!L54,'25.09 Matugga-Bombo'!L54,'27.09 Matugga-Bombo'!L54,'26.09 Matugga-Bombo-24h'!L54,'28.09 Matugga-Bombo-24h'!L54,'29.09 Matugga-Bombo'!L54)</f>
        <v>3</v>
      </c>
      <c r="M54" s="48">
        <f>AVERAGE('23.09 Matugga-Bombo'!M54,'24.09 Matugga-Bombo'!M54,'25.09 Matugga-Bombo'!M54,'27.09 Matugga-Bombo'!M54,'26.09 Matugga-Bombo-24h'!M54,'28.09 Matugga-Bombo-24h'!M54,'29.09 Matugga-Bombo'!M54)</f>
        <v>57.285714285714285</v>
      </c>
      <c r="N54" s="48">
        <f>AVERAGE('23.09 Matugga-Bombo'!N54,'24.09 Matugga-Bombo'!N54,'25.09 Matugga-Bombo'!N54,'27.09 Matugga-Bombo'!N54,'26.09 Matugga-Bombo-24h'!N54,'28.09 Matugga-Bombo-24h'!N54,'29.09 Matugga-Bombo'!N54)</f>
        <v>0</v>
      </c>
      <c r="O54" s="15">
        <f t="shared" si="0"/>
        <v>105.85714285714286</v>
      </c>
      <c r="P54" s="15">
        <f t="shared" si="1"/>
        <v>163.14285714285714</v>
      </c>
      <c r="R54" s="8"/>
      <c r="T54"/>
    </row>
    <row r="55" spans="2:20" ht="23.1" customHeight="1" x14ac:dyDescent="0.25">
      <c r="B55" s="22" t="s">
        <v>82</v>
      </c>
      <c r="C55" s="48">
        <f>AVERAGE('23.09 Matugga-Bombo'!C55,'24.09 Matugga-Bombo'!C55,'25.09 Matugga-Bombo'!C55,'27.09 Matugga-Bombo'!C55,'26.09 Matugga-Bombo-24h'!C55,'28.09 Matugga-Bombo-24h'!C55,'29.09 Matugga-Bombo'!C55)</f>
        <v>30.285714285714285</v>
      </c>
      <c r="D55" s="48">
        <f>AVERAGE('23.09 Matugga-Bombo'!D55,'24.09 Matugga-Bombo'!D55,'25.09 Matugga-Bombo'!D55,'27.09 Matugga-Bombo'!D55,'26.09 Matugga-Bombo-24h'!D55,'28.09 Matugga-Bombo-24h'!D55,'29.09 Matugga-Bombo'!D55)</f>
        <v>7.4285714285714288</v>
      </c>
      <c r="E55" s="48">
        <f>AVERAGE('23.09 Matugga-Bombo'!E55,'24.09 Matugga-Bombo'!E55,'25.09 Matugga-Bombo'!E55,'27.09 Matugga-Bombo'!E55,'26.09 Matugga-Bombo-24h'!E55,'28.09 Matugga-Bombo-24h'!E55,'29.09 Matugga-Bombo'!E55)</f>
        <v>3.5714285714285716</v>
      </c>
      <c r="F55" s="48">
        <f>AVERAGE('23.09 Matugga-Bombo'!F55,'24.09 Matugga-Bombo'!F55,'25.09 Matugga-Bombo'!F55,'27.09 Matugga-Bombo'!F55,'26.09 Matugga-Bombo-24h'!F55,'28.09 Matugga-Bombo-24h'!F55,'29.09 Matugga-Bombo'!F55)</f>
        <v>43.142857142857146</v>
      </c>
      <c r="G55" s="48">
        <f>AVERAGE('23.09 Matugga-Bombo'!G55,'24.09 Matugga-Bombo'!G55,'25.09 Matugga-Bombo'!G55,'27.09 Matugga-Bombo'!G55,'26.09 Matugga-Bombo-24h'!G55,'28.09 Matugga-Bombo-24h'!G55,'29.09 Matugga-Bombo'!G55)</f>
        <v>0.8571428571428571</v>
      </c>
      <c r="H55" s="48">
        <f>AVERAGE('23.09 Matugga-Bombo'!H55,'24.09 Matugga-Bombo'!H55,'25.09 Matugga-Bombo'!H55,'27.09 Matugga-Bombo'!H55,'26.09 Matugga-Bombo-24h'!H55,'28.09 Matugga-Bombo-24h'!H55,'29.09 Matugga-Bombo'!H55)</f>
        <v>1</v>
      </c>
      <c r="I55" s="48">
        <f>AVERAGE('23.09 Matugga-Bombo'!I55,'24.09 Matugga-Bombo'!I55,'25.09 Matugga-Bombo'!I55,'27.09 Matugga-Bombo'!I55,'26.09 Matugga-Bombo-24h'!I55,'28.09 Matugga-Bombo-24h'!I55,'29.09 Matugga-Bombo'!I55)</f>
        <v>16.571428571428573</v>
      </c>
      <c r="J55" s="48">
        <f>AVERAGE('23.09 Matugga-Bombo'!J55,'24.09 Matugga-Bombo'!J55,'25.09 Matugga-Bombo'!J55,'27.09 Matugga-Bombo'!J55,'26.09 Matugga-Bombo-24h'!J55,'28.09 Matugga-Bombo-24h'!J55,'29.09 Matugga-Bombo'!J55)</f>
        <v>7.5714285714285712</v>
      </c>
      <c r="K55" s="48">
        <f>AVERAGE('23.09 Matugga-Bombo'!K55,'24.09 Matugga-Bombo'!K55,'25.09 Matugga-Bombo'!K55,'27.09 Matugga-Bombo'!K55,'26.09 Matugga-Bombo-24h'!K55,'28.09 Matugga-Bombo-24h'!K55,'29.09 Matugga-Bombo'!K55)</f>
        <v>3.4285714285714284</v>
      </c>
      <c r="L55" s="48">
        <f>AVERAGE('23.09 Matugga-Bombo'!L55,'24.09 Matugga-Bombo'!L55,'25.09 Matugga-Bombo'!L55,'27.09 Matugga-Bombo'!L55,'26.09 Matugga-Bombo-24h'!L55,'28.09 Matugga-Bombo-24h'!L55,'29.09 Matugga-Bombo'!L55)</f>
        <v>2.5714285714285716</v>
      </c>
      <c r="M55" s="48">
        <f>AVERAGE('23.09 Matugga-Bombo'!M55,'24.09 Matugga-Bombo'!M55,'25.09 Matugga-Bombo'!M55,'27.09 Matugga-Bombo'!M55,'26.09 Matugga-Bombo-24h'!M55,'28.09 Matugga-Bombo-24h'!M55,'29.09 Matugga-Bombo'!M55)</f>
        <v>56.285714285714285</v>
      </c>
      <c r="N55" s="48">
        <f>AVERAGE('23.09 Matugga-Bombo'!N55,'24.09 Matugga-Bombo'!N55,'25.09 Matugga-Bombo'!N55,'27.09 Matugga-Bombo'!N55,'26.09 Matugga-Bombo-24h'!N55,'28.09 Matugga-Bombo-24h'!N55,'29.09 Matugga-Bombo'!N55)</f>
        <v>0</v>
      </c>
      <c r="O55" s="15">
        <f t="shared" si="0"/>
        <v>116.42857142857143</v>
      </c>
      <c r="P55" s="15">
        <f t="shared" si="1"/>
        <v>172.71428571428572</v>
      </c>
      <c r="R55" s="8"/>
      <c r="T55"/>
    </row>
    <row r="56" spans="2:20" ht="23.1" customHeight="1" x14ac:dyDescent="0.25">
      <c r="B56" s="22" t="s">
        <v>83</v>
      </c>
      <c r="C56" s="48">
        <f>AVERAGE('23.09 Matugga-Bombo'!C56,'24.09 Matugga-Bombo'!C56,'25.09 Matugga-Bombo'!C56,'27.09 Matugga-Bombo'!C56,'26.09 Matugga-Bombo-24h'!C56,'28.09 Matugga-Bombo-24h'!C56,'29.09 Matugga-Bombo'!C56)</f>
        <v>32.142857142857146</v>
      </c>
      <c r="D56" s="48">
        <f>AVERAGE('23.09 Matugga-Bombo'!D56,'24.09 Matugga-Bombo'!D56,'25.09 Matugga-Bombo'!D56,'27.09 Matugga-Bombo'!D56,'26.09 Matugga-Bombo-24h'!D56,'28.09 Matugga-Bombo-24h'!D56,'29.09 Matugga-Bombo'!D56)</f>
        <v>4.4285714285714288</v>
      </c>
      <c r="E56" s="48">
        <f>AVERAGE('23.09 Matugga-Bombo'!E56,'24.09 Matugga-Bombo'!E56,'25.09 Matugga-Bombo'!E56,'27.09 Matugga-Bombo'!E56,'26.09 Matugga-Bombo-24h'!E56,'28.09 Matugga-Bombo-24h'!E56,'29.09 Matugga-Bombo'!E56)</f>
        <v>6.2857142857142856</v>
      </c>
      <c r="F56" s="48">
        <f>AVERAGE('23.09 Matugga-Bombo'!F56,'24.09 Matugga-Bombo'!F56,'25.09 Matugga-Bombo'!F56,'27.09 Matugga-Bombo'!F56,'26.09 Matugga-Bombo-24h'!F56,'28.09 Matugga-Bombo-24h'!F56,'29.09 Matugga-Bombo'!F56)</f>
        <v>48.285714285714285</v>
      </c>
      <c r="G56" s="48">
        <f>AVERAGE('23.09 Matugga-Bombo'!G56,'24.09 Matugga-Bombo'!G56,'25.09 Matugga-Bombo'!G56,'27.09 Matugga-Bombo'!G56,'26.09 Matugga-Bombo-24h'!G56,'28.09 Matugga-Bombo-24h'!G56,'29.09 Matugga-Bombo'!G56)</f>
        <v>0.8571428571428571</v>
      </c>
      <c r="H56" s="48">
        <f>AVERAGE('23.09 Matugga-Bombo'!H56,'24.09 Matugga-Bombo'!H56,'25.09 Matugga-Bombo'!H56,'27.09 Matugga-Bombo'!H56,'26.09 Matugga-Bombo-24h'!H56,'28.09 Matugga-Bombo-24h'!H56,'29.09 Matugga-Bombo'!H56)</f>
        <v>0.5714285714285714</v>
      </c>
      <c r="I56" s="48">
        <f>AVERAGE('23.09 Matugga-Bombo'!I56,'24.09 Matugga-Bombo'!I56,'25.09 Matugga-Bombo'!I56,'27.09 Matugga-Bombo'!I56,'26.09 Matugga-Bombo-24h'!I56,'28.09 Matugga-Bombo-24h'!I56,'29.09 Matugga-Bombo'!I56)</f>
        <v>13.714285714285714</v>
      </c>
      <c r="J56" s="48">
        <f>AVERAGE('23.09 Matugga-Bombo'!J56,'24.09 Matugga-Bombo'!J56,'25.09 Matugga-Bombo'!J56,'27.09 Matugga-Bombo'!J56,'26.09 Matugga-Bombo-24h'!J56,'28.09 Matugga-Bombo-24h'!J56,'29.09 Matugga-Bombo'!J56)</f>
        <v>5.4285714285714288</v>
      </c>
      <c r="K56" s="48">
        <f>AVERAGE('23.09 Matugga-Bombo'!K56,'24.09 Matugga-Bombo'!K56,'25.09 Matugga-Bombo'!K56,'27.09 Matugga-Bombo'!K56,'26.09 Matugga-Bombo-24h'!K56,'28.09 Matugga-Bombo-24h'!K56,'29.09 Matugga-Bombo'!K56)</f>
        <v>3.7142857142857144</v>
      </c>
      <c r="L56" s="48">
        <f>AVERAGE('23.09 Matugga-Bombo'!L56,'24.09 Matugga-Bombo'!L56,'25.09 Matugga-Bombo'!L56,'27.09 Matugga-Bombo'!L56,'26.09 Matugga-Bombo-24h'!L56,'28.09 Matugga-Bombo-24h'!L56,'29.09 Matugga-Bombo'!L56)</f>
        <v>1.4285714285714286</v>
      </c>
      <c r="M56" s="48">
        <f>AVERAGE('23.09 Matugga-Bombo'!M56,'24.09 Matugga-Bombo'!M56,'25.09 Matugga-Bombo'!M56,'27.09 Matugga-Bombo'!M56,'26.09 Matugga-Bombo-24h'!M56,'28.09 Matugga-Bombo-24h'!M56,'29.09 Matugga-Bombo'!M56)</f>
        <v>57.428571428571431</v>
      </c>
      <c r="N56" s="48">
        <f>AVERAGE('23.09 Matugga-Bombo'!N56,'24.09 Matugga-Bombo'!N56,'25.09 Matugga-Bombo'!N56,'27.09 Matugga-Bombo'!N56,'26.09 Matugga-Bombo-24h'!N56,'28.09 Matugga-Bombo-24h'!N56,'29.09 Matugga-Bombo'!N56)</f>
        <v>0</v>
      </c>
      <c r="O56" s="15">
        <f t="shared" si="0"/>
        <v>116.85714285714285</v>
      </c>
      <c r="P56" s="15">
        <f t="shared" si="1"/>
        <v>174.28571428571428</v>
      </c>
      <c r="R56" s="8"/>
      <c r="T56"/>
    </row>
    <row r="57" spans="2:20" ht="23.1" customHeight="1" x14ac:dyDescent="0.25">
      <c r="B57" s="22" t="s">
        <v>84</v>
      </c>
      <c r="C57" s="48">
        <f>AVERAGE('23.09 Matugga-Bombo'!C57,'24.09 Matugga-Bombo'!C57,'25.09 Matugga-Bombo'!C57,'27.09 Matugga-Bombo'!C57,'26.09 Matugga-Bombo-24h'!C57,'28.09 Matugga-Bombo-24h'!C57,'29.09 Matugga-Bombo'!C57)</f>
        <v>28.714285714285715</v>
      </c>
      <c r="D57" s="48">
        <f>AVERAGE('23.09 Matugga-Bombo'!D57,'24.09 Matugga-Bombo'!D57,'25.09 Matugga-Bombo'!D57,'27.09 Matugga-Bombo'!D57,'26.09 Matugga-Bombo-24h'!D57,'28.09 Matugga-Bombo-24h'!D57,'29.09 Matugga-Bombo'!D57)</f>
        <v>6.1428571428571432</v>
      </c>
      <c r="E57" s="48">
        <f>AVERAGE('23.09 Matugga-Bombo'!E57,'24.09 Matugga-Bombo'!E57,'25.09 Matugga-Bombo'!E57,'27.09 Matugga-Bombo'!E57,'26.09 Matugga-Bombo-24h'!E57,'28.09 Matugga-Bombo-24h'!E57,'29.09 Matugga-Bombo'!E57)</f>
        <v>5.1428571428571432</v>
      </c>
      <c r="F57" s="48">
        <f>AVERAGE('23.09 Matugga-Bombo'!F57,'24.09 Matugga-Bombo'!F57,'25.09 Matugga-Bombo'!F57,'27.09 Matugga-Bombo'!F57,'26.09 Matugga-Bombo-24h'!F57,'28.09 Matugga-Bombo-24h'!F57,'29.09 Matugga-Bombo'!F57)</f>
        <v>40.571428571428569</v>
      </c>
      <c r="G57" s="48">
        <f>AVERAGE('23.09 Matugga-Bombo'!G57,'24.09 Matugga-Bombo'!G57,'25.09 Matugga-Bombo'!G57,'27.09 Matugga-Bombo'!G57,'26.09 Matugga-Bombo-24h'!G57,'28.09 Matugga-Bombo-24h'!G57,'29.09 Matugga-Bombo'!G57)</f>
        <v>0.5714285714285714</v>
      </c>
      <c r="H57" s="48">
        <f>AVERAGE('23.09 Matugga-Bombo'!H57,'24.09 Matugga-Bombo'!H57,'25.09 Matugga-Bombo'!H57,'27.09 Matugga-Bombo'!H57,'26.09 Matugga-Bombo-24h'!H57,'28.09 Matugga-Bombo-24h'!H57,'29.09 Matugga-Bombo'!H57)</f>
        <v>1.2857142857142858</v>
      </c>
      <c r="I57" s="48">
        <f>AVERAGE('23.09 Matugga-Bombo'!I57,'24.09 Matugga-Bombo'!I57,'25.09 Matugga-Bombo'!I57,'27.09 Matugga-Bombo'!I57,'26.09 Matugga-Bombo-24h'!I57,'28.09 Matugga-Bombo-24h'!I57,'29.09 Matugga-Bombo'!I57)</f>
        <v>11</v>
      </c>
      <c r="J57" s="48">
        <f>AVERAGE('23.09 Matugga-Bombo'!J57,'24.09 Matugga-Bombo'!J57,'25.09 Matugga-Bombo'!J57,'27.09 Matugga-Bombo'!J57,'26.09 Matugga-Bombo-24h'!J57,'28.09 Matugga-Bombo-24h'!J57,'29.09 Matugga-Bombo'!J57)</f>
        <v>5.1428571428571432</v>
      </c>
      <c r="K57" s="48">
        <f>AVERAGE('23.09 Matugga-Bombo'!K57,'24.09 Matugga-Bombo'!K57,'25.09 Matugga-Bombo'!K57,'27.09 Matugga-Bombo'!K57,'26.09 Matugga-Bombo-24h'!K57,'28.09 Matugga-Bombo-24h'!K57,'29.09 Matugga-Bombo'!K57)</f>
        <v>2.5714285714285716</v>
      </c>
      <c r="L57" s="48">
        <f>AVERAGE('23.09 Matugga-Bombo'!L57,'24.09 Matugga-Bombo'!L57,'25.09 Matugga-Bombo'!L57,'27.09 Matugga-Bombo'!L57,'26.09 Matugga-Bombo-24h'!L57,'28.09 Matugga-Bombo-24h'!L57,'29.09 Matugga-Bombo'!L57)</f>
        <v>2.1428571428571428</v>
      </c>
      <c r="M57" s="48">
        <f>AVERAGE('23.09 Matugga-Bombo'!M57,'24.09 Matugga-Bombo'!M57,'25.09 Matugga-Bombo'!M57,'27.09 Matugga-Bombo'!M57,'26.09 Matugga-Bombo-24h'!M57,'28.09 Matugga-Bombo-24h'!M57,'29.09 Matugga-Bombo'!M57)</f>
        <v>52.857142857142854</v>
      </c>
      <c r="N57" s="48">
        <f>AVERAGE('23.09 Matugga-Bombo'!N57,'24.09 Matugga-Bombo'!N57,'25.09 Matugga-Bombo'!N57,'27.09 Matugga-Bombo'!N57,'26.09 Matugga-Bombo-24h'!N57,'28.09 Matugga-Bombo-24h'!N57,'29.09 Matugga-Bombo'!N57)</f>
        <v>0</v>
      </c>
      <c r="O57" s="15">
        <f t="shared" si="0"/>
        <v>103.28571428571429</v>
      </c>
      <c r="P57" s="15">
        <f t="shared" si="1"/>
        <v>156.14285714285714</v>
      </c>
      <c r="R57" s="8"/>
      <c r="T57"/>
    </row>
    <row r="58" spans="2:20" ht="23.1" customHeight="1" x14ac:dyDescent="0.25">
      <c r="B58" s="22" t="s">
        <v>99</v>
      </c>
      <c r="C58" s="48">
        <f>AVERAGE('26.09 Matugga-Bombo-24h'!C58,'28.09 Matugga-Bombo-24h'!C58)</f>
        <v>16</v>
      </c>
      <c r="D58" s="48">
        <f>AVERAGE('26.09 Matugga-Bombo-24h'!D58,'28.09 Matugga-Bombo-24h'!D58)</f>
        <v>4.5</v>
      </c>
      <c r="E58" s="48">
        <f>AVERAGE('26.09 Matugga-Bombo-24h'!E58,'28.09 Matugga-Bombo-24h'!E58)</f>
        <v>4</v>
      </c>
      <c r="F58" s="48">
        <f>AVERAGE('26.09 Matugga-Bombo-24h'!F58,'28.09 Matugga-Bombo-24h'!F58)</f>
        <v>27</v>
      </c>
      <c r="G58" s="48">
        <f>AVERAGE('26.09 Matugga-Bombo-24h'!G58,'28.09 Matugga-Bombo-24h'!G58)</f>
        <v>1</v>
      </c>
      <c r="H58" s="48">
        <f>AVERAGE('26.09 Matugga-Bombo-24h'!H58,'28.09 Matugga-Bombo-24h'!H58)</f>
        <v>0</v>
      </c>
      <c r="I58" s="48">
        <f>AVERAGE('26.09 Matugga-Bombo-24h'!I58,'28.09 Matugga-Bombo-24h'!I58)</f>
        <v>6.5</v>
      </c>
      <c r="J58" s="48">
        <f>AVERAGE('26.09 Matugga-Bombo-24h'!J58,'28.09 Matugga-Bombo-24h'!J58)</f>
        <v>4.5</v>
      </c>
      <c r="K58" s="48">
        <f>AVERAGE('26.09 Matugga-Bombo-24h'!K58,'28.09 Matugga-Bombo-24h'!K58)</f>
        <v>3</v>
      </c>
      <c r="L58" s="48">
        <f>AVERAGE('26.09 Matugga-Bombo-24h'!L58,'28.09 Matugga-Bombo-24h'!L58)</f>
        <v>1.5</v>
      </c>
      <c r="M58" s="48">
        <f>AVERAGE('26.09 Matugga-Bombo-24h'!M58,'28.09 Matugga-Bombo-24h'!M58)</f>
        <v>40.5</v>
      </c>
      <c r="N58" s="48">
        <f>AVERAGE('26.09 Matugga-Bombo-24h'!N58,'28.09 Matugga-Bombo-24h'!N58)</f>
        <v>0</v>
      </c>
      <c r="O58" s="15">
        <f t="shared" si="0"/>
        <v>68</v>
      </c>
      <c r="P58" s="15">
        <f t="shared" si="1"/>
        <v>108.5</v>
      </c>
      <c r="R58" s="8"/>
      <c r="T58"/>
    </row>
    <row r="59" spans="2:20" ht="23.1" customHeight="1" x14ac:dyDescent="0.25">
      <c r="B59" s="22" t="s">
        <v>100</v>
      </c>
      <c r="C59" s="48">
        <f>AVERAGE('26.09 Matugga-Bombo-24h'!C59,'28.09 Matugga-Bombo-24h'!C59)</f>
        <v>28.5</v>
      </c>
      <c r="D59" s="48">
        <f>AVERAGE('26.09 Matugga-Bombo-24h'!D59,'28.09 Matugga-Bombo-24h'!D59)</f>
        <v>7.5</v>
      </c>
      <c r="E59" s="48">
        <f>AVERAGE('26.09 Matugga-Bombo-24h'!E59,'28.09 Matugga-Bombo-24h'!E59)</f>
        <v>5.5</v>
      </c>
      <c r="F59" s="48">
        <f>AVERAGE('26.09 Matugga-Bombo-24h'!F59,'28.09 Matugga-Bombo-24h'!F59)</f>
        <v>32.5</v>
      </c>
      <c r="G59" s="48">
        <f>AVERAGE('26.09 Matugga-Bombo-24h'!G59,'28.09 Matugga-Bombo-24h'!G59)</f>
        <v>5</v>
      </c>
      <c r="H59" s="48">
        <f>AVERAGE('26.09 Matugga-Bombo-24h'!H59,'28.09 Matugga-Bombo-24h'!H59)</f>
        <v>0</v>
      </c>
      <c r="I59" s="48">
        <f>AVERAGE('26.09 Matugga-Bombo-24h'!I59,'28.09 Matugga-Bombo-24h'!I59)</f>
        <v>10</v>
      </c>
      <c r="J59" s="48">
        <f>AVERAGE('26.09 Matugga-Bombo-24h'!J59,'28.09 Matugga-Bombo-24h'!J59)</f>
        <v>6.5</v>
      </c>
      <c r="K59" s="48">
        <f>AVERAGE('26.09 Matugga-Bombo-24h'!K59,'28.09 Matugga-Bombo-24h'!K59)</f>
        <v>0.5</v>
      </c>
      <c r="L59" s="48">
        <f>AVERAGE('26.09 Matugga-Bombo-24h'!L59,'28.09 Matugga-Bombo-24h'!L59)</f>
        <v>2</v>
      </c>
      <c r="M59" s="48">
        <f>AVERAGE('26.09 Matugga-Bombo-24h'!M59,'28.09 Matugga-Bombo-24h'!M59)</f>
        <v>43.5</v>
      </c>
      <c r="N59" s="48">
        <f>AVERAGE('26.09 Matugga-Bombo-24h'!N59,'28.09 Matugga-Bombo-24h'!N59)</f>
        <v>0</v>
      </c>
      <c r="O59" s="15">
        <f t="shared" ref="O59:O105" si="35">SUM(C59:L59,N59)</f>
        <v>98</v>
      </c>
      <c r="P59" s="15">
        <f t="shared" ref="P59:P105" si="36">SUM(C59:N59)</f>
        <v>141.5</v>
      </c>
      <c r="R59" s="8"/>
      <c r="T59"/>
    </row>
    <row r="60" spans="2:20" ht="23.1" customHeight="1" x14ac:dyDescent="0.25">
      <c r="B60" s="22" t="s">
        <v>101</v>
      </c>
      <c r="C60" s="48">
        <f>AVERAGE('26.09 Matugga-Bombo-24h'!C60,'28.09 Matugga-Bombo-24h'!C60)</f>
        <v>29.5</v>
      </c>
      <c r="D60" s="48">
        <f>AVERAGE('26.09 Matugga-Bombo-24h'!D60,'28.09 Matugga-Bombo-24h'!D60)</f>
        <v>8.5</v>
      </c>
      <c r="E60" s="48">
        <f>AVERAGE('26.09 Matugga-Bombo-24h'!E60,'28.09 Matugga-Bombo-24h'!E60)</f>
        <v>7.5</v>
      </c>
      <c r="F60" s="48">
        <f>AVERAGE('26.09 Matugga-Bombo-24h'!F60,'28.09 Matugga-Bombo-24h'!F60)</f>
        <v>29</v>
      </c>
      <c r="G60" s="48">
        <f>AVERAGE('26.09 Matugga-Bombo-24h'!G60,'28.09 Matugga-Bombo-24h'!G60)</f>
        <v>2</v>
      </c>
      <c r="H60" s="48">
        <f>AVERAGE('26.09 Matugga-Bombo-24h'!H60,'28.09 Matugga-Bombo-24h'!H60)</f>
        <v>0</v>
      </c>
      <c r="I60" s="48">
        <f>AVERAGE('26.09 Matugga-Bombo-24h'!I60,'28.09 Matugga-Bombo-24h'!I60)</f>
        <v>10</v>
      </c>
      <c r="J60" s="48">
        <f>AVERAGE('26.09 Matugga-Bombo-24h'!J60,'28.09 Matugga-Bombo-24h'!J60)</f>
        <v>6.5</v>
      </c>
      <c r="K60" s="48">
        <f>AVERAGE('26.09 Matugga-Bombo-24h'!K60,'28.09 Matugga-Bombo-24h'!K60)</f>
        <v>3</v>
      </c>
      <c r="L60" s="48">
        <f>AVERAGE('26.09 Matugga-Bombo-24h'!L60,'28.09 Matugga-Bombo-24h'!L60)</f>
        <v>1</v>
      </c>
      <c r="M60" s="48">
        <f>AVERAGE('26.09 Matugga-Bombo-24h'!M60,'28.09 Matugga-Bombo-24h'!M60)</f>
        <v>42</v>
      </c>
      <c r="N60" s="48">
        <f>AVERAGE('26.09 Matugga-Bombo-24h'!N60,'28.09 Matugga-Bombo-24h'!N60)</f>
        <v>0</v>
      </c>
      <c r="O60" s="15">
        <f t="shared" si="35"/>
        <v>97</v>
      </c>
      <c r="P60" s="15">
        <f t="shared" si="36"/>
        <v>139</v>
      </c>
      <c r="R60" s="8"/>
      <c r="T60"/>
    </row>
    <row r="61" spans="2:20" ht="23.1" customHeight="1" x14ac:dyDescent="0.25">
      <c r="B61" s="22" t="s">
        <v>102</v>
      </c>
      <c r="C61" s="48">
        <f>AVERAGE('26.09 Matugga-Bombo-24h'!C61,'28.09 Matugga-Bombo-24h'!C61)</f>
        <v>22</v>
      </c>
      <c r="D61" s="48">
        <f>AVERAGE('26.09 Matugga-Bombo-24h'!D61,'28.09 Matugga-Bombo-24h'!D61)</f>
        <v>3.5</v>
      </c>
      <c r="E61" s="48">
        <f>AVERAGE('26.09 Matugga-Bombo-24h'!E61,'28.09 Matugga-Bombo-24h'!E61)</f>
        <v>3</v>
      </c>
      <c r="F61" s="48">
        <f>AVERAGE('26.09 Matugga-Bombo-24h'!F61,'28.09 Matugga-Bombo-24h'!F61)</f>
        <v>28.5</v>
      </c>
      <c r="G61" s="48">
        <f>AVERAGE('26.09 Matugga-Bombo-24h'!G61,'28.09 Matugga-Bombo-24h'!G61)</f>
        <v>2.5</v>
      </c>
      <c r="H61" s="48">
        <f>AVERAGE('26.09 Matugga-Bombo-24h'!H61,'28.09 Matugga-Bombo-24h'!H61)</f>
        <v>1</v>
      </c>
      <c r="I61" s="48">
        <f>AVERAGE('26.09 Matugga-Bombo-24h'!I61,'28.09 Matugga-Bombo-24h'!I61)</f>
        <v>7</v>
      </c>
      <c r="J61" s="48">
        <f>AVERAGE('26.09 Matugga-Bombo-24h'!J61,'28.09 Matugga-Bombo-24h'!J61)</f>
        <v>6</v>
      </c>
      <c r="K61" s="48">
        <f>AVERAGE('26.09 Matugga-Bombo-24h'!K61,'28.09 Matugga-Bombo-24h'!K61)</f>
        <v>1</v>
      </c>
      <c r="L61" s="48">
        <f>AVERAGE('26.09 Matugga-Bombo-24h'!L61,'28.09 Matugga-Bombo-24h'!L61)</f>
        <v>1</v>
      </c>
      <c r="M61" s="48">
        <f>AVERAGE('26.09 Matugga-Bombo-24h'!M61,'28.09 Matugga-Bombo-24h'!M61)</f>
        <v>35</v>
      </c>
      <c r="N61" s="48">
        <f>AVERAGE('26.09 Matugga-Bombo-24h'!N61,'28.09 Matugga-Bombo-24h'!N61)</f>
        <v>0</v>
      </c>
      <c r="O61" s="15">
        <f t="shared" si="35"/>
        <v>75.5</v>
      </c>
      <c r="P61" s="15">
        <f t="shared" si="36"/>
        <v>110.5</v>
      </c>
      <c r="R61" s="8"/>
      <c r="T61"/>
    </row>
    <row r="62" spans="2:20" ht="23.1" customHeight="1" x14ac:dyDescent="0.25">
      <c r="B62" s="22" t="s">
        <v>107</v>
      </c>
      <c r="C62" s="48">
        <f>AVERAGE('26.09 Matugga-Bombo-24h'!C62,'28.09 Matugga-Bombo-24h'!C62)</f>
        <v>20.5</v>
      </c>
      <c r="D62" s="48">
        <f>AVERAGE('26.09 Matugga-Bombo-24h'!D62,'28.09 Matugga-Bombo-24h'!D62)</f>
        <v>5</v>
      </c>
      <c r="E62" s="48">
        <f>AVERAGE('26.09 Matugga-Bombo-24h'!E62,'28.09 Matugga-Bombo-24h'!E62)</f>
        <v>6.5</v>
      </c>
      <c r="F62" s="48">
        <f>AVERAGE('26.09 Matugga-Bombo-24h'!F62,'28.09 Matugga-Bombo-24h'!F62)</f>
        <v>23</v>
      </c>
      <c r="G62" s="48">
        <f>AVERAGE('26.09 Matugga-Bombo-24h'!G62,'28.09 Matugga-Bombo-24h'!G62)</f>
        <v>6.5</v>
      </c>
      <c r="H62" s="48">
        <f>AVERAGE('26.09 Matugga-Bombo-24h'!H62,'28.09 Matugga-Bombo-24h'!H62)</f>
        <v>1</v>
      </c>
      <c r="I62" s="48">
        <f>AVERAGE('26.09 Matugga-Bombo-24h'!I62,'28.09 Matugga-Bombo-24h'!I62)</f>
        <v>11</v>
      </c>
      <c r="J62" s="48">
        <f>AVERAGE('26.09 Matugga-Bombo-24h'!J62,'28.09 Matugga-Bombo-24h'!J62)</f>
        <v>6</v>
      </c>
      <c r="K62" s="48">
        <f>AVERAGE('26.09 Matugga-Bombo-24h'!K62,'28.09 Matugga-Bombo-24h'!K62)</f>
        <v>2</v>
      </c>
      <c r="L62" s="48">
        <f>AVERAGE('26.09 Matugga-Bombo-24h'!L62,'28.09 Matugga-Bombo-24h'!L62)</f>
        <v>1</v>
      </c>
      <c r="M62" s="48">
        <f>AVERAGE('26.09 Matugga-Bombo-24h'!M62,'28.09 Matugga-Bombo-24h'!M62)</f>
        <v>48</v>
      </c>
      <c r="N62" s="48">
        <f>AVERAGE('26.09 Matugga-Bombo-24h'!N62,'28.09 Matugga-Bombo-24h'!N62)</f>
        <v>0</v>
      </c>
      <c r="O62" s="15">
        <f t="shared" si="35"/>
        <v>82.5</v>
      </c>
      <c r="P62" s="15">
        <f t="shared" si="36"/>
        <v>130.5</v>
      </c>
      <c r="R62" s="8"/>
      <c r="T62"/>
    </row>
    <row r="63" spans="2:20" ht="23.1" customHeight="1" x14ac:dyDescent="0.25">
      <c r="B63" s="22" t="s">
        <v>108</v>
      </c>
      <c r="C63" s="48">
        <f>AVERAGE('26.09 Matugga-Bombo-24h'!C63,'28.09 Matugga-Bombo-24h'!C63)</f>
        <v>22</v>
      </c>
      <c r="D63" s="48">
        <f>AVERAGE('26.09 Matugga-Bombo-24h'!D63,'28.09 Matugga-Bombo-24h'!D63)</f>
        <v>2.5</v>
      </c>
      <c r="E63" s="48">
        <f>AVERAGE('26.09 Matugga-Bombo-24h'!E63,'28.09 Matugga-Bombo-24h'!E63)</f>
        <v>3.5</v>
      </c>
      <c r="F63" s="48">
        <f>AVERAGE('26.09 Matugga-Bombo-24h'!F63,'28.09 Matugga-Bombo-24h'!F63)</f>
        <v>22</v>
      </c>
      <c r="G63" s="48">
        <f>AVERAGE('26.09 Matugga-Bombo-24h'!G63,'28.09 Matugga-Bombo-24h'!G63)</f>
        <v>2</v>
      </c>
      <c r="H63" s="48">
        <f>AVERAGE('26.09 Matugga-Bombo-24h'!H63,'28.09 Matugga-Bombo-24h'!H63)</f>
        <v>0.5</v>
      </c>
      <c r="I63" s="48">
        <f>AVERAGE('26.09 Matugga-Bombo-24h'!I63,'28.09 Matugga-Bombo-24h'!I63)</f>
        <v>4.5</v>
      </c>
      <c r="J63" s="48">
        <f>AVERAGE('26.09 Matugga-Bombo-24h'!J63,'28.09 Matugga-Bombo-24h'!J63)</f>
        <v>4</v>
      </c>
      <c r="K63" s="48">
        <f>AVERAGE('26.09 Matugga-Bombo-24h'!K63,'28.09 Matugga-Bombo-24h'!K63)</f>
        <v>2</v>
      </c>
      <c r="L63" s="48">
        <f>AVERAGE('26.09 Matugga-Bombo-24h'!L63,'28.09 Matugga-Bombo-24h'!L63)</f>
        <v>1.5</v>
      </c>
      <c r="M63" s="48">
        <f>AVERAGE('26.09 Matugga-Bombo-24h'!M63,'28.09 Matugga-Bombo-24h'!M63)</f>
        <v>36</v>
      </c>
      <c r="N63" s="48">
        <f>AVERAGE('26.09 Matugga-Bombo-24h'!N63,'28.09 Matugga-Bombo-24h'!N63)</f>
        <v>0</v>
      </c>
      <c r="O63" s="15">
        <f t="shared" si="35"/>
        <v>64.5</v>
      </c>
      <c r="P63" s="15">
        <f t="shared" si="36"/>
        <v>100.5</v>
      </c>
      <c r="R63" s="8"/>
      <c r="T63"/>
    </row>
    <row r="64" spans="2:20" ht="23.1" customHeight="1" x14ac:dyDescent="0.25">
      <c r="B64" s="22" t="s">
        <v>109</v>
      </c>
      <c r="C64" s="48">
        <f>AVERAGE('26.09 Matugga-Bombo-24h'!C64,'28.09 Matugga-Bombo-24h'!C64)</f>
        <v>32</v>
      </c>
      <c r="D64" s="48">
        <f>AVERAGE('26.09 Matugga-Bombo-24h'!D64,'28.09 Matugga-Bombo-24h'!D64)</f>
        <v>5</v>
      </c>
      <c r="E64" s="48">
        <f>AVERAGE('26.09 Matugga-Bombo-24h'!E64,'28.09 Matugga-Bombo-24h'!E64)</f>
        <v>3.5</v>
      </c>
      <c r="F64" s="48">
        <f>AVERAGE('26.09 Matugga-Bombo-24h'!F64,'28.09 Matugga-Bombo-24h'!F64)</f>
        <v>26</v>
      </c>
      <c r="G64" s="48">
        <f>AVERAGE('26.09 Matugga-Bombo-24h'!G64,'28.09 Matugga-Bombo-24h'!G64)</f>
        <v>1.5</v>
      </c>
      <c r="H64" s="48">
        <f>AVERAGE('26.09 Matugga-Bombo-24h'!H64,'28.09 Matugga-Bombo-24h'!H64)</f>
        <v>0.5</v>
      </c>
      <c r="I64" s="48">
        <f>AVERAGE('26.09 Matugga-Bombo-24h'!I64,'28.09 Matugga-Bombo-24h'!I64)</f>
        <v>8</v>
      </c>
      <c r="J64" s="48">
        <f>AVERAGE('26.09 Matugga-Bombo-24h'!J64,'28.09 Matugga-Bombo-24h'!J64)</f>
        <v>6</v>
      </c>
      <c r="K64" s="48">
        <f>AVERAGE('26.09 Matugga-Bombo-24h'!K64,'28.09 Matugga-Bombo-24h'!K64)</f>
        <v>1</v>
      </c>
      <c r="L64" s="48">
        <f>AVERAGE('26.09 Matugga-Bombo-24h'!L64,'28.09 Matugga-Bombo-24h'!L64)</f>
        <v>1.5</v>
      </c>
      <c r="M64" s="48">
        <f>AVERAGE('26.09 Matugga-Bombo-24h'!M64,'28.09 Matugga-Bombo-24h'!M64)</f>
        <v>30.5</v>
      </c>
      <c r="N64" s="48">
        <f>AVERAGE('26.09 Matugga-Bombo-24h'!N64,'28.09 Matugga-Bombo-24h'!N64)</f>
        <v>0</v>
      </c>
      <c r="O64" s="15">
        <f t="shared" si="35"/>
        <v>85</v>
      </c>
      <c r="P64" s="15">
        <f t="shared" si="36"/>
        <v>115.5</v>
      </c>
      <c r="R64" s="8"/>
      <c r="T64"/>
    </row>
    <row r="65" spans="2:20" ht="23.1" customHeight="1" x14ac:dyDescent="0.25">
      <c r="B65" s="22" t="s">
        <v>158</v>
      </c>
      <c r="C65" s="48">
        <f>AVERAGE('26.09 Matugga-Bombo-24h'!C65,'28.09 Matugga-Bombo-24h'!C65)</f>
        <v>16</v>
      </c>
      <c r="D65" s="48">
        <f>AVERAGE('26.09 Matugga-Bombo-24h'!D65,'28.09 Matugga-Bombo-24h'!D65)</f>
        <v>2.5</v>
      </c>
      <c r="E65" s="48">
        <f>AVERAGE('26.09 Matugga-Bombo-24h'!E65,'28.09 Matugga-Bombo-24h'!E65)</f>
        <v>1.5</v>
      </c>
      <c r="F65" s="48">
        <f>AVERAGE('26.09 Matugga-Bombo-24h'!F65,'28.09 Matugga-Bombo-24h'!F65)</f>
        <v>14.5</v>
      </c>
      <c r="G65" s="48">
        <f>AVERAGE('26.09 Matugga-Bombo-24h'!G65,'28.09 Matugga-Bombo-24h'!G65)</f>
        <v>1</v>
      </c>
      <c r="H65" s="48">
        <f>AVERAGE('26.09 Matugga-Bombo-24h'!H65,'28.09 Matugga-Bombo-24h'!H65)</f>
        <v>0</v>
      </c>
      <c r="I65" s="48">
        <f>AVERAGE('26.09 Matugga-Bombo-24h'!I65,'28.09 Matugga-Bombo-24h'!I65)</f>
        <v>8</v>
      </c>
      <c r="J65" s="48">
        <f>AVERAGE('26.09 Matugga-Bombo-24h'!J65,'28.09 Matugga-Bombo-24h'!J65)</f>
        <v>5</v>
      </c>
      <c r="K65" s="48">
        <f>AVERAGE('26.09 Matugga-Bombo-24h'!K65,'28.09 Matugga-Bombo-24h'!K65)</f>
        <v>2</v>
      </c>
      <c r="L65" s="48">
        <f>AVERAGE('26.09 Matugga-Bombo-24h'!L65,'28.09 Matugga-Bombo-24h'!L65)</f>
        <v>0.5</v>
      </c>
      <c r="M65" s="48">
        <f>AVERAGE('26.09 Matugga-Bombo-24h'!M65,'28.09 Matugga-Bombo-24h'!M65)</f>
        <v>28</v>
      </c>
      <c r="N65" s="48">
        <f>AVERAGE('26.09 Matugga-Bombo-24h'!N65,'28.09 Matugga-Bombo-24h'!N65)</f>
        <v>0</v>
      </c>
      <c r="O65" s="15">
        <f t="shared" si="35"/>
        <v>51</v>
      </c>
      <c r="P65" s="15">
        <f t="shared" si="36"/>
        <v>79</v>
      </c>
      <c r="R65" s="8"/>
      <c r="T65"/>
    </row>
    <row r="66" spans="2:20" ht="23.1" customHeight="1" x14ac:dyDescent="0.25">
      <c r="B66" s="22" t="s">
        <v>103</v>
      </c>
      <c r="C66" s="48">
        <f>AVERAGE('26.09 Matugga-Bombo-24h'!C66,'28.09 Matugga-Bombo-24h'!C66)</f>
        <v>20.5</v>
      </c>
      <c r="D66" s="48">
        <f>AVERAGE('26.09 Matugga-Bombo-24h'!D66,'28.09 Matugga-Bombo-24h'!D66)</f>
        <v>5</v>
      </c>
      <c r="E66" s="48">
        <f>AVERAGE('26.09 Matugga-Bombo-24h'!E66,'28.09 Matugga-Bombo-24h'!E66)</f>
        <v>3</v>
      </c>
      <c r="F66" s="48">
        <f>AVERAGE('26.09 Matugga-Bombo-24h'!F66,'28.09 Matugga-Bombo-24h'!F66)</f>
        <v>19</v>
      </c>
      <c r="G66" s="48">
        <f>AVERAGE('26.09 Matugga-Bombo-24h'!G66,'28.09 Matugga-Bombo-24h'!G66)</f>
        <v>1</v>
      </c>
      <c r="H66" s="48">
        <f>AVERAGE('26.09 Matugga-Bombo-24h'!H66,'28.09 Matugga-Bombo-24h'!H66)</f>
        <v>2.5</v>
      </c>
      <c r="I66" s="48">
        <f>AVERAGE('26.09 Matugga-Bombo-24h'!I66,'28.09 Matugga-Bombo-24h'!I66)</f>
        <v>10</v>
      </c>
      <c r="J66" s="48">
        <f>AVERAGE('26.09 Matugga-Bombo-24h'!J66,'28.09 Matugga-Bombo-24h'!J66)</f>
        <v>4.5</v>
      </c>
      <c r="K66" s="48">
        <f>AVERAGE('26.09 Matugga-Bombo-24h'!K66,'28.09 Matugga-Bombo-24h'!K66)</f>
        <v>2.5</v>
      </c>
      <c r="L66" s="48">
        <f>AVERAGE('26.09 Matugga-Bombo-24h'!L66,'28.09 Matugga-Bombo-24h'!L66)</f>
        <v>2</v>
      </c>
      <c r="M66" s="48">
        <f>AVERAGE('26.09 Matugga-Bombo-24h'!M66,'28.09 Matugga-Bombo-24h'!M66)</f>
        <v>30</v>
      </c>
      <c r="N66" s="48">
        <f>AVERAGE('26.09 Matugga-Bombo-24h'!N66,'28.09 Matugga-Bombo-24h'!N66)</f>
        <v>0</v>
      </c>
      <c r="O66" s="15">
        <f t="shared" si="35"/>
        <v>70</v>
      </c>
      <c r="P66" s="15">
        <f t="shared" si="36"/>
        <v>100</v>
      </c>
      <c r="R66" s="8"/>
      <c r="T66"/>
    </row>
    <row r="67" spans="2:20" ht="23.1" customHeight="1" x14ac:dyDescent="0.25">
      <c r="B67" s="22" t="s">
        <v>104</v>
      </c>
      <c r="C67" s="48">
        <f>AVERAGE('26.09 Matugga-Bombo-24h'!C67,'28.09 Matugga-Bombo-24h'!C67)</f>
        <v>22</v>
      </c>
      <c r="D67" s="48">
        <f>AVERAGE('26.09 Matugga-Bombo-24h'!D67,'28.09 Matugga-Bombo-24h'!D67)</f>
        <v>3</v>
      </c>
      <c r="E67" s="48">
        <f>AVERAGE('26.09 Matugga-Bombo-24h'!E67,'28.09 Matugga-Bombo-24h'!E67)</f>
        <v>3</v>
      </c>
      <c r="F67" s="48">
        <f>AVERAGE('26.09 Matugga-Bombo-24h'!F67,'28.09 Matugga-Bombo-24h'!F67)</f>
        <v>16.5</v>
      </c>
      <c r="G67" s="48">
        <f>AVERAGE('26.09 Matugga-Bombo-24h'!G67,'28.09 Matugga-Bombo-24h'!G67)</f>
        <v>1</v>
      </c>
      <c r="H67" s="48">
        <f>AVERAGE('26.09 Matugga-Bombo-24h'!H67,'28.09 Matugga-Bombo-24h'!H67)</f>
        <v>0.5</v>
      </c>
      <c r="I67" s="48">
        <f>AVERAGE('26.09 Matugga-Bombo-24h'!I67,'28.09 Matugga-Bombo-24h'!I67)</f>
        <v>8</v>
      </c>
      <c r="J67" s="48">
        <f>AVERAGE('26.09 Matugga-Bombo-24h'!J67,'28.09 Matugga-Bombo-24h'!J67)</f>
        <v>12.5</v>
      </c>
      <c r="K67" s="48">
        <f>AVERAGE('26.09 Matugga-Bombo-24h'!K67,'28.09 Matugga-Bombo-24h'!K67)</f>
        <v>1.5</v>
      </c>
      <c r="L67" s="48">
        <f>AVERAGE('26.09 Matugga-Bombo-24h'!L67,'28.09 Matugga-Bombo-24h'!L67)</f>
        <v>3</v>
      </c>
      <c r="M67" s="48">
        <f>AVERAGE('26.09 Matugga-Bombo-24h'!M67,'28.09 Matugga-Bombo-24h'!M67)</f>
        <v>29</v>
      </c>
      <c r="N67" s="48">
        <f>AVERAGE('26.09 Matugga-Bombo-24h'!N67,'28.09 Matugga-Bombo-24h'!N67)</f>
        <v>0</v>
      </c>
      <c r="O67" s="15">
        <f t="shared" si="35"/>
        <v>71</v>
      </c>
      <c r="P67" s="15">
        <f t="shared" si="36"/>
        <v>100</v>
      </c>
      <c r="R67" s="8"/>
      <c r="T67"/>
    </row>
    <row r="68" spans="2:20" ht="23.1" customHeight="1" x14ac:dyDescent="0.25">
      <c r="B68" s="22" t="s">
        <v>105</v>
      </c>
      <c r="C68" s="48">
        <f>AVERAGE('26.09 Matugga-Bombo-24h'!C68,'28.09 Matugga-Bombo-24h'!C68)</f>
        <v>16.5</v>
      </c>
      <c r="D68" s="48">
        <f>AVERAGE('26.09 Matugga-Bombo-24h'!D68,'28.09 Matugga-Bombo-24h'!D68)</f>
        <v>5</v>
      </c>
      <c r="E68" s="48">
        <f>AVERAGE('26.09 Matugga-Bombo-24h'!E68,'28.09 Matugga-Bombo-24h'!E68)</f>
        <v>4.5</v>
      </c>
      <c r="F68" s="48">
        <f>AVERAGE('26.09 Matugga-Bombo-24h'!F68,'28.09 Matugga-Bombo-24h'!F68)</f>
        <v>24.5</v>
      </c>
      <c r="G68" s="48">
        <f>AVERAGE('26.09 Matugga-Bombo-24h'!G68,'28.09 Matugga-Bombo-24h'!G68)</f>
        <v>0.5</v>
      </c>
      <c r="H68" s="48">
        <f>AVERAGE('26.09 Matugga-Bombo-24h'!H68,'28.09 Matugga-Bombo-24h'!H68)</f>
        <v>1</v>
      </c>
      <c r="I68" s="48">
        <f>AVERAGE('26.09 Matugga-Bombo-24h'!I68,'28.09 Matugga-Bombo-24h'!I68)</f>
        <v>5.5</v>
      </c>
      <c r="J68" s="48">
        <f>AVERAGE('26.09 Matugga-Bombo-24h'!J68,'28.09 Matugga-Bombo-24h'!J68)</f>
        <v>6</v>
      </c>
      <c r="K68" s="48">
        <f>AVERAGE('26.09 Matugga-Bombo-24h'!K68,'28.09 Matugga-Bombo-24h'!K68)</f>
        <v>0.5</v>
      </c>
      <c r="L68" s="48">
        <f>AVERAGE('26.09 Matugga-Bombo-24h'!L68,'28.09 Matugga-Bombo-24h'!L68)</f>
        <v>2</v>
      </c>
      <c r="M68" s="48">
        <f>AVERAGE('26.09 Matugga-Bombo-24h'!M68,'28.09 Matugga-Bombo-24h'!M68)</f>
        <v>26</v>
      </c>
      <c r="N68" s="48">
        <f>AVERAGE('26.09 Matugga-Bombo-24h'!N68,'28.09 Matugga-Bombo-24h'!N68)</f>
        <v>0</v>
      </c>
      <c r="O68" s="15">
        <f t="shared" si="35"/>
        <v>66</v>
      </c>
      <c r="P68" s="15">
        <f t="shared" si="36"/>
        <v>92</v>
      </c>
      <c r="R68" s="8"/>
      <c r="T68"/>
    </row>
    <row r="69" spans="2:20" ht="23.1" customHeight="1" x14ac:dyDescent="0.25">
      <c r="B69" s="22" t="s">
        <v>106</v>
      </c>
      <c r="C69" s="48">
        <f>AVERAGE('26.09 Matugga-Bombo-24h'!C69,'28.09 Matugga-Bombo-24h'!C69)</f>
        <v>15</v>
      </c>
      <c r="D69" s="48">
        <f>AVERAGE('26.09 Matugga-Bombo-24h'!D69,'28.09 Matugga-Bombo-24h'!D69)</f>
        <v>2.5</v>
      </c>
      <c r="E69" s="48">
        <f>AVERAGE('26.09 Matugga-Bombo-24h'!E69,'28.09 Matugga-Bombo-24h'!E69)</f>
        <v>2</v>
      </c>
      <c r="F69" s="48">
        <f>AVERAGE('26.09 Matugga-Bombo-24h'!F69,'28.09 Matugga-Bombo-24h'!F69)</f>
        <v>17.5</v>
      </c>
      <c r="G69" s="48">
        <f>AVERAGE('26.09 Matugga-Bombo-24h'!G69,'28.09 Matugga-Bombo-24h'!G69)</f>
        <v>0</v>
      </c>
      <c r="H69" s="48">
        <f>AVERAGE('26.09 Matugga-Bombo-24h'!H69,'28.09 Matugga-Bombo-24h'!H69)</f>
        <v>3</v>
      </c>
      <c r="I69" s="48">
        <f>AVERAGE('26.09 Matugga-Bombo-24h'!I69,'28.09 Matugga-Bombo-24h'!I69)</f>
        <v>4</v>
      </c>
      <c r="J69" s="48">
        <f>AVERAGE('26.09 Matugga-Bombo-24h'!J69,'28.09 Matugga-Bombo-24h'!J69)</f>
        <v>6</v>
      </c>
      <c r="K69" s="48">
        <f>AVERAGE('26.09 Matugga-Bombo-24h'!K69,'28.09 Matugga-Bombo-24h'!K69)</f>
        <v>2</v>
      </c>
      <c r="L69" s="48">
        <f>AVERAGE('26.09 Matugga-Bombo-24h'!L69,'28.09 Matugga-Bombo-24h'!L69)</f>
        <v>2</v>
      </c>
      <c r="M69" s="48">
        <f>AVERAGE('26.09 Matugga-Bombo-24h'!M69,'28.09 Matugga-Bombo-24h'!M69)</f>
        <v>27</v>
      </c>
      <c r="N69" s="48">
        <f>AVERAGE('26.09 Matugga-Bombo-24h'!N69,'28.09 Matugga-Bombo-24h'!N69)</f>
        <v>0</v>
      </c>
      <c r="O69" s="15">
        <f t="shared" si="35"/>
        <v>54</v>
      </c>
      <c r="P69" s="15">
        <f t="shared" si="36"/>
        <v>81</v>
      </c>
      <c r="R69" s="8"/>
      <c r="T69"/>
    </row>
    <row r="70" spans="2:20" ht="23.1" customHeight="1" x14ac:dyDescent="0.25">
      <c r="B70" s="22" t="s">
        <v>110</v>
      </c>
      <c r="C70" s="48">
        <f>AVERAGE('26.09 Matugga-Bombo-24h'!C70,'28.09 Matugga-Bombo-24h'!C70)</f>
        <v>18.5</v>
      </c>
      <c r="D70" s="48">
        <f>AVERAGE('26.09 Matugga-Bombo-24h'!D70,'28.09 Matugga-Bombo-24h'!D70)</f>
        <v>4.5</v>
      </c>
      <c r="E70" s="48">
        <f>AVERAGE('26.09 Matugga-Bombo-24h'!E70,'28.09 Matugga-Bombo-24h'!E70)</f>
        <v>2.5</v>
      </c>
      <c r="F70" s="48">
        <f>AVERAGE('26.09 Matugga-Bombo-24h'!F70,'28.09 Matugga-Bombo-24h'!F70)</f>
        <v>18</v>
      </c>
      <c r="G70" s="48">
        <f>AVERAGE('26.09 Matugga-Bombo-24h'!G70,'28.09 Matugga-Bombo-24h'!G70)</f>
        <v>4.5</v>
      </c>
      <c r="H70" s="48">
        <f>AVERAGE('26.09 Matugga-Bombo-24h'!H70,'28.09 Matugga-Bombo-24h'!H70)</f>
        <v>3.5</v>
      </c>
      <c r="I70" s="48">
        <f>AVERAGE('26.09 Matugga-Bombo-24h'!I70,'28.09 Matugga-Bombo-24h'!I70)</f>
        <v>5</v>
      </c>
      <c r="J70" s="48">
        <f>AVERAGE('26.09 Matugga-Bombo-24h'!J70,'28.09 Matugga-Bombo-24h'!J70)</f>
        <v>4.5</v>
      </c>
      <c r="K70" s="48">
        <f>AVERAGE('26.09 Matugga-Bombo-24h'!K70,'28.09 Matugga-Bombo-24h'!K70)</f>
        <v>1</v>
      </c>
      <c r="L70" s="48">
        <f>AVERAGE('26.09 Matugga-Bombo-24h'!L70,'28.09 Matugga-Bombo-24h'!L70)</f>
        <v>1</v>
      </c>
      <c r="M70" s="48">
        <f>AVERAGE('26.09 Matugga-Bombo-24h'!M70,'28.09 Matugga-Bombo-24h'!M70)</f>
        <v>21</v>
      </c>
      <c r="N70" s="48">
        <f>AVERAGE('26.09 Matugga-Bombo-24h'!N70,'28.09 Matugga-Bombo-24h'!N70)</f>
        <v>0</v>
      </c>
      <c r="O70" s="15">
        <f t="shared" si="35"/>
        <v>63</v>
      </c>
      <c r="P70" s="15">
        <f t="shared" si="36"/>
        <v>84</v>
      </c>
      <c r="R70" s="8"/>
      <c r="T70"/>
    </row>
    <row r="71" spans="2:20" ht="23.1" customHeight="1" x14ac:dyDescent="0.25">
      <c r="B71" s="22" t="s">
        <v>111</v>
      </c>
      <c r="C71" s="48">
        <f>AVERAGE('26.09 Matugga-Bombo-24h'!C71,'28.09 Matugga-Bombo-24h'!C71)</f>
        <v>17.5</v>
      </c>
      <c r="D71" s="48">
        <f>AVERAGE('26.09 Matugga-Bombo-24h'!D71,'28.09 Matugga-Bombo-24h'!D71)</f>
        <v>3</v>
      </c>
      <c r="E71" s="48">
        <f>AVERAGE('26.09 Matugga-Bombo-24h'!E71,'28.09 Matugga-Bombo-24h'!E71)</f>
        <v>3.5</v>
      </c>
      <c r="F71" s="48">
        <f>AVERAGE('26.09 Matugga-Bombo-24h'!F71,'28.09 Matugga-Bombo-24h'!F71)</f>
        <v>18.5</v>
      </c>
      <c r="G71" s="48">
        <f>AVERAGE('26.09 Matugga-Bombo-24h'!G71,'28.09 Matugga-Bombo-24h'!G71)</f>
        <v>5.5</v>
      </c>
      <c r="H71" s="48">
        <f>AVERAGE('26.09 Matugga-Bombo-24h'!H71,'28.09 Matugga-Bombo-24h'!H71)</f>
        <v>3.5</v>
      </c>
      <c r="I71" s="48">
        <f>AVERAGE('26.09 Matugga-Bombo-24h'!I71,'28.09 Matugga-Bombo-24h'!I71)</f>
        <v>7</v>
      </c>
      <c r="J71" s="48">
        <f>AVERAGE('26.09 Matugga-Bombo-24h'!J71,'28.09 Matugga-Bombo-24h'!J71)</f>
        <v>5</v>
      </c>
      <c r="K71" s="48">
        <f>AVERAGE('26.09 Matugga-Bombo-24h'!K71,'28.09 Matugga-Bombo-24h'!K71)</f>
        <v>1</v>
      </c>
      <c r="L71" s="48">
        <f>AVERAGE('26.09 Matugga-Bombo-24h'!L71,'28.09 Matugga-Bombo-24h'!L71)</f>
        <v>1.5</v>
      </c>
      <c r="M71" s="48">
        <f>AVERAGE('26.09 Matugga-Bombo-24h'!M71,'28.09 Matugga-Bombo-24h'!M71)</f>
        <v>20.5</v>
      </c>
      <c r="N71" s="48">
        <f>AVERAGE('26.09 Matugga-Bombo-24h'!N71,'28.09 Matugga-Bombo-24h'!N71)</f>
        <v>0</v>
      </c>
      <c r="O71" s="15">
        <f t="shared" si="35"/>
        <v>66</v>
      </c>
      <c r="P71" s="15">
        <f t="shared" si="36"/>
        <v>86.5</v>
      </c>
      <c r="R71" s="8"/>
      <c r="T71"/>
    </row>
    <row r="72" spans="2:20" ht="23.1" customHeight="1" x14ac:dyDescent="0.25">
      <c r="B72" s="22" t="s">
        <v>112</v>
      </c>
      <c r="C72" s="48">
        <f>AVERAGE('26.09 Matugga-Bombo-24h'!C72,'28.09 Matugga-Bombo-24h'!C72)</f>
        <v>12.5</v>
      </c>
      <c r="D72" s="48">
        <f>AVERAGE('26.09 Matugga-Bombo-24h'!D72,'28.09 Matugga-Bombo-24h'!D72)</f>
        <v>2.5</v>
      </c>
      <c r="E72" s="48">
        <f>AVERAGE('26.09 Matugga-Bombo-24h'!E72,'28.09 Matugga-Bombo-24h'!E72)</f>
        <v>3</v>
      </c>
      <c r="F72" s="48">
        <f>AVERAGE('26.09 Matugga-Bombo-24h'!F72,'28.09 Matugga-Bombo-24h'!F72)</f>
        <v>26</v>
      </c>
      <c r="G72" s="48">
        <f>AVERAGE('26.09 Matugga-Bombo-24h'!G72,'28.09 Matugga-Bombo-24h'!G72)</f>
        <v>0</v>
      </c>
      <c r="H72" s="48">
        <f>AVERAGE('26.09 Matugga-Bombo-24h'!H72,'28.09 Matugga-Bombo-24h'!H72)</f>
        <v>1.5</v>
      </c>
      <c r="I72" s="48">
        <f>AVERAGE('26.09 Matugga-Bombo-24h'!I72,'28.09 Matugga-Bombo-24h'!I72)</f>
        <v>8</v>
      </c>
      <c r="J72" s="48">
        <f>AVERAGE('26.09 Matugga-Bombo-24h'!J72,'28.09 Matugga-Bombo-24h'!J72)</f>
        <v>6</v>
      </c>
      <c r="K72" s="48">
        <f>AVERAGE('26.09 Matugga-Bombo-24h'!K72,'28.09 Matugga-Bombo-24h'!K72)</f>
        <v>2</v>
      </c>
      <c r="L72" s="48">
        <f>AVERAGE('26.09 Matugga-Bombo-24h'!L72,'28.09 Matugga-Bombo-24h'!L72)</f>
        <v>1.5</v>
      </c>
      <c r="M72" s="48">
        <f>AVERAGE('26.09 Matugga-Bombo-24h'!M72,'28.09 Matugga-Bombo-24h'!M72)</f>
        <v>22.5</v>
      </c>
      <c r="N72" s="48">
        <f>AVERAGE('26.09 Matugga-Bombo-24h'!N72,'28.09 Matugga-Bombo-24h'!N72)</f>
        <v>0</v>
      </c>
      <c r="O72" s="15">
        <f t="shared" si="35"/>
        <v>63</v>
      </c>
      <c r="P72" s="15">
        <f t="shared" si="36"/>
        <v>85.5</v>
      </c>
      <c r="R72" s="8"/>
      <c r="T72"/>
    </row>
    <row r="73" spans="2:20" ht="23.1" customHeight="1" x14ac:dyDescent="0.25">
      <c r="B73" s="22" t="s">
        <v>113</v>
      </c>
      <c r="C73" s="48">
        <f>AVERAGE('26.09 Matugga-Bombo-24h'!C73,'28.09 Matugga-Bombo-24h'!C73)</f>
        <v>23</v>
      </c>
      <c r="D73" s="48">
        <f>AVERAGE('26.09 Matugga-Bombo-24h'!D73,'28.09 Matugga-Bombo-24h'!D73)</f>
        <v>3.5</v>
      </c>
      <c r="E73" s="48">
        <f>AVERAGE('26.09 Matugga-Bombo-24h'!E73,'28.09 Matugga-Bombo-24h'!E73)</f>
        <v>3</v>
      </c>
      <c r="F73" s="48">
        <f>AVERAGE('26.09 Matugga-Bombo-24h'!F73,'28.09 Matugga-Bombo-24h'!F73)</f>
        <v>38</v>
      </c>
      <c r="G73" s="48">
        <f>AVERAGE('26.09 Matugga-Bombo-24h'!G73,'28.09 Matugga-Bombo-24h'!G73)</f>
        <v>1</v>
      </c>
      <c r="H73" s="48">
        <f>AVERAGE('26.09 Matugga-Bombo-24h'!H73,'28.09 Matugga-Bombo-24h'!H73)</f>
        <v>5</v>
      </c>
      <c r="I73" s="48">
        <f>AVERAGE('26.09 Matugga-Bombo-24h'!I73,'28.09 Matugga-Bombo-24h'!I73)</f>
        <v>7</v>
      </c>
      <c r="J73" s="48">
        <f>AVERAGE('26.09 Matugga-Bombo-24h'!J73,'28.09 Matugga-Bombo-24h'!J73)</f>
        <v>7</v>
      </c>
      <c r="K73" s="48">
        <f>AVERAGE('26.09 Matugga-Bombo-24h'!K73,'28.09 Matugga-Bombo-24h'!K73)</f>
        <v>2</v>
      </c>
      <c r="L73" s="48">
        <f>AVERAGE('26.09 Matugga-Bombo-24h'!L73,'28.09 Matugga-Bombo-24h'!L73)</f>
        <v>1</v>
      </c>
      <c r="M73" s="48">
        <f>AVERAGE('26.09 Matugga-Bombo-24h'!M73,'28.09 Matugga-Bombo-24h'!M73)</f>
        <v>21</v>
      </c>
      <c r="N73" s="48">
        <f>AVERAGE('26.09 Matugga-Bombo-24h'!N73,'28.09 Matugga-Bombo-24h'!N73)</f>
        <v>0</v>
      </c>
      <c r="O73" s="15">
        <f t="shared" si="35"/>
        <v>90.5</v>
      </c>
      <c r="P73" s="15">
        <f t="shared" si="36"/>
        <v>111.5</v>
      </c>
      <c r="R73" s="8"/>
      <c r="T73"/>
    </row>
    <row r="74" spans="2:20" ht="23.1" customHeight="1" x14ac:dyDescent="0.25">
      <c r="B74" s="22" t="s">
        <v>114</v>
      </c>
      <c r="C74" s="48">
        <f>AVERAGE('26.09 Matugga-Bombo-24h'!C74,'28.09 Matugga-Bombo-24h'!C74)</f>
        <v>16</v>
      </c>
      <c r="D74" s="48">
        <f>AVERAGE('26.09 Matugga-Bombo-24h'!D74,'28.09 Matugga-Bombo-24h'!D74)</f>
        <v>11.5</v>
      </c>
      <c r="E74" s="48">
        <f>AVERAGE('26.09 Matugga-Bombo-24h'!E74,'28.09 Matugga-Bombo-24h'!E74)</f>
        <v>1</v>
      </c>
      <c r="F74" s="48">
        <f>AVERAGE('26.09 Matugga-Bombo-24h'!F74,'28.09 Matugga-Bombo-24h'!F74)</f>
        <v>24.5</v>
      </c>
      <c r="G74" s="48">
        <f>AVERAGE('26.09 Matugga-Bombo-24h'!G74,'28.09 Matugga-Bombo-24h'!G74)</f>
        <v>0.5</v>
      </c>
      <c r="H74" s="48">
        <f>AVERAGE('26.09 Matugga-Bombo-24h'!H74,'28.09 Matugga-Bombo-24h'!H74)</f>
        <v>5.5</v>
      </c>
      <c r="I74" s="48">
        <f>AVERAGE('26.09 Matugga-Bombo-24h'!I74,'28.09 Matugga-Bombo-24h'!I74)</f>
        <v>6</v>
      </c>
      <c r="J74" s="48">
        <f>AVERAGE('26.09 Matugga-Bombo-24h'!J74,'28.09 Matugga-Bombo-24h'!J74)</f>
        <v>4.5</v>
      </c>
      <c r="K74" s="48">
        <f>AVERAGE('26.09 Matugga-Bombo-24h'!K74,'28.09 Matugga-Bombo-24h'!K74)</f>
        <v>1.5</v>
      </c>
      <c r="L74" s="48">
        <f>AVERAGE('26.09 Matugga-Bombo-24h'!L74,'28.09 Matugga-Bombo-24h'!L74)</f>
        <v>1.5</v>
      </c>
      <c r="M74" s="48">
        <f>AVERAGE('26.09 Matugga-Bombo-24h'!M74,'28.09 Matugga-Bombo-24h'!M74)</f>
        <v>19.5</v>
      </c>
      <c r="N74" s="48">
        <f>AVERAGE('26.09 Matugga-Bombo-24h'!N74,'28.09 Matugga-Bombo-24h'!N74)</f>
        <v>0</v>
      </c>
      <c r="O74" s="15">
        <f t="shared" si="35"/>
        <v>72.5</v>
      </c>
      <c r="P74" s="15">
        <f t="shared" si="36"/>
        <v>92</v>
      </c>
      <c r="R74" s="8"/>
      <c r="T74"/>
    </row>
    <row r="75" spans="2:20" ht="23.1" customHeight="1" x14ac:dyDescent="0.25">
      <c r="B75" s="22" t="s">
        <v>115</v>
      </c>
      <c r="C75" s="48">
        <f>AVERAGE('26.09 Matugga-Bombo-24h'!C75,'28.09 Matugga-Bombo-24h'!C75)</f>
        <v>16.5</v>
      </c>
      <c r="D75" s="48">
        <f>AVERAGE('26.09 Matugga-Bombo-24h'!D75,'28.09 Matugga-Bombo-24h'!D75)</f>
        <v>2</v>
      </c>
      <c r="E75" s="48">
        <f>AVERAGE('26.09 Matugga-Bombo-24h'!E75,'28.09 Matugga-Bombo-24h'!E75)</f>
        <v>3</v>
      </c>
      <c r="F75" s="48">
        <f>AVERAGE('26.09 Matugga-Bombo-24h'!F75,'28.09 Matugga-Bombo-24h'!F75)</f>
        <v>12.5</v>
      </c>
      <c r="G75" s="48">
        <f>AVERAGE('26.09 Matugga-Bombo-24h'!G75,'28.09 Matugga-Bombo-24h'!G75)</f>
        <v>0</v>
      </c>
      <c r="H75" s="48">
        <f>AVERAGE('26.09 Matugga-Bombo-24h'!H75,'28.09 Matugga-Bombo-24h'!H75)</f>
        <v>3.5</v>
      </c>
      <c r="I75" s="48">
        <f>AVERAGE('26.09 Matugga-Bombo-24h'!I75,'28.09 Matugga-Bombo-24h'!I75)</f>
        <v>5</v>
      </c>
      <c r="J75" s="48">
        <f>AVERAGE('26.09 Matugga-Bombo-24h'!J75,'28.09 Matugga-Bombo-24h'!J75)</f>
        <v>3.5</v>
      </c>
      <c r="K75" s="48">
        <f>AVERAGE('26.09 Matugga-Bombo-24h'!K75,'28.09 Matugga-Bombo-24h'!K75)</f>
        <v>0</v>
      </c>
      <c r="L75" s="48">
        <f>AVERAGE('26.09 Matugga-Bombo-24h'!L75,'28.09 Matugga-Bombo-24h'!L75)</f>
        <v>0</v>
      </c>
      <c r="M75" s="48">
        <f>AVERAGE('26.09 Matugga-Bombo-24h'!M75,'28.09 Matugga-Bombo-24h'!M75)</f>
        <v>21</v>
      </c>
      <c r="N75" s="48">
        <f>AVERAGE('26.09 Matugga-Bombo-24h'!N75,'28.09 Matugga-Bombo-24h'!N75)</f>
        <v>0</v>
      </c>
      <c r="O75" s="15">
        <f t="shared" si="35"/>
        <v>46</v>
      </c>
      <c r="P75" s="15">
        <f t="shared" si="36"/>
        <v>67</v>
      </c>
      <c r="R75" s="8"/>
      <c r="T75"/>
    </row>
    <row r="76" spans="2:20" ht="23.1" customHeight="1" x14ac:dyDescent="0.25">
      <c r="B76" s="22" t="s">
        <v>116</v>
      </c>
      <c r="C76" s="48">
        <f>AVERAGE('26.09 Matugga-Bombo-24h'!C76,'28.09 Matugga-Bombo-24h'!C76)</f>
        <v>12</v>
      </c>
      <c r="D76" s="48">
        <f>AVERAGE('26.09 Matugga-Bombo-24h'!D76,'28.09 Matugga-Bombo-24h'!D76)</f>
        <v>1.5</v>
      </c>
      <c r="E76" s="48">
        <f>AVERAGE('26.09 Matugga-Bombo-24h'!E76,'28.09 Matugga-Bombo-24h'!E76)</f>
        <v>3</v>
      </c>
      <c r="F76" s="48">
        <f>AVERAGE('26.09 Matugga-Bombo-24h'!F76,'28.09 Matugga-Bombo-24h'!F76)</f>
        <v>7.5</v>
      </c>
      <c r="G76" s="48">
        <f>AVERAGE('26.09 Matugga-Bombo-24h'!G76,'28.09 Matugga-Bombo-24h'!G76)</f>
        <v>2</v>
      </c>
      <c r="H76" s="48">
        <f>AVERAGE('26.09 Matugga-Bombo-24h'!H76,'28.09 Matugga-Bombo-24h'!H76)</f>
        <v>0.5</v>
      </c>
      <c r="I76" s="48">
        <f>AVERAGE('26.09 Matugga-Bombo-24h'!I76,'28.09 Matugga-Bombo-24h'!I76)</f>
        <v>4.5</v>
      </c>
      <c r="J76" s="48">
        <f>AVERAGE('26.09 Matugga-Bombo-24h'!J76,'28.09 Matugga-Bombo-24h'!J76)</f>
        <v>2.5</v>
      </c>
      <c r="K76" s="48">
        <f>AVERAGE('26.09 Matugga-Bombo-24h'!K76,'28.09 Matugga-Bombo-24h'!K76)</f>
        <v>1</v>
      </c>
      <c r="L76" s="48">
        <f>AVERAGE('26.09 Matugga-Bombo-24h'!L76,'28.09 Matugga-Bombo-24h'!L76)</f>
        <v>1</v>
      </c>
      <c r="M76" s="48">
        <f>AVERAGE('26.09 Matugga-Bombo-24h'!M76,'28.09 Matugga-Bombo-24h'!M76)</f>
        <v>13.5</v>
      </c>
      <c r="N76" s="48">
        <f>AVERAGE('26.09 Matugga-Bombo-24h'!N76,'28.09 Matugga-Bombo-24h'!N76)</f>
        <v>0</v>
      </c>
      <c r="O76" s="15">
        <f t="shared" si="35"/>
        <v>35.5</v>
      </c>
      <c r="P76" s="15">
        <f t="shared" si="36"/>
        <v>49</v>
      </c>
      <c r="R76" s="8"/>
      <c r="T76"/>
    </row>
    <row r="77" spans="2:20" ht="23.1" customHeight="1" x14ac:dyDescent="0.25">
      <c r="B77" s="22" t="s">
        <v>117</v>
      </c>
      <c r="C77" s="48">
        <f>AVERAGE('26.09 Matugga-Bombo-24h'!C77,'28.09 Matugga-Bombo-24h'!C77)</f>
        <v>21.5</v>
      </c>
      <c r="D77" s="48">
        <f>AVERAGE('26.09 Matugga-Bombo-24h'!D77,'28.09 Matugga-Bombo-24h'!D77)</f>
        <v>4.5</v>
      </c>
      <c r="E77" s="48">
        <f>AVERAGE('26.09 Matugga-Bombo-24h'!E77,'28.09 Matugga-Bombo-24h'!E77)</f>
        <v>0</v>
      </c>
      <c r="F77" s="48">
        <f>AVERAGE('26.09 Matugga-Bombo-24h'!F77,'28.09 Matugga-Bombo-24h'!F77)</f>
        <v>13.5</v>
      </c>
      <c r="G77" s="48">
        <f>AVERAGE('26.09 Matugga-Bombo-24h'!G77,'28.09 Matugga-Bombo-24h'!G77)</f>
        <v>0.5</v>
      </c>
      <c r="H77" s="48">
        <f>AVERAGE('26.09 Matugga-Bombo-24h'!H77,'28.09 Matugga-Bombo-24h'!H77)</f>
        <v>0.5</v>
      </c>
      <c r="I77" s="48">
        <f>AVERAGE('26.09 Matugga-Bombo-24h'!I77,'28.09 Matugga-Bombo-24h'!I77)</f>
        <v>7</v>
      </c>
      <c r="J77" s="48">
        <f>AVERAGE('26.09 Matugga-Bombo-24h'!J77,'28.09 Matugga-Bombo-24h'!J77)</f>
        <v>5</v>
      </c>
      <c r="K77" s="48">
        <f>AVERAGE('26.09 Matugga-Bombo-24h'!K77,'28.09 Matugga-Bombo-24h'!K77)</f>
        <v>1.5</v>
      </c>
      <c r="L77" s="48">
        <f>AVERAGE('26.09 Matugga-Bombo-24h'!L77,'28.09 Matugga-Bombo-24h'!L77)</f>
        <v>3</v>
      </c>
      <c r="M77" s="48">
        <f>AVERAGE('26.09 Matugga-Bombo-24h'!M77,'28.09 Matugga-Bombo-24h'!M77)</f>
        <v>16.5</v>
      </c>
      <c r="N77" s="48">
        <f>AVERAGE('26.09 Matugga-Bombo-24h'!N77,'28.09 Matugga-Bombo-24h'!N77)</f>
        <v>0</v>
      </c>
      <c r="O77" s="15">
        <f t="shared" si="35"/>
        <v>57</v>
      </c>
      <c r="P77" s="15">
        <f t="shared" si="36"/>
        <v>73.5</v>
      </c>
      <c r="R77" s="8"/>
      <c r="T77"/>
    </row>
    <row r="78" spans="2:20" ht="23.1" customHeight="1" x14ac:dyDescent="0.25">
      <c r="B78" s="23" t="s">
        <v>118</v>
      </c>
      <c r="C78" s="48">
        <f>AVERAGE('26.09 Matugga-Bombo-24h'!C78,'28.09 Matugga-Bombo-24h'!C78)</f>
        <v>27.5</v>
      </c>
      <c r="D78" s="48">
        <f>AVERAGE('26.09 Matugga-Bombo-24h'!D78,'28.09 Matugga-Bombo-24h'!D78)</f>
        <v>4</v>
      </c>
      <c r="E78" s="48">
        <f>AVERAGE('26.09 Matugga-Bombo-24h'!E78,'28.09 Matugga-Bombo-24h'!E78)</f>
        <v>2</v>
      </c>
      <c r="F78" s="48">
        <f>AVERAGE('26.09 Matugga-Bombo-24h'!F78,'28.09 Matugga-Bombo-24h'!F78)</f>
        <v>17</v>
      </c>
      <c r="G78" s="48">
        <f>AVERAGE('26.09 Matugga-Bombo-24h'!G78,'28.09 Matugga-Bombo-24h'!G78)</f>
        <v>0.5</v>
      </c>
      <c r="H78" s="48">
        <f>AVERAGE('26.09 Matugga-Bombo-24h'!H78,'28.09 Matugga-Bombo-24h'!H78)</f>
        <v>4.5</v>
      </c>
      <c r="I78" s="48">
        <f>AVERAGE('26.09 Matugga-Bombo-24h'!I78,'28.09 Matugga-Bombo-24h'!I78)</f>
        <v>5.5</v>
      </c>
      <c r="J78" s="48">
        <f>AVERAGE('26.09 Matugga-Bombo-24h'!J78,'28.09 Matugga-Bombo-24h'!J78)</f>
        <v>2.5</v>
      </c>
      <c r="K78" s="48">
        <f>AVERAGE('26.09 Matugga-Bombo-24h'!K78,'28.09 Matugga-Bombo-24h'!K78)</f>
        <v>2</v>
      </c>
      <c r="L78" s="48">
        <f>AVERAGE('26.09 Matugga-Bombo-24h'!L78,'28.09 Matugga-Bombo-24h'!L78)</f>
        <v>1</v>
      </c>
      <c r="M78" s="48">
        <f>AVERAGE('26.09 Matugga-Bombo-24h'!M78,'28.09 Matugga-Bombo-24h'!M78)</f>
        <v>9</v>
      </c>
      <c r="N78" s="48">
        <f>AVERAGE('26.09 Matugga-Bombo-24h'!N78,'28.09 Matugga-Bombo-24h'!N78)</f>
        <v>0</v>
      </c>
      <c r="O78" s="15">
        <f t="shared" si="35"/>
        <v>66.5</v>
      </c>
      <c r="P78" s="15">
        <f t="shared" si="36"/>
        <v>75.5</v>
      </c>
      <c r="R78" s="8"/>
      <c r="T78"/>
    </row>
    <row r="79" spans="2:20" ht="23.1" customHeight="1" x14ac:dyDescent="0.25">
      <c r="B79" s="22" t="s">
        <v>119</v>
      </c>
      <c r="C79" s="48">
        <f>AVERAGE('26.09 Matugga-Bombo-24h'!C79,'28.09 Matugga-Bombo-24h'!C79)</f>
        <v>9.5</v>
      </c>
      <c r="D79" s="48">
        <f>AVERAGE('26.09 Matugga-Bombo-24h'!D79,'28.09 Matugga-Bombo-24h'!D79)</f>
        <v>0.5</v>
      </c>
      <c r="E79" s="48">
        <f>AVERAGE('26.09 Matugga-Bombo-24h'!E79,'28.09 Matugga-Bombo-24h'!E79)</f>
        <v>1</v>
      </c>
      <c r="F79" s="48">
        <f>AVERAGE('26.09 Matugga-Bombo-24h'!F79,'28.09 Matugga-Bombo-24h'!F79)</f>
        <v>8</v>
      </c>
      <c r="G79" s="48">
        <f>AVERAGE('26.09 Matugga-Bombo-24h'!G79,'28.09 Matugga-Bombo-24h'!G79)</f>
        <v>0.5</v>
      </c>
      <c r="H79" s="48">
        <f>AVERAGE('26.09 Matugga-Bombo-24h'!H79,'28.09 Matugga-Bombo-24h'!H79)</f>
        <v>3</v>
      </c>
      <c r="I79" s="48">
        <f>AVERAGE('26.09 Matugga-Bombo-24h'!I79,'28.09 Matugga-Bombo-24h'!I79)</f>
        <v>4.5</v>
      </c>
      <c r="J79" s="48">
        <f>AVERAGE('26.09 Matugga-Bombo-24h'!J79,'28.09 Matugga-Bombo-24h'!J79)</f>
        <v>4</v>
      </c>
      <c r="K79" s="48">
        <f>AVERAGE('26.09 Matugga-Bombo-24h'!K79,'28.09 Matugga-Bombo-24h'!K79)</f>
        <v>1</v>
      </c>
      <c r="L79" s="48">
        <f>AVERAGE('26.09 Matugga-Bombo-24h'!L79,'28.09 Matugga-Bombo-24h'!L79)</f>
        <v>3</v>
      </c>
      <c r="M79" s="48">
        <f>AVERAGE('26.09 Matugga-Bombo-24h'!M79,'28.09 Matugga-Bombo-24h'!M79)</f>
        <v>7.5</v>
      </c>
      <c r="N79" s="48">
        <f>AVERAGE('26.09 Matugga-Bombo-24h'!N79,'28.09 Matugga-Bombo-24h'!N79)</f>
        <v>0</v>
      </c>
      <c r="O79" s="15">
        <f t="shared" si="35"/>
        <v>35</v>
      </c>
      <c r="P79" s="15">
        <f t="shared" si="36"/>
        <v>42.5</v>
      </c>
      <c r="R79" s="8"/>
      <c r="T79"/>
    </row>
    <row r="80" spans="2:20" ht="23.1" customHeight="1" x14ac:dyDescent="0.25">
      <c r="B80" s="24" t="s">
        <v>120</v>
      </c>
      <c r="C80" s="48">
        <f>AVERAGE('26.09 Matugga-Bombo-24h'!C80,'28.09 Matugga-Bombo-24h'!C80)</f>
        <v>2.5</v>
      </c>
      <c r="D80" s="48">
        <f>AVERAGE('26.09 Matugga-Bombo-24h'!D80,'28.09 Matugga-Bombo-24h'!D80)</f>
        <v>1</v>
      </c>
      <c r="E80" s="48">
        <f>AVERAGE('26.09 Matugga-Bombo-24h'!E80,'28.09 Matugga-Bombo-24h'!E80)</f>
        <v>1.5</v>
      </c>
      <c r="F80" s="48">
        <f>AVERAGE('26.09 Matugga-Bombo-24h'!F80,'28.09 Matugga-Bombo-24h'!F80)</f>
        <v>6</v>
      </c>
      <c r="G80" s="48">
        <f>AVERAGE('26.09 Matugga-Bombo-24h'!G80,'28.09 Matugga-Bombo-24h'!G80)</f>
        <v>0</v>
      </c>
      <c r="H80" s="48">
        <f>AVERAGE('26.09 Matugga-Bombo-24h'!H80,'28.09 Matugga-Bombo-24h'!H80)</f>
        <v>1.5</v>
      </c>
      <c r="I80" s="48">
        <f>AVERAGE('26.09 Matugga-Bombo-24h'!I80,'28.09 Matugga-Bombo-24h'!I80)</f>
        <v>2.5</v>
      </c>
      <c r="J80" s="48">
        <f>AVERAGE('26.09 Matugga-Bombo-24h'!J80,'28.09 Matugga-Bombo-24h'!J80)</f>
        <v>6</v>
      </c>
      <c r="K80" s="48">
        <f>AVERAGE('26.09 Matugga-Bombo-24h'!K80,'28.09 Matugga-Bombo-24h'!K80)</f>
        <v>2</v>
      </c>
      <c r="L80" s="48">
        <f>AVERAGE('26.09 Matugga-Bombo-24h'!L80,'28.09 Matugga-Bombo-24h'!L80)</f>
        <v>1</v>
      </c>
      <c r="M80" s="48">
        <f>AVERAGE('26.09 Matugga-Bombo-24h'!M80,'28.09 Matugga-Bombo-24h'!M80)</f>
        <v>14</v>
      </c>
      <c r="N80" s="48">
        <f>AVERAGE('26.09 Matugga-Bombo-24h'!N80,'28.09 Matugga-Bombo-24h'!N80)</f>
        <v>0</v>
      </c>
      <c r="O80" s="15">
        <f t="shared" si="35"/>
        <v>24</v>
      </c>
      <c r="P80" s="15">
        <f t="shared" si="36"/>
        <v>38</v>
      </c>
      <c r="R80" s="8"/>
      <c r="T80"/>
    </row>
    <row r="81" spans="2:20" ht="23.1" customHeight="1" x14ac:dyDescent="0.25">
      <c r="B81" s="22" t="s">
        <v>121</v>
      </c>
      <c r="C81" s="48">
        <f>AVERAGE('26.09 Matugga-Bombo-24h'!C81,'28.09 Matugga-Bombo-24h'!C81)</f>
        <v>8</v>
      </c>
      <c r="D81" s="48">
        <f>AVERAGE('26.09 Matugga-Bombo-24h'!D81,'28.09 Matugga-Bombo-24h'!D81)</f>
        <v>2.5</v>
      </c>
      <c r="E81" s="48">
        <f>AVERAGE('26.09 Matugga-Bombo-24h'!E81,'28.09 Matugga-Bombo-24h'!E81)</f>
        <v>0</v>
      </c>
      <c r="F81" s="48">
        <f>AVERAGE('26.09 Matugga-Bombo-24h'!F81,'28.09 Matugga-Bombo-24h'!F81)</f>
        <v>5.5</v>
      </c>
      <c r="G81" s="48">
        <f>AVERAGE('26.09 Matugga-Bombo-24h'!G81,'28.09 Matugga-Bombo-24h'!G81)</f>
        <v>0</v>
      </c>
      <c r="H81" s="48">
        <f>AVERAGE('26.09 Matugga-Bombo-24h'!H81,'28.09 Matugga-Bombo-24h'!H81)</f>
        <v>1.5</v>
      </c>
      <c r="I81" s="48">
        <f>AVERAGE('26.09 Matugga-Bombo-24h'!I81,'28.09 Matugga-Bombo-24h'!I81)</f>
        <v>5</v>
      </c>
      <c r="J81" s="48">
        <f>AVERAGE('26.09 Matugga-Bombo-24h'!J81,'28.09 Matugga-Bombo-24h'!J81)</f>
        <v>2</v>
      </c>
      <c r="K81" s="48">
        <f>AVERAGE('26.09 Matugga-Bombo-24h'!K81,'28.09 Matugga-Bombo-24h'!K81)</f>
        <v>2</v>
      </c>
      <c r="L81" s="48">
        <f>AVERAGE('26.09 Matugga-Bombo-24h'!L81,'28.09 Matugga-Bombo-24h'!L81)</f>
        <v>0.5</v>
      </c>
      <c r="M81" s="48">
        <f>AVERAGE('26.09 Matugga-Bombo-24h'!M81,'28.09 Matugga-Bombo-24h'!M81)</f>
        <v>8</v>
      </c>
      <c r="N81" s="48">
        <f>AVERAGE('26.09 Matugga-Bombo-24h'!N81,'28.09 Matugga-Bombo-24h'!N81)</f>
        <v>0</v>
      </c>
      <c r="O81" s="15">
        <f t="shared" si="35"/>
        <v>27</v>
      </c>
      <c r="P81" s="15">
        <f t="shared" si="36"/>
        <v>35</v>
      </c>
      <c r="R81" s="8"/>
      <c r="T81"/>
    </row>
    <row r="82" spans="2:20" ht="23.1" customHeight="1" x14ac:dyDescent="0.25">
      <c r="B82" s="23" t="s">
        <v>122</v>
      </c>
      <c r="C82" s="48">
        <f>AVERAGE('26.09 Matugga-Bombo-24h'!C82,'28.09 Matugga-Bombo-24h'!C82)</f>
        <v>6.5</v>
      </c>
      <c r="D82" s="48">
        <f>AVERAGE('26.09 Matugga-Bombo-24h'!D82,'28.09 Matugga-Bombo-24h'!D82)</f>
        <v>3.5</v>
      </c>
      <c r="E82" s="48">
        <f>AVERAGE('26.09 Matugga-Bombo-24h'!E82,'28.09 Matugga-Bombo-24h'!E82)</f>
        <v>1.5</v>
      </c>
      <c r="F82" s="48">
        <f>AVERAGE('26.09 Matugga-Bombo-24h'!F82,'28.09 Matugga-Bombo-24h'!F82)</f>
        <v>4.5</v>
      </c>
      <c r="G82" s="48">
        <f>AVERAGE('26.09 Matugga-Bombo-24h'!G82,'28.09 Matugga-Bombo-24h'!G82)</f>
        <v>0</v>
      </c>
      <c r="H82" s="48">
        <f>AVERAGE('26.09 Matugga-Bombo-24h'!H82,'28.09 Matugga-Bombo-24h'!H82)</f>
        <v>1</v>
      </c>
      <c r="I82" s="48">
        <f>AVERAGE('26.09 Matugga-Bombo-24h'!I82,'28.09 Matugga-Bombo-24h'!I82)</f>
        <v>2.5</v>
      </c>
      <c r="J82" s="48">
        <f>AVERAGE('26.09 Matugga-Bombo-24h'!J82,'28.09 Matugga-Bombo-24h'!J82)</f>
        <v>2.5</v>
      </c>
      <c r="K82" s="48">
        <f>AVERAGE('26.09 Matugga-Bombo-24h'!K82,'28.09 Matugga-Bombo-24h'!K82)</f>
        <v>18.5</v>
      </c>
      <c r="L82" s="48">
        <f>AVERAGE('26.09 Matugga-Bombo-24h'!L82,'28.09 Matugga-Bombo-24h'!L82)</f>
        <v>0</v>
      </c>
      <c r="M82" s="48">
        <f>AVERAGE('26.09 Matugga-Bombo-24h'!M82,'28.09 Matugga-Bombo-24h'!M82)</f>
        <v>8.5</v>
      </c>
      <c r="N82" s="48">
        <f>AVERAGE('26.09 Matugga-Bombo-24h'!N82,'28.09 Matugga-Bombo-24h'!N82)</f>
        <v>0</v>
      </c>
      <c r="O82" s="15">
        <f t="shared" si="35"/>
        <v>40.5</v>
      </c>
      <c r="P82" s="15">
        <f t="shared" si="36"/>
        <v>49</v>
      </c>
      <c r="R82" s="8"/>
      <c r="T82"/>
    </row>
    <row r="83" spans="2:20" ht="23.1" customHeight="1" x14ac:dyDescent="0.25">
      <c r="B83" s="22" t="s">
        <v>123</v>
      </c>
      <c r="C83" s="48">
        <f>AVERAGE('26.09 Matugga-Bombo-24h'!C83,'28.09 Matugga-Bombo-24h'!C83)</f>
        <v>3.5</v>
      </c>
      <c r="D83" s="48">
        <f>AVERAGE('26.09 Matugga-Bombo-24h'!D83,'28.09 Matugga-Bombo-24h'!D83)</f>
        <v>2.5</v>
      </c>
      <c r="E83" s="48">
        <f>AVERAGE('26.09 Matugga-Bombo-24h'!E83,'28.09 Matugga-Bombo-24h'!E83)</f>
        <v>0.5</v>
      </c>
      <c r="F83" s="48">
        <f>AVERAGE('26.09 Matugga-Bombo-24h'!F83,'28.09 Matugga-Bombo-24h'!F83)</f>
        <v>2.5</v>
      </c>
      <c r="G83" s="48">
        <f>AVERAGE('26.09 Matugga-Bombo-24h'!G83,'28.09 Matugga-Bombo-24h'!G83)</f>
        <v>0</v>
      </c>
      <c r="H83" s="48">
        <f>AVERAGE('26.09 Matugga-Bombo-24h'!H83,'28.09 Matugga-Bombo-24h'!H83)</f>
        <v>0.5</v>
      </c>
      <c r="I83" s="48">
        <f>AVERAGE('26.09 Matugga-Bombo-24h'!I83,'28.09 Matugga-Bombo-24h'!I83)</f>
        <v>2.5</v>
      </c>
      <c r="J83" s="48">
        <f>AVERAGE('26.09 Matugga-Bombo-24h'!J83,'28.09 Matugga-Bombo-24h'!J83)</f>
        <v>6.5</v>
      </c>
      <c r="K83" s="48">
        <f>AVERAGE('26.09 Matugga-Bombo-24h'!K83,'28.09 Matugga-Bombo-24h'!K83)</f>
        <v>1</v>
      </c>
      <c r="L83" s="48">
        <f>AVERAGE('26.09 Matugga-Bombo-24h'!L83,'28.09 Matugga-Bombo-24h'!L83)</f>
        <v>2.5</v>
      </c>
      <c r="M83" s="48">
        <f>AVERAGE('26.09 Matugga-Bombo-24h'!M83,'28.09 Matugga-Bombo-24h'!M83)</f>
        <v>7</v>
      </c>
      <c r="N83" s="48">
        <f>AVERAGE('26.09 Matugga-Bombo-24h'!N83,'28.09 Matugga-Bombo-24h'!N83)</f>
        <v>0</v>
      </c>
      <c r="O83" s="15">
        <f t="shared" si="35"/>
        <v>22</v>
      </c>
      <c r="P83" s="15">
        <f t="shared" si="36"/>
        <v>29</v>
      </c>
      <c r="R83" s="8"/>
      <c r="T83"/>
    </row>
    <row r="84" spans="2:20" ht="23.1" customHeight="1" x14ac:dyDescent="0.25">
      <c r="B84" s="24" t="s">
        <v>124</v>
      </c>
      <c r="C84" s="48">
        <f>AVERAGE('26.09 Matugga-Bombo-24h'!C84,'28.09 Matugga-Bombo-24h'!C84)</f>
        <v>5</v>
      </c>
      <c r="D84" s="48">
        <f>AVERAGE('26.09 Matugga-Bombo-24h'!D84,'28.09 Matugga-Bombo-24h'!D84)</f>
        <v>0</v>
      </c>
      <c r="E84" s="48">
        <f>AVERAGE('26.09 Matugga-Bombo-24h'!E84,'28.09 Matugga-Bombo-24h'!E84)</f>
        <v>0.5</v>
      </c>
      <c r="F84" s="48">
        <f>AVERAGE('26.09 Matugga-Bombo-24h'!F84,'28.09 Matugga-Bombo-24h'!F84)</f>
        <v>3</v>
      </c>
      <c r="G84" s="48">
        <f>AVERAGE('26.09 Matugga-Bombo-24h'!G84,'28.09 Matugga-Bombo-24h'!G84)</f>
        <v>0</v>
      </c>
      <c r="H84" s="48">
        <f>AVERAGE('26.09 Matugga-Bombo-24h'!H84,'28.09 Matugga-Bombo-24h'!H84)</f>
        <v>0</v>
      </c>
      <c r="I84" s="48">
        <f>AVERAGE('26.09 Matugga-Bombo-24h'!I84,'28.09 Matugga-Bombo-24h'!I84)</f>
        <v>3</v>
      </c>
      <c r="J84" s="48">
        <f>AVERAGE('26.09 Matugga-Bombo-24h'!J84,'28.09 Matugga-Bombo-24h'!J84)</f>
        <v>2</v>
      </c>
      <c r="K84" s="48">
        <f>AVERAGE('26.09 Matugga-Bombo-24h'!K84,'28.09 Matugga-Bombo-24h'!K84)</f>
        <v>0</v>
      </c>
      <c r="L84" s="48">
        <f>AVERAGE('26.09 Matugga-Bombo-24h'!L84,'28.09 Matugga-Bombo-24h'!L84)</f>
        <v>0.5</v>
      </c>
      <c r="M84" s="48">
        <f>AVERAGE('26.09 Matugga-Bombo-24h'!M84,'28.09 Matugga-Bombo-24h'!M84)</f>
        <v>6.5</v>
      </c>
      <c r="N84" s="48">
        <f>AVERAGE('26.09 Matugga-Bombo-24h'!N84,'28.09 Matugga-Bombo-24h'!N84)</f>
        <v>0</v>
      </c>
      <c r="O84" s="15">
        <f t="shared" si="35"/>
        <v>14</v>
      </c>
      <c r="P84" s="15">
        <f t="shared" si="36"/>
        <v>20.5</v>
      </c>
      <c r="R84" s="8"/>
      <c r="T84"/>
    </row>
    <row r="85" spans="2:20" ht="23.1" customHeight="1" x14ac:dyDescent="0.25">
      <c r="B85" s="22" t="s">
        <v>125</v>
      </c>
      <c r="C85" s="48">
        <f>AVERAGE('26.09 Matugga-Bombo-24h'!C85,'28.09 Matugga-Bombo-24h'!C85)</f>
        <v>3.5</v>
      </c>
      <c r="D85" s="48">
        <f>AVERAGE('26.09 Matugga-Bombo-24h'!D85,'28.09 Matugga-Bombo-24h'!D85)</f>
        <v>1</v>
      </c>
      <c r="E85" s="48">
        <f>AVERAGE('26.09 Matugga-Bombo-24h'!E85,'28.09 Matugga-Bombo-24h'!E85)</f>
        <v>0</v>
      </c>
      <c r="F85" s="48">
        <f>AVERAGE('26.09 Matugga-Bombo-24h'!F85,'28.09 Matugga-Bombo-24h'!F85)</f>
        <v>1.5</v>
      </c>
      <c r="G85" s="48">
        <f>AVERAGE('26.09 Matugga-Bombo-24h'!G85,'28.09 Matugga-Bombo-24h'!G85)</f>
        <v>0</v>
      </c>
      <c r="H85" s="48">
        <f>AVERAGE('26.09 Matugga-Bombo-24h'!H85,'28.09 Matugga-Bombo-24h'!H85)</f>
        <v>0</v>
      </c>
      <c r="I85" s="48">
        <f>AVERAGE('26.09 Matugga-Bombo-24h'!I85,'28.09 Matugga-Bombo-24h'!I85)</f>
        <v>5</v>
      </c>
      <c r="J85" s="48">
        <f>AVERAGE('26.09 Matugga-Bombo-24h'!J85,'28.09 Matugga-Bombo-24h'!J85)</f>
        <v>1</v>
      </c>
      <c r="K85" s="48">
        <f>AVERAGE('26.09 Matugga-Bombo-24h'!K85,'28.09 Matugga-Bombo-24h'!K85)</f>
        <v>0.5</v>
      </c>
      <c r="L85" s="48">
        <f>AVERAGE('26.09 Matugga-Bombo-24h'!L85,'28.09 Matugga-Bombo-24h'!L85)</f>
        <v>8.5</v>
      </c>
      <c r="M85" s="48">
        <f>AVERAGE('26.09 Matugga-Bombo-24h'!M85,'28.09 Matugga-Bombo-24h'!M85)</f>
        <v>5.5</v>
      </c>
      <c r="N85" s="48">
        <f>AVERAGE('26.09 Matugga-Bombo-24h'!N85,'28.09 Matugga-Bombo-24h'!N85)</f>
        <v>0</v>
      </c>
      <c r="O85" s="15">
        <f t="shared" si="35"/>
        <v>21</v>
      </c>
      <c r="P85" s="15">
        <f t="shared" si="36"/>
        <v>26.5</v>
      </c>
      <c r="R85" s="8"/>
      <c r="T85"/>
    </row>
    <row r="86" spans="2:20" ht="23.1" customHeight="1" x14ac:dyDescent="0.25">
      <c r="B86" s="23" t="s">
        <v>126</v>
      </c>
      <c r="C86" s="48">
        <f>AVERAGE('26.09 Matugga-Bombo-24h'!C86,'28.09 Matugga-Bombo-24h'!C86)</f>
        <v>1</v>
      </c>
      <c r="D86" s="48">
        <f>AVERAGE('26.09 Matugga-Bombo-24h'!D86,'28.09 Matugga-Bombo-24h'!D86)</f>
        <v>0.5</v>
      </c>
      <c r="E86" s="48">
        <f>AVERAGE('26.09 Matugga-Bombo-24h'!E86,'28.09 Matugga-Bombo-24h'!E86)</f>
        <v>0.5</v>
      </c>
      <c r="F86" s="48">
        <f>AVERAGE('26.09 Matugga-Bombo-24h'!F86,'28.09 Matugga-Bombo-24h'!F86)</f>
        <v>0.5</v>
      </c>
      <c r="G86" s="48">
        <f>AVERAGE('26.09 Matugga-Bombo-24h'!G86,'28.09 Matugga-Bombo-24h'!G86)</f>
        <v>0</v>
      </c>
      <c r="H86" s="48">
        <f>AVERAGE('26.09 Matugga-Bombo-24h'!H86,'28.09 Matugga-Bombo-24h'!H86)</f>
        <v>0.5</v>
      </c>
      <c r="I86" s="48">
        <f>AVERAGE('26.09 Matugga-Bombo-24h'!I86,'28.09 Matugga-Bombo-24h'!I86)</f>
        <v>3.5</v>
      </c>
      <c r="J86" s="48">
        <f>AVERAGE('26.09 Matugga-Bombo-24h'!J86,'28.09 Matugga-Bombo-24h'!J86)</f>
        <v>1.5</v>
      </c>
      <c r="K86" s="48">
        <f>AVERAGE('26.09 Matugga-Bombo-24h'!K86,'28.09 Matugga-Bombo-24h'!K86)</f>
        <v>0</v>
      </c>
      <c r="L86" s="48">
        <f>AVERAGE('26.09 Matugga-Bombo-24h'!L86,'28.09 Matugga-Bombo-24h'!L86)</f>
        <v>0</v>
      </c>
      <c r="M86" s="48">
        <f>AVERAGE('26.09 Matugga-Bombo-24h'!M86,'28.09 Matugga-Bombo-24h'!M86)</f>
        <v>6</v>
      </c>
      <c r="N86" s="48">
        <f>AVERAGE('26.09 Matugga-Bombo-24h'!N86,'28.09 Matugga-Bombo-24h'!N86)</f>
        <v>0</v>
      </c>
      <c r="O86" s="15">
        <f t="shared" si="35"/>
        <v>8</v>
      </c>
      <c r="P86" s="15">
        <f t="shared" si="36"/>
        <v>14</v>
      </c>
      <c r="R86" s="8"/>
      <c r="T86"/>
    </row>
    <row r="87" spans="2:20" ht="23.1" customHeight="1" x14ac:dyDescent="0.25">
      <c r="B87" s="22" t="s">
        <v>127</v>
      </c>
      <c r="C87" s="48">
        <f>AVERAGE('26.09 Matugga-Bombo-24h'!C87,'28.09 Matugga-Bombo-24h'!C87)</f>
        <v>3.5</v>
      </c>
      <c r="D87" s="48">
        <f>AVERAGE('26.09 Matugga-Bombo-24h'!D87,'28.09 Matugga-Bombo-24h'!D87)</f>
        <v>0</v>
      </c>
      <c r="E87" s="48">
        <f>AVERAGE('26.09 Matugga-Bombo-24h'!E87,'28.09 Matugga-Bombo-24h'!E87)</f>
        <v>1</v>
      </c>
      <c r="F87" s="48">
        <f>AVERAGE('26.09 Matugga-Bombo-24h'!F87,'28.09 Matugga-Bombo-24h'!F87)</f>
        <v>1</v>
      </c>
      <c r="G87" s="48">
        <f>AVERAGE('26.09 Matugga-Bombo-24h'!G87,'28.09 Matugga-Bombo-24h'!G87)</f>
        <v>0</v>
      </c>
      <c r="H87" s="48">
        <f>AVERAGE('26.09 Matugga-Bombo-24h'!H87,'28.09 Matugga-Bombo-24h'!H87)</f>
        <v>0</v>
      </c>
      <c r="I87" s="48">
        <f>AVERAGE('26.09 Matugga-Bombo-24h'!I87,'28.09 Matugga-Bombo-24h'!I87)</f>
        <v>3.5</v>
      </c>
      <c r="J87" s="48">
        <f>AVERAGE('26.09 Matugga-Bombo-24h'!J87,'28.09 Matugga-Bombo-24h'!J87)</f>
        <v>0.5</v>
      </c>
      <c r="K87" s="48">
        <f>AVERAGE('26.09 Matugga-Bombo-24h'!K87,'28.09 Matugga-Bombo-24h'!K87)</f>
        <v>0</v>
      </c>
      <c r="L87" s="48">
        <f>AVERAGE('26.09 Matugga-Bombo-24h'!L87,'28.09 Matugga-Bombo-24h'!L87)</f>
        <v>1</v>
      </c>
      <c r="M87" s="48">
        <f>AVERAGE('26.09 Matugga-Bombo-24h'!M87,'28.09 Matugga-Bombo-24h'!M87)</f>
        <v>3.5</v>
      </c>
      <c r="N87" s="48">
        <f>AVERAGE('26.09 Matugga-Bombo-24h'!N87,'28.09 Matugga-Bombo-24h'!N87)</f>
        <v>0</v>
      </c>
      <c r="O87" s="15">
        <f t="shared" si="35"/>
        <v>10.5</v>
      </c>
      <c r="P87" s="15">
        <f t="shared" si="36"/>
        <v>14</v>
      </c>
      <c r="R87" s="8"/>
      <c r="T87"/>
    </row>
    <row r="88" spans="2:20" ht="23.1" customHeight="1" x14ac:dyDescent="0.25">
      <c r="B88" s="24" t="s">
        <v>128</v>
      </c>
      <c r="C88" s="48">
        <f>AVERAGE('26.09 Matugga-Bombo-24h'!C88,'28.09 Matugga-Bombo-24h'!C88)</f>
        <v>1.5</v>
      </c>
      <c r="D88" s="48">
        <f>AVERAGE('26.09 Matugga-Bombo-24h'!D88,'28.09 Matugga-Bombo-24h'!D88)</f>
        <v>0</v>
      </c>
      <c r="E88" s="48">
        <f>AVERAGE('26.09 Matugga-Bombo-24h'!E88,'28.09 Matugga-Bombo-24h'!E88)</f>
        <v>0</v>
      </c>
      <c r="F88" s="48">
        <f>AVERAGE('26.09 Matugga-Bombo-24h'!F88,'28.09 Matugga-Bombo-24h'!F88)</f>
        <v>1.5</v>
      </c>
      <c r="G88" s="48">
        <f>AVERAGE('26.09 Matugga-Bombo-24h'!G88,'28.09 Matugga-Bombo-24h'!G88)</f>
        <v>0.5</v>
      </c>
      <c r="H88" s="48">
        <f>AVERAGE('26.09 Matugga-Bombo-24h'!H88,'28.09 Matugga-Bombo-24h'!H88)</f>
        <v>0</v>
      </c>
      <c r="I88" s="48">
        <f>AVERAGE('26.09 Matugga-Bombo-24h'!I88,'28.09 Matugga-Bombo-24h'!I88)</f>
        <v>6</v>
      </c>
      <c r="J88" s="48">
        <f>AVERAGE('26.09 Matugga-Bombo-24h'!J88,'28.09 Matugga-Bombo-24h'!J88)</f>
        <v>0.5</v>
      </c>
      <c r="K88" s="48">
        <f>AVERAGE('26.09 Matugga-Bombo-24h'!K88,'28.09 Matugga-Bombo-24h'!K88)</f>
        <v>0</v>
      </c>
      <c r="L88" s="48">
        <f>AVERAGE('26.09 Matugga-Bombo-24h'!L88,'28.09 Matugga-Bombo-24h'!L88)</f>
        <v>0.5</v>
      </c>
      <c r="M88" s="48">
        <f>AVERAGE('26.09 Matugga-Bombo-24h'!M88,'28.09 Matugga-Bombo-24h'!M88)</f>
        <v>3.5</v>
      </c>
      <c r="N88" s="48">
        <f>AVERAGE('26.09 Matugga-Bombo-24h'!N88,'28.09 Matugga-Bombo-24h'!N88)</f>
        <v>0</v>
      </c>
      <c r="O88" s="15">
        <f t="shared" si="35"/>
        <v>10.5</v>
      </c>
      <c r="P88" s="15">
        <f t="shared" si="36"/>
        <v>14</v>
      </c>
      <c r="R88" s="8"/>
      <c r="T88"/>
    </row>
    <row r="89" spans="2:20" ht="23.1" customHeight="1" x14ac:dyDescent="0.25">
      <c r="B89" s="22" t="s">
        <v>129</v>
      </c>
      <c r="C89" s="48">
        <f>AVERAGE('26.09 Matugga-Bombo-24h'!C89,'28.09 Matugga-Bombo-24h'!C89)</f>
        <v>0.5</v>
      </c>
      <c r="D89" s="48">
        <f>AVERAGE('26.09 Matugga-Bombo-24h'!D89,'28.09 Matugga-Bombo-24h'!D89)</f>
        <v>0.5</v>
      </c>
      <c r="E89" s="48">
        <f>AVERAGE('26.09 Matugga-Bombo-24h'!E89,'28.09 Matugga-Bombo-24h'!E89)</f>
        <v>1.5</v>
      </c>
      <c r="F89" s="48">
        <f>AVERAGE('26.09 Matugga-Bombo-24h'!F89,'28.09 Matugga-Bombo-24h'!F89)</f>
        <v>0</v>
      </c>
      <c r="G89" s="48">
        <f>AVERAGE('26.09 Matugga-Bombo-24h'!G89,'28.09 Matugga-Bombo-24h'!G89)</f>
        <v>0</v>
      </c>
      <c r="H89" s="48">
        <f>AVERAGE('26.09 Matugga-Bombo-24h'!H89,'28.09 Matugga-Bombo-24h'!H89)</f>
        <v>0</v>
      </c>
      <c r="I89" s="48">
        <f>AVERAGE('26.09 Matugga-Bombo-24h'!I89,'28.09 Matugga-Bombo-24h'!I89)</f>
        <v>2</v>
      </c>
      <c r="J89" s="48">
        <f>AVERAGE('26.09 Matugga-Bombo-24h'!J89,'28.09 Matugga-Bombo-24h'!J89)</f>
        <v>1</v>
      </c>
      <c r="K89" s="48">
        <f>AVERAGE('26.09 Matugga-Bombo-24h'!K89,'28.09 Matugga-Bombo-24h'!K89)</f>
        <v>0</v>
      </c>
      <c r="L89" s="48">
        <f>AVERAGE('26.09 Matugga-Bombo-24h'!L89,'28.09 Matugga-Bombo-24h'!L89)</f>
        <v>0</v>
      </c>
      <c r="M89" s="48">
        <f>AVERAGE('26.09 Matugga-Bombo-24h'!M89,'28.09 Matugga-Bombo-24h'!M89)</f>
        <v>5</v>
      </c>
      <c r="N89" s="48">
        <f>AVERAGE('26.09 Matugga-Bombo-24h'!N89,'28.09 Matugga-Bombo-24h'!N89)</f>
        <v>0</v>
      </c>
      <c r="O89" s="15">
        <f t="shared" si="35"/>
        <v>5.5</v>
      </c>
      <c r="P89" s="15">
        <f t="shared" si="36"/>
        <v>10.5</v>
      </c>
      <c r="R89" s="8"/>
      <c r="T89"/>
    </row>
    <row r="90" spans="2:20" ht="23.1" customHeight="1" x14ac:dyDescent="0.25">
      <c r="B90" s="23" t="s">
        <v>130</v>
      </c>
      <c r="C90" s="48">
        <f>AVERAGE('26.09 Matugga-Bombo-24h'!C90,'28.09 Matugga-Bombo-24h'!C90)</f>
        <v>1</v>
      </c>
      <c r="D90" s="48">
        <f>AVERAGE('26.09 Matugga-Bombo-24h'!D90,'28.09 Matugga-Bombo-24h'!D90)</f>
        <v>0</v>
      </c>
      <c r="E90" s="48">
        <f>AVERAGE('26.09 Matugga-Bombo-24h'!E90,'28.09 Matugga-Bombo-24h'!E90)</f>
        <v>0</v>
      </c>
      <c r="F90" s="48">
        <f>AVERAGE('26.09 Matugga-Bombo-24h'!F90,'28.09 Matugga-Bombo-24h'!F90)</f>
        <v>2</v>
      </c>
      <c r="G90" s="48">
        <f>AVERAGE('26.09 Matugga-Bombo-24h'!G90,'28.09 Matugga-Bombo-24h'!G90)</f>
        <v>0</v>
      </c>
      <c r="H90" s="48">
        <f>AVERAGE('26.09 Matugga-Bombo-24h'!H90,'28.09 Matugga-Bombo-24h'!H90)</f>
        <v>0</v>
      </c>
      <c r="I90" s="48">
        <f>AVERAGE('26.09 Matugga-Bombo-24h'!I90,'28.09 Matugga-Bombo-24h'!I90)</f>
        <v>1</v>
      </c>
      <c r="J90" s="48">
        <f>AVERAGE('26.09 Matugga-Bombo-24h'!J90,'28.09 Matugga-Bombo-24h'!J90)</f>
        <v>1.5</v>
      </c>
      <c r="K90" s="48">
        <f>AVERAGE('26.09 Matugga-Bombo-24h'!K90,'28.09 Matugga-Bombo-24h'!K90)</f>
        <v>0.5</v>
      </c>
      <c r="L90" s="48">
        <f>AVERAGE('26.09 Matugga-Bombo-24h'!L90,'28.09 Matugga-Bombo-24h'!L90)</f>
        <v>0.5</v>
      </c>
      <c r="M90" s="48">
        <f>AVERAGE('26.09 Matugga-Bombo-24h'!M90,'28.09 Matugga-Bombo-24h'!M90)</f>
        <v>3.5</v>
      </c>
      <c r="N90" s="48">
        <f>AVERAGE('26.09 Matugga-Bombo-24h'!N90,'28.09 Matugga-Bombo-24h'!N90)</f>
        <v>0</v>
      </c>
      <c r="O90" s="15">
        <f t="shared" si="35"/>
        <v>6.5</v>
      </c>
      <c r="P90" s="15">
        <f t="shared" si="36"/>
        <v>10</v>
      </c>
      <c r="R90" s="8"/>
      <c r="T90"/>
    </row>
    <row r="91" spans="2:20" ht="23.1" customHeight="1" x14ac:dyDescent="0.25">
      <c r="B91" s="22" t="s">
        <v>131</v>
      </c>
      <c r="C91" s="48">
        <f>AVERAGE('26.09 Matugga-Bombo-24h'!C91,'28.09 Matugga-Bombo-24h'!C91)</f>
        <v>2</v>
      </c>
      <c r="D91" s="48">
        <f>AVERAGE('26.09 Matugga-Bombo-24h'!D91,'28.09 Matugga-Bombo-24h'!D91)</f>
        <v>1</v>
      </c>
      <c r="E91" s="48">
        <f>AVERAGE('26.09 Matugga-Bombo-24h'!E91,'28.09 Matugga-Bombo-24h'!E91)</f>
        <v>0</v>
      </c>
      <c r="F91" s="48">
        <f>AVERAGE('26.09 Matugga-Bombo-24h'!F91,'28.09 Matugga-Bombo-24h'!F91)</f>
        <v>0.5</v>
      </c>
      <c r="G91" s="48">
        <f>AVERAGE('26.09 Matugga-Bombo-24h'!G91,'28.09 Matugga-Bombo-24h'!G91)</f>
        <v>0</v>
      </c>
      <c r="H91" s="48">
        <f>AVERAGE('26.09 Matugga-Bombo-24h'!H91,'28.09 Matugga-Bombo-24h'!H91)</f>
        <v>0</v>
      </c>
      <c r="I91" s="48">
        <f>AVERAGE('26.09 Matugga-Bombo-24h'!I91,'28.09 Matugga-Bombo-24h'!I91)</f>
        <v>5</v>
      </c>
      <c r="J91" s="48">
        <f>AVERAGE('26.09 Matugga-Bombo-24h'!J91,'28.09 Matugga-Bombo-24h'!J91)</f>
        <v>1</v>
      </c>
      <c r="K91" s="48">
        <f>AVERAGE('26.09 Matugga-Bombo-24h'!K91,'28.09 Matugga-Bombo-24h'!K91)</f>
        <v>0</v>
      </c>
      <c r="L91" s="48">
        <f>AVERAGE('26.09 Matugga-Bombo-24h'!L91,'28.09 Matugga-Bombo-24h'!L91)</f>
        <v>0</v>
      </c>
      <c r="M91" s="48">
        <f>AVERAGE('26.09 Matugga-Bombo-24h'!M91,'28.09 Matugga-Bombo-24h'!M91)</f>
        <v>1</v>
      </c>
      <c r="N91" s="48">
        <f>AVERAGE('26.09 Matugga-Bombo-24h'!N91,'28.09 Matugga-Bombo-24h'!N91)</f>
        <v>0</v>
      </c>
      <c r="O91" s="15">
        <f t="shared" si="35"/>
        <v>9.5</v>
      </c>
      <c r="P91" s="15">
        <f t="shared" si="36"/>
        <v>10.5</v>
      </c>
      <c r="R91" s="8"/>
      <c r="T91"/>
    </row>
    <row r="92" spans="2:20" ht="23.1" customHeight="1" x14ac:dyDescent="0.25">
      <c r="B92" s="24" t="s">
        <v>132</v>
      </c>
      <c r="C92" s="48">
        <f>AVERAGE('26.09 Matugga-Bombo-24h'!C92,'28.09 Matugga-Bombo-24h'!C92)</f>
        <v>2</v>
      </c>
      <c r="D92" s="48">
        <f>AVERAGE('26.09 Matugga-Bombo-24h'!D92,'28.09 Matugga-Bombo-24h'!D92)</f>
        <v>0</v>
      </c>
      <c r="E92" s="48">
        <f>AVERAGE('26.09 Matugga-Bombo-24h'!E92,'28.09 Matugga-Bombo-24h'!E92)</f>
        <v>1</v>
      </c>
      <c r="F92" s="48">
        <f>AVERAGE('26.09 Matugga-Bombo-24h'!F92,'28.09 Matugga-Bombo-24h'!F92)</f>
        <v>1</v>
      </c>
      <c r="G92" s="48">
        <f>AVERAGE('26.09 Matugga-Bombo-24h'!G92,'28.09 Matugga-Bombo-24h'!G92)</f>
        <v>0</v>
      </c>
      <c r="H92" s="48">
        <f>AVERAGE('26.09 Matugga-Bombo-24h'!H92,'28.09 Matugga-Bombo-24h'!H92)</f>
        <v>0</v>
      </c>
      <c r="I92" s="48">
        <f>AVERAGE('26.09 Matugga-Bombo-24h'!I92,'28.09 Matugga-Bombo-24h'!I92)</f>
        <v>2</v>
      </c>
      <c r="J92" s="48">
        <f>AVERAGE('26.09 Matugga-Bombo-24h'!J92,'28.09 Matugga-Bombo-24h'!J92)</f>
        <v>2</v>
      </c>
      <c r="K92" s="48">
        <f>AVERAGE('26.09 Matugga-Bombo-24h'!K92,'28.09 Matugga-Bombo-24h'!K92)</f>
        <v>0.5</v>
      </c>
      <c r="L92" s="48">
        <f>AVERAGE('26.09 Matugga-Bombo-24h'!L92,'28.09 Matugga-Bombo-24h'!L92)</f>
        <v>0</v>
      </c>
      <c r="M92" s="48">
        <f>AVERAGE('26.09 Matugga-Bombo-24h'!M92,'28.09 Matugga-Bombo-24h'!M92)</f>
        <v>3</v>
      </c>
      <c r="N92" s="48">
        <f>AVERAGE('26.09 Matugga-Bombo-24h'!N92,'28.09 Matugga-Bombo-24h'!N92)</f>
        <v>0</v>
      </c>
      <c r="O92" s="15">
        <f t="shared" si="35"/>
        <v>8.5</v>
      </c>
      <c r="P92" s="15">
        <f t="shared" si="36"/>
        <v>11.5</v>
      </c>
      <c r="R92" s="8"/>
      <c r="T92"/>
    </row>
    <row r="93" spans="2:20" ht="23.1" customHeight="1" x14ac:dyDescent="0.25">
      <c r="B93" s="22" t="s">
        <v>133</v>
      </c>
      <c r="C93" s="48">
        <f>AVERAGE('26.09 Matugga-Bombo-24h'!C93,'28.09 Matugga-Bombo-24h'!C93)</f>
        <v>3</v>
      </c>
      <c r="D93" s="48">
        <f>AVERAGE('26.09 Matugga-Bombo-24h'!D93,'28.09 Matugga-Bombo-24h'!D93)</f>
        <v>0</v>
      </c>
      <c r="E93" s="48">
        <f>AVERAGE('26.09 Matugga-Bombo-24h'!E93,'28.09 Matugga-Bombo-24h'!E93)</f>
        <v>0.5</v>
      </c>
      <c r="F93" s="48">
        <f>AVERAGE('26.09 Matugga-Bombo-24h'!F93,'28.09 Matugga-Bombo-24h'!F93)</f>
        <v>0</v>
      </c>
      <c r="G93" s="48">
        <f>AVERAGE('26.09 Matugga-Bombo-24h'!G93,'28.09 Matugga-Bombo-24h'!G93)</f>
        <v>0</v>
      </c>
      <c r="H93" s="48">
        <f>AVERAGE('26.09 Matugga-Bombo-24h'!H93,'28.09 Matugga-Bombo-24h'!H93)</f>
        <v>0</v>
      </c>
      <c r="I93" s="48">
        <f>AVERAGE('26.09 Matugga-Bombo-24h'!I93,'28.09 Matugga-Bombo-24h'!I93)</f>
        <v>2.5</v>
      </c>
      <c r="J93" s="48">
        <f>AVERAGE('26.09 Matugga-Bombo-24h'!J93,'28.09 Matugga-Bombo-24h'!J93)</f>
        <v>2</v>
      </c>
      <c r="K93" s="48">
        <f>AVERAGE('26.09 Matugga-Bombo-24h'!K93,'28.09 Matugga-Bombo-24h'!K93)</f>
        <v>0</v>
      </c>
      <c r="L93" s="48">
        <f>AVERAGE('26.09 Matugga-Bombo-24h'!L93,'28.09 Matugga-Bombo-24h'!L93)</f>
        <v>0.5</v>
      </c>
      <c r="M93" s="48">
        <f>AVERAGE('26.09 Matugga-Bombo-24h'!M93,'28.09 Matugga-Bombo-24h'!M93)</f>
        <v>2</v>
      </c>
      <c r="N93" s="48">
        <f>AVERAGE('26.09 Matugga-Bombo-24h'!N93,'28.09 Matugga-Bombo-24h'!N93)</f>
        <v>0</v>
      </c>
      <c r="O93" s="15">
        <f t="shared" si="35"/>
        <v>8.5</v>
      </c>
      <c r="P93" s="15">
        <f t="shared" si="36"/>
        <v>10.5</v>
      </c>
      <c r="R93" s="8"/>
      <c r="T93"/>
    </row>
    <row r="94" spans="2:20" ht="23.1" customHeight="1" x14ac:dyDescent="0.25">
      <c r="B94" s="23" t="s">
        <v>134</v>
      </c>
      <c r="C94" s="48">
        <f>AVERAGE('26.09 Matugga-Bombo-24h'!C94,'28.09 Matugga-Bombo-24h'!C94)</f>
        <v>3</v>
      </c>
      <c r="D94" s="48">
        <f>AVERAGE('26.09 Matugga-Bombo-24h'!D94,'28.09 Matugga-Bombo-24h'!D94)</f>
        <v>0</v>
      </c>
      <c r="E94" s="48">
        <f>AVERAGE('26.09 Matugga-Bombo-24h'!E94,'28.09 Matugga-Bombo-24h'!E94)</f>
        <v>0.5</v>
      </c>
      <c r="F94" s="48">
        <f>AVERAGE('26.09 Matugga-Bombo-24h'!F94,'28.09 Matugga-Bombo-24h'!F94)</f>
        <v>1</v>
      </c>
      <c r="G94" s="48">
        <f>AVERAGE('26.09 Matugga-Bombo-24h'!G94,'28.09 Matugga-Bombo-24h'!G94)</f>
        <v>0</v>
      </c>
      <c r="H94" s="48">
        <f>AVERAGE('26.09 Matugga-Bombo-24h'!H94,'28.09 Matugga-Bombo-24h'!H94)</f>
        <v>0</v>
      </c>
      <c r="I94" s="48">
        <f>AVERAGE('26.09 Matugga-Bombo-24h'!I94,'28.09 Matugga-Bombo-24h'!I94)</f>
        <v>3</v>
      </c>
      <c r="J94" s="48">
        <f>AVERAGE('26.09 Matugga-Bombo-24h'!J94,'28.09 Matugga-Bombo-24h'!J94)</f>
        <v>3.5</v>
      </c>
      <c r="K94" s="48">
        <f>AVERAGE('26.09 Matugga-Bombo-24h'!K94,'28.09 Matugga-Bombo-24h'!K94)</f>
        <v>0.5</v>
      </c>
      <c r="L94" s="48">
        <f>AVERAGE('26.09 Matugga-Bombo-24h'!L94,'28.09 Matugga-Bombo-24h'!L94)</f>
        <v>1</v>
      </c>
      <c r="M94" s="48">
        <f>AVERAGE('26.09 Matugga-Bombo-24h'!M94,'28.09 Matugga-Bombo-24h'!M94)</f>
        <v>2.5</v>
      </c>
      <c r="N94" s="48">
        <f>AVERAGE('26.09 Matugga-Bombo-24h'!N94,'28.09 Matugga-Bombo-24h'!N94)</f>
        <v>0</v>
      </c>
      <c r="O94" s="15">
        <f t="shared" si="35"/>
        <v>12.5</v>
      </c>
      <c r="P94" s="15">
        <f t="shared" si="36"/>
        <v>15</v>
      </c>
      <c r="R94" s="8"/>
      <c r="T94"/>
    </row>
    <row r="95" spans="2:20" ht="23.1" customHeight="1" x14ac:dyDescent="0.25">
      <c r="B95" s="22" t="s">
        <v>135</v>
      </c>
      <c r="C95" s="48">
        <f>AVERAGE('26.09 Matugga-Bombo-24h'!C95,'28.09 Matugga-Bombo-24h'!C95)</f>
        <v>1.5</v>
      </c>
      <c r="D95" s="48">
        <f>AVERAGE('26.09 Matugga-Bombo-24h'!D95,'28.09 Matugga-Bombo-24h'!D95)</f>
        <v>1</v>
      </c>
      <c r="E95" s="48">
        <f>AVERAGE('26.09 Matugga-Bombo-24h'!E95,'28.09 Matugga-Bombo-24h'!E95)</f>
        <v>0.5</v>
      </c>
      <c r="F95" s="48">
        <f>AVERAGE('26.09 Matugga-Bombo-24h'!F95,'28.09 Matugga-Bombo-24h'!F95)</f>
        <v>2</v>
      </c>
      <c r="G95" s="48">
        <f>AVERAGE('26.09 Matugga-Bombo-24h'!G95,'28.09 Matugga-Bombo-24h'!G95)</f>
        <v>0</v>
      </c>
      <c r="H95" s="48">
        <f>AVERAGE('26.09 Matugga-Bombo-24h'!H95,'28.09 Matugga-Bombo-24h'!H95)</f>
        <v>0</v>
      </c>
      <c r="I95" s="48">
        <f>AVERAGE('26.09 Matugga-Bombo-24h'!I95,'28.09 Matugga-Bombo-24h'!I95)</f>
        <v>1</v>
      </c>
      <c r="J95" s="48">
        <f>AVERAGE('26.09 Matugga-Bombo-24h'!J95,'28.09 Matugga-Bombo-24h'!J95)</f>
        <v>3</v>
      </c>
      <c r="K95" s="48">
        <f>AVERAGE('26.09 Matugga-Bombo-24h'!K95,'28.09 Matugga-Bombo-24h'!K95)</f>
        <v>1</v>
      </c>
      <c r="L95" s="48">
        <f>AVERAGE('26.09 Matugga-Bombo-24h'!L95,'28.09 Matugga-Bombo-24h'!L95)</f>
        <v>0</v>
      </c>
      <c r="M95" s="48">
        <f>AVERAGE('26.09 Matugga-Bombo-24h'!M95,'28.09 Matugga-Bombo-24h'!M95)</f>
        <v>3</v>
      </c>
      <c r="N95" s="48">
        <f>AVERAGE('26.09 Matugga-Bombo-24h'!N95,'28.09 Matugga-Bombo-24h'!N95)</f>
        <v>0</v>
      </c>
      <c r="O95" s="15">
        <f t="shared" si="35"/>
        <v>10</v>
      </c>
      <c r="P95" s="15">
        <f t="shared" si="36"/>
        <v>13</v>
      </c>
      <c r="R95" s="8"/>
      <c r="T95"/>
    </row>
    <row r="96" spans="2:20" ht="23.1" customHeight="1" x14ac:dyDescent="0.25">
      <c r="B96" s="24" t="s">
        <v>136</v>
      </c>
      <c r="C96" s="48">
        <f>AVERAGE('26.09 Matugga-Bombo-24h'!C96,'28.09 Matugga-Bombo-24h'!C96)</f>
        <v>3.5</v>
      </c>
      <c r="D96" s="48">
        <f>AVERAGE('26.09 Matugga-Bombo-24h'!D96,'28.09 Matugga-Bombo-24h'!D96)</f>
        <v>0.5</v>
      </c>
      <c r="E96" s="48">
        <f>AVERAGE('26.09 Matugga-Bombo-24h'!E96,'28.09 Matugga-Bombo-24h'!E96)</f>
        <v>0.5</v>
      </c>
      <c r="F96" s="48">
        <f>AVERAGE('26.09 Matugga-Bombo-24h'!F96,'28.09 Matugga-Bombo-24h'!F96)</f>
        <v>6.5</v>
      </c>
      <c r="G96" s="48">
        <f>AVERAGE('26.09 Matugga-Bombo-24h'!G96,'28.09 Matugga-Bombo-24h'!G96)</f>
        <v>0</v>
      </c>
      <c r="H96" s="48">
        <f>AVERAGE('26.09 Matugga-Bombo-24h'!H96,'28.09 Matugga-Bombo-24h'!H96)</f>
        <v>0</v>
      </c>
      <c r="I96" s="48">
        <f>AVERAGE('26.09 Matugga-Bombo-24h'!I96,'28.09 Matugga-Bombo-24h'!I96)</f>
        <v>7</v>
      </c>
      <c r="J96" s="48">
        <f>AVERAGE('26.09 Matugga-Bombo-24h'!J96,'28.09 Matugga-Bombo-24h'!J96)</f>
        <v>1</v>
      </c>
      <c r="K96" s="48">
        <f>AVERAGE('26.09 Matugga-Bombo-24h'!K96,'28.09 Matugga-Bombo-24h'!K96)</f>
        <v>3</v>
      </c>
      <c r="L96" s="48">
        <f>AVERAGE('26.09 Matugga-Bombo-24h'!L96,'28.09 Matugga-Bombo-24h'!L96)</f>
        <v>0</v>
      </c>
      <c r="M96" s="48">
        <f>AVERAGE('26.09 Matugga-Bombo-24h'!M96,'28.09 Matugga-Bombo-24h'!M96)</f>
        <v>5.5</v>
      </c>
      <c r="N96" s="48">
        <f>AVERAGE('26.09 Matugga-Bombo-24h'!N96,'28.09 Matugga-Bombo-24h'!N96)</f>
        <v>0</v>
      </c>
      <c r="O96" s="15">
        <f t="shared" si="35"/>
        <v>22</v>
      </c>
      <c r="P96" s="15">
        <f t="shared" si="36"/>
        <v>27.5</v>
      </c>
      <c r="R96" s="8"/>
      <c r="T96"/>
    </row>
    <row r="97" spans="2:20" ht="23.1" customHeight="1" x14ac:dyDescent="0.25">
      <c r="B97" s="22" t="s">
        <v>137</v>
      </c>
      <c r="C97" s="48">
        <f>AVERAGE('26.09 Matugga-Bombo-24h'!C97,'28.09 Matugga-Bombo-24h'!C97)</f>
        <v>2.5</v>
      </c>
      <c r="D97" s="48">
        <f>AVERAGE('26.09 Matugga-Bombo-24h'!D97,'28.09 Matugga-Bombo-24h'!D97)</f>
        <v>0.5</v>
      </c>
      <c r="E97" s="48">
        <f>AVERAGE('26.09 Matugga-Bombo-24h'!E97,'28.09 Matugga-Bombo-24h'!E97)</f>
        <v>1</v>
      </c>
      <c r="F97" s="48">
        <f>AVERAGE('26.09 Matugga-Bombo-24h'!F97,'28.09 Matugga-Bombo-24h'!F97)</f>
        <v>7</v>
      </c>
      <c r="G97" s="48">
        <f>AVERAGE('26.09 Matugga-Bombo-24h'!G97,'28.09 Matugga-Bombo-24h'!G97)</f>
        <v>0</v>
      </c>
      <c r="H97" s="48">
        <f>AVERAGE('26.09 Matugga-Bombo-24h'!H97,'28.09 Matugga-Bombo-24h'!H97)</f>
        <v>0</v>
      </c>
      <c r="I97" s="48">
        <f>AVERAGE('26.09 Matugga-Bombo-24h'!I97,'28.09 Matugga-Bombo-24h'!I97)</f>
        <v>5.5</v>
      </c>
      <c r="J97" s="48">
        <f>AVERAGE('26.09 Matugga-Bombo-24h'!J97,'28.09 Matugga-Bombo-24h'!J97)</f>
        <v>2</v>
      </c>
      <c r="K97" s="48">
        <f>AVERAGE('26.09 Matugga-Bombo-24h'!K97,'28.09 Matugga-Bombo-24h'!K97)</f>
        <v>2</v>
      </c>
      <c r="L97" s="48">
        <f>AVERAGE('26.09 Matugga-Bombo-24h'!L97,'28.09 Matugga-Bombo-24h'!L97)</f>
        <v>0</v>
      </c>
      <c r="M97" s="48">
        <f>AVERAGE('26.09 Matugga-Bombo-24h'!M97,'28.09 Matugga-Bombo-24h'!M97)</f>
        <v>11</v>
      </c>
      <c r="N97" s="48">
        <f>AVERAGE('26.09 Matugga-Bombo-24h'!N97,'28.09 Matugga-Bombo-24h'!N97)</f>
        <v>0</v>
      </c>
      <c r="O97" s="15">
        <f t="shared" si="35"/>
        <v>20.5</v>
      </c>
      <c r="P97" s="15">
        <f t="shared" si="36"/>
        <v>31.5</v>
      </c>
      <c r="R97" s="8"/>
      <c r="T97"/>
    </row>
    <row r="98" spans="2:20" ht="23.1" customHeight="1" x14ac:dyDescent="0.25">
      <c r="B98" s="23" t="s">
        <v>138</v>
      </c>
      <c r="C98" s="48">
        <f>AVERAGE('26.09 Matugga-Bombo-24h'!C98,'28.09 Matugga-Bombo-24h'!C98)</f>
        <v>4</v>
      </c>
      <c r="D98" s="48">
        <f>AVERAGE('26.09 Matugga-Bombo-24h'!D98,'28.09 Matugga-Bombo-24h'!D98)</f>
        <v>1</v>
      </c>
      <c r="E98" s="48">
        <f>AVERAGE('26.09 Matugga-Bombo-24h'!E98,'28.09 Matugga-Bombo-24h'!E98)</f>
        <v>0.5</v>
      </c>
      <c r="F98" s="48">
        <f>AVERAGE('26.09 Matugga-Bombo-24h'!F98,'28.09 Matugga-Bombo-24h'!F98)</f>
        <v>9</v>
      </c>
      <c r="G98" s="48">
        <f>AVERAGE('26.09 Matugga-Bombo-24h'!G98,'28.09 Matugga-Bombo-24h'!G98)</f>
        <v>0.5</v>
      </c>
      <c r="H98" s="48">
        <f>AVERAGE('26.09 Matugga-Bombo-24h'!H98,'28.09 Matugga-Bombo-24h'!H98)</f>
        <v>0</v>
      </c>
      <c r="I98" s="48">
        <f>AVERAGE('26.09 Matugga-Bombo-24h'!I98,'28.09 Matugga-Bombo-24h'!I98)</f>
        <v>10</v>
      </c>
      <c r="J98" s="48">
        <f>AVERAGE('26.09 Matugga-Bombo-24h'!J98,'28.09 Matugga-Bombo-24h'!J98)</f>
        <v>1</v>
      </c>
      <c r="K98" s="48">
        <f>AVERAGE('26.09 Matugga-Bombo-24h'!K98,'28.09 Matugga-Bombo-24h'!K98)</f>
        <v>2.5</v>
      </c>
      <c r="L98" s="48">
        <f>AVERAGE('26.09 Matugga-Bombo-24h'!L98,'28.09 Matugga-Bombo-24h'!L98)</f>
        <v>2</v>
      </c>
      <c r="M98" s="48">
        <f>AVERAGE('26.09 Matugga-Bombo-24h'!M98,'28.09 Matugga-Bombo-24h'!M98)</f>
        <v>8</v>
      </c>
      <c r="N98" s="48">
        <f>AVERAGE('26.09 Matugga-Bombo-24h'!N98,'28.09 Matugga-Bombo-24h'!N98)</f>
        <v>0</v>
      </c>
      <c r="O98" s="15">
        <f t="shared" si="35"/>
        <v>30.5</v>
      </c>
      <c r="P98" s="15">
        <f t="shared" si="36"/>
        <v>38.5</v>
      </c>
      <c r="R98" s="8"/>
      <c r="T98"/>
    </row>
    <row r="99" spans="2:20" ht="23.1" customHeight="1" x14ac:dyDescent="0.25">
      <c r="B99" s="22" t="s">
        <v>139</v>
      </c>
      <c r="C99" s="48">
        <f>AVERAGE('26.09 Matugga-Bombo-24h'!C99,'28.09 Matugga-Bombo-24h'!C99)</f>
        <v>5</v>
      </c>
      <c r="D99" s="48">
        <f>AVERAGE('26.09 Matugga-Bombo-24h'!D99,'28.09 Matugga-Bombo-24h'!D99)</f>
        <v>3.5</v>
      </c>
      <c r="E99" s="48">
        <f>AVERAGE('26.09 Matugga-Bombo-24h'!E99,'28.09 Matugga-Bombo-24h'!E99)</f>
        <v>0.5</v>
      </c>
      <c r="F99" s="48">
        <f>AVERAGE('26.09 Matugga-Bombo-24h'!F99,'28.09 Matugga-Bombo-24h'!F99)</f>
        <v>9.5</v>
      </c>
      <c r="G99" s="48">
        <f>AVERAGE('26.09 Matugga-Bombo-24h'!G99,'28.09 Matugga-Bombo-24h'!G99)</f>
        <v>0</v>
      </c>
      <c r="H99" s="48">
        <f>AVERAGE('26.09 Matugga-Bombo-24h'!H99,'28.09 Matugga-Bombo-24h'!H99)</f>
        <v>0</v>
      </c>
      <c r="I99" s="48">
        <f>AVERAGE('26.09 Matugga-Bombo-24h'!I99,'28.09 Matugga-Bombo-24h'!I99)</f>
        <v>6.5</v>
      </c>
      <c r="J99" s="48">
        <f>AVERAGE('26.09 Matugga-Bombo-24h'!J99,'28.09 Matugga-Bombo-24h'!J99)</f>
        <v>3.5</v>
      </c>
      <c r="K99" s="48">
        <f>AVERAGE('26.09 Matugga-Bombo-24h'!K99,'28.09 Matugga-Bombo-24h'!K99)</f>
        <v>0</v>
      </c>
      <c r="L99" s="48">
        <f>AVERAGE('26.09 Matugga-Bombo-24h'!L99,'28.09 Matugga-Bombo-24h'!L99)</f>
        <v>0</v>
      </c>
      <c r="M99" s="48">
        <f>AVERAGE('26.09 Matugga-Bombo-24h'!M99,'28.09 Matugga-Bombo-24h'!M99)</f>
        <v>11.5</v>
      </c>
      <c r="N99" s="48">
        <f>AVERAGE('26.09 Matugga-Bombo-24h'!N99,'28.09 Matugga-Bombo-24h'!N99)</f>
        <v>0</v>
      </c>
      <c r="O99" s="15">
        <f t="shared" si="35"/>
        <v>28.5</v>
      </c>
      <c r="P99" s="15">
        <f t="shared" si="36"/>
        <v>40</v>
      </c>
      <c r="R99" s="8"/>
      <c r="T99"/>
    </row>
    <row r="100" spans="2:20" ht="23.1" customHeight="1" x14ac:dyDescent="0.25">
      <c r="B100" s="24" t="s">
        <v>140</v>
      </c>
      <c r="C100" s="48">
        <f>AVERAGE('26.09 Matugga-Bombo-24h'!C100,'28.09 Matugga-Bombo-24h'!C100)</f>
        <v>7.5</v>
      </c>
      <c r="D100" s="48">
        <f>AVERAGE('26.09 Matugga-Bombo-24h'!D100,'28.09 Matugga-Bombo-24h'!D100)</f>
        <v>1.5</v>
      </c>
      <c r="E100" s="48">
        <f>AVERAGE('26.09 Matugga-Bombo-24h'!E100,'28.09 Matugga-Bombo-24h'!E100)</f>
        <v>2</v>
      </c>
      <c r="F100" s="48">
        <f>AVERAGE('26.09 Matugga-Bombo-24h'!F100,'28.09 Matugga-Bombo-24h'!F100)</f>
        <v>11</v>
      </c>
      <c r="G100" s="48">
        <f>AVERAGE('26.09 Matugga-Bombo-24h'!G100,'28.09 Matugga-Bombo-24h'!G100)</f>
        <v>1</v>
      </c>
      <c r="H100" s="48">
        <f>AVERAGE('26.09 Matugga-Bombo-24h'!H100,'28.09 Matugga-Bombo-24h'!H100)</f>
        <v>0</v>
      </c>
      <c r="I100" s="48">
        <f>AVERAGE('26.09 Matugga-Bombo-24h'!I100,'28.09 Matugga-Bombo-24h'!I100)</f>
        <v>7.5</v>
      </c>
      <c r="J100" s="48">
        <f>AVERAGE('26.09 Matugga-Bombo-24h'!J100,'28.09 Matugga-Bombo-24h'!J100)</f>
        <v>4.5</v>
      </c>
      <c r="K100" s="48">
        <f>AVERAGE('26.09 Matugga-Bombo-24h'!K100,'28.09 Matugga-Bombo-24h'!K100)</f>
        <v>1.5</v>
      </c>
      <c r="L100" s="48">
        <f>AVERAGE('26.09 Matugga-Bombo-24h'!L100,'28.09 Matugga-Bombo-24h'!L100)</f>
        <v>0.5</v>
      </c>
      <c r="M100" s="48">
        <f>AVERAGE('26.09 Matugga-Bombo-24h'!M100,'28.09 Matugga-Bombo-24h'!M100)</f>
        <v>11.5</v>
      </c>
      <c r="N100" s="48">
        <f>AVERAGE('26.09 Matugga-Bombo-24h'!N100,'28.09 Matugga-Bombo-24h'!N100)</f>
        <v>0</v>
      </c>
      <c r="O100" s="15">
        <f t="shared" si="35"/>
        <v>37</v>
      </c>
      <c r="P100" s="15">
        <f t="shared" si="36"/>
        <v>48.5</v>
      </c>
      <c r="R100" s="8"/>
      <c r="T100"/>
    </row>
    <row r="101" spans="2:20" ht="23.1" customHeight="1" x14ac:dyDescent="0.25">
      <c r="B101" s="22" t="s">
        <v>141</v>
      </c>
      <c r="C101" s="48">
        <f>AVERAGE('26.09 Matugga-Bombo-24h'!C101,'28.09 Matugga-Bombo-24h'!C101)</f>
        <v>5.5</v>
      </c>
      <c r="D101" s="48">
        <f>AVERAGE('26.09 Matugga-Bombo-24h'!D101,'28.09 Matugga-Bombo-24h'!D101)</f>
        <v>4.5</v>
      </c>
      <c r="E101" s="48">
        <f>AVERAGE('26.09 Matugga-Bombo-24h'!E101,'28.09 Matugga-Bombo-24h'!E101)</f>
        <v>3</v>
      </c>
      <c r="F101" s="48">
        <f>AVERAGE('26.09 Matugga-Bombo-24h'!F101,'28.09 Matugga-Bombo-24h'!F101)</f>
        <v>18.5</v>
      </c>
      <c r="G101" s="48">
        <f>AVERAGE('26.09 Matugga-Bombo-24h'!G101,'28.09 Matugga-Bombo-24h'!G101)</f>
        <v>0</v>
      </c>
      <c r="H101" s="48">
        <f>AVERAGE('26.09 Matugga-Bombo-24h'!H101,'28.09 Matugga-Bombo-24h'!H101)</f>
        <v>0</v>
      </c>
      <c r="I101" s="48">
        <f>AVERAGE('26.09 Matugga-Bombo-24h'!I101,'28.09 Matugga-Bombo-24h'!I101)</f>
        <v>6.5</v>
      </c>
      <c r="J101" s="48">
        <f>AVERAGE('26.09 Matugga-Bombo-24h'!J101,'28.09 Matugga-Bombo-24h'!J101)</f>
        <v>1.5</v>
      </c>
      <c r="K101" s="48">
        <f>AVERAGE('26.09 Matugga-Bombo-24h'!K101,'28.09 Matugga-Bombo-24h'!K101)</f>
        <v>0.5</v>
      </c>
      <c r="L101" s="48">
        <f>AVERAGE('26.09 Matugga-Bombo-24h'!L101,'28.09 Matugga-Bombo-24h'!L101)</f>
        <v>0.5</v>
      </c>
      <c r="M101" s="48">
        <f>AVERAGE('26.09 Matugga-Bombo-24h'!M101,'28.09 Matugga-Bombo-24h'!M101)</f>
        <v>10.5</v>
      </c>
      <c r="N101" s="48">
        <f>AVERAGE('26.09 Matugga-Bombo-24h'!N101,'28.09 Matugga-Bombo-24h'!N101)</f>
        <v>0</v>
      </c>
      <c r="O101" s="15">
        <f t="shared" si="35"/>
        <v>40.5</v>
      </c>
      <c r="P101" s="15">
        <f t="shared" si="36"/>
        <v>51</v>
      </c>
      <c r="R101" s="8"/>
      <c r="T101"/>
    </row>
    <row r="102" spans="2:20" ht="23.1" customHeight="1" x14ac:dyDescent="0.25">
      <c r="B102" s="23" t="s">
        <v>142</v>
      </c>
      <c r="C102" s="48">
        <f>AVERAGE('26.09 Matugga-Bombo-24h'!C102,'28.09 Matugga-Bombo-24h'!C102)</f>
        <v>11</v>
      </c>
      <c r="D102" s="48">
        <f>AVERAGE('26.09 Matugga-Bombo-24h'!D102,'28.09 Matugga-Bombo-24h'!D102)</f>
        <v>2</v>
      </c>
      <c r="E102" s="48">
        <f>AVERAGE('26.09 Matugga-Bombo-24h'!E102,'28.09 Matugga-Bombo-24h'!E102)</f>
        <v>2</v>
      </c>
      <c r="F102" s="48">
        <f>AVERAGE('26.09 Matugga-Bombo-24h'!F102,'28.09 Matugga-Bombo-24h'!F102)</f>
        <v>21</v>
      </c>
      <c r="G102" s="48">
        <f>AVERAGE('26.09 Matugga-Bombo-24h'!G102,'28.09 Matugga-Bombo-24h'!G102)</f>
        <v>0.5</v>
      </c>
      <c r="H102" s="48">
        <f>AVERAGE('26.09 Matugga-Bombo-24h'!H102,'28.09 Matugga-Bombo-24h'!H102)</f>
        <v>0</v>
      </c>
      <c r="I102" s="48">
        <f>AVERAGE('26.09 Matugga-Bombo-24h'!I102,'28.09 Matugga-Bombo-24h'!I102)</f>
        <v>9</v>
      </c>
      <c r="J102" s="48">
        <f>AVERAGE('26.09 Matugga-Bombo-24h'!J102,'28.09 Matugga-Bombo-24h'!J102)</f>
        <v>3.5</v>
      </c>
      <c r="K102" s="48">
        <f>AVERAGE('26.09 Matugga-Bombo-24h'!K102,'28.09 Matugga-Bombo-24h'!K102)</f>
        <v>0</v>
      </c>
      <c r="L102" s="48">
        <f>AVERAGE('26.09 Matugga-Bombo-24h'!L102,'28.09 Matugga-Bombo-24h'!L102)</f>
        <v>0</v>
      </c>
      <c r="M102" s="48">
        <f>AVERAGE('26.09 Matugga-Bombo-24h'!M102,'28.09 Matugga-Bombo-24h'!M102)</f>
        <v>17</v>
      </c>
      <c r="N102" s="48">
        <f>AVERAGE('26.09 Matugga-Bombo-24h'!N102,'28.09 Matugga-Bombo-24h'!N102)</f>
        <v>0</v>
      </c>
      <c r="O102" s="15">
        <f t="shared" si="35"/>
        <v>49</v>
      </c>
      <c r="P102" s="15">
        <f t="shared" si="36"/>
        <v>66</v>
      </c>
      <c r="R102" s="8"/>
      <c r="T102"/>
    </row>
    <row r="103" spans="2:20" ht="23.1" customHeight="1" x14ac:dyDescent="0.25">
      <c r="B103" s="22" t="s">
        <v>143</v>
      </c>
      <c r="C103" s="48">
        <f>AVERAGE('26.09 Matugga-Bombo-24h'!C103,'28.09 Matugga-Bombo-24h'!C103)</f>
        <v>12</v>
      </c>
      <c r="D103" s="48">
        <f>AVERAGE('26.09 Matugga-Bombo-24h'!D103,'28.09 Matugga-Bombo-24h'!D103)</f>
        <v>2.5</v>
      </c>
      <c r="E103" s="48">
        <f>AVERAGE('26.09 Matugga-Bombo-24h'!E103,'28.09 Matugga-Bombo-24h'!E103)</f>
        <v>4.5</v>
      </c>
      <c r="F103" s="48">
        <f>AVERAGE('26.09 Matugga-Bombo-24h'!F103,'28.09 Matugga-Bombo-24h'!F103)</f>
        <v>27</v>
      </c>
      <c r="G103" s="48">
        <f>AVERAGE('26.09 Matugga-Bombo-24h'!G103,'28.09 Matugga-Bombo-24h'!G103)</f>
        <v>2</v>
      </c>
      <c r="H103" s="48">
        <f>AVERAGE('26.09 Matugga-Bombo-24h'!H103,'28.09 Matugga-Bombo-24h'!H103)</f>
        <v>0</v>
      </c>
      <c r="I103" s="48">
        <f>AVERAGE('26.09 Matugga-Bombo-24h'!I103,'28.09 Matugga-Bombo-24h'!I103)</f>
        <v>8.5</v>
      </c>
      <c r="J103" s="48">
        <f>AVERAGE('26.09 Matugga-Bombo-24h'!J103,'28.09 Matugga-Bombo-24h'!J103)</f>
        <v>8</v>
      </c>
      <c r="K103" s="48">
        <f>AVERAGE('26.09 Matugga-Bombo-24h'!K103,'28.09 Matugga-Bombo-24h'!K103)</f>
        <v>0</v>
      </c>
      <c r="L103" s="48">
        <f>AVERAGE('26.09 Matugga-Bombo-24h'!L103,'28.09 Matugga-Bombo-24h'!L103)</f>
        <v>1</v>
      </c>
      <c r="M103" s="48">
        <f>AVERAGE('26.09 Matugga-Bombo-24h'!M103,'28.09 Matugga-Bombo-24h'!M103)</f>
        <v>30</v>
      </c>
      <c r="N103" s="48">
        <f>AVERAGE('26.09 Matugga-Bombo-24h'!N103,'28.09 Matugga-Bombo-24h'!N103)</f>
        <v>0</v>
      </c>
      <c r="O103" s="15">
        <f t="shared" si="35"/>
        <v>65.5</v>
      </c>
      <c r="P103" s="15">
        <f t="shared" si="36"/>
        <v>95.5</v>
      </c>
      <c r="R103" s="8"/>
      <c r="T103"/>
    </row>
    <row r="104" spans="2:20" ht="23.1" customHeight="1" x14ac:dyDescent="0.25">
      <c r="B104" s="24" t="s">
        <v>144</v>
      </c>
      <c r="C104" s="48">
        <f>AVERAGE('26.09 Matugga-Bombo-24h'!C104,'28.09 Matugga-Bombo-24h'!C104)</f>
        <v>16.5</v>
      </c>
      <c r="D104" s="48">
        <f>AVERAGE('26.09 Matugga-Bombo-24h'!D104,'28.09 Matugga-Bombo-24h'!D104)</f>
        <v>2.5</v>
      </c>
      <c r="E104" s="48">
        <f>AVERAGE('26.09 Matugga-Bombo-24h'!E104,'28.09 Matugga-Bombo-24h'!E104)</f>
        <v>3.5</v>
      </c>
      <c r="F104" s="48">
        <f>AVERAGE('26.09 Matugga-Bombo-24h'!F104,'28.09 Matugga-Bombo-24h'!F104)</f>
        <v>22</v>
      </c>
      <c r="G104" s="48">
        <f>AVERAGE('26.09 Matugga-Bombo-24h'!G104,'28.09 Matugga-Bombo-24h'!G104)</f>
        <v>0.5</v>
      </c>
      <c r="H104" s="48">
        <f>AVERAGE('26.09 Matugga-Bombo-24h'!H104,'28.09 Matugga-Bombo-24h'!H104)</f>
        <v>0.5</v>
      </c>
      <c r="I104" s="48">
        <f>AVERAGE('26.09 Matugga-Bombo-24h'!I104,'28.09 Matugga-Bombo-24h'!I104)</f>
        <v>10</v>
      </c>
      <c r="J104" s="48">
        <f>AVERAGE('26.09 Matugga-Bombo-24h'!J104,'28.09 Matugga-Bombo-24h'!J104)</f>
        <v>5.5</v>
      </c>
      <c r="K104" s="48">
        <f>AVERAGE('26.09 Matugga-Bombo-24h'!K104,'28.09 Matugga-Bombo-24h'!K104)</f>
        <v>0.5</v>
      </c>
      <c r="L104" s="48">
        <f>AVERAGE('26.09 Matugga-Bombo-24h'!L104,'28.09 Matugga-Bombo-24h'!L104)</f>
        <v>1</v>
      </c>
      <c r="M104" s="48">
        <f>AVERAGE('26.09 Matugga-Bombo-24h'!M104,'28.09 Matugga-Bombo-24h'!M104)</f>
        <v>36</v>
      </c>
      <c r="N104" s="48">
        <f>AVERAGE('26.09 Matugga-Bombo-24h'!N104,'28.09 Matugga-Bombo-24h'!N104)</f>
        <v>0</v>
      </c>
      <c r="O104" s="15">
        <f t="shared" si="35"/>
        <v>62.5</v>
      </c>
      <c r="P104" s="15">
        <f t="shared" si="36"/>
        <v>98.5</v>
      </c>
      <c r="R104" s="8"/>
      <c r="T104"/>
    </row>
    <row r="105" spans="2:20" ht="23.1" customHeight="1" x14ac:dyDescent="0.25">
      <c r="B105" s="22" t="s">
        <v>145</v>
      </c>
      <c r="C105" s="48">
        <f>AVERAGE('26.09 Matugga-Bombo-24h'!C105,'28.09 Matugga-Bombo-24h'!C105)</f>
        <v>18.5</v>
      </c>
      <c r="D105" s="48">
        <f>AVERAGE('26.09 Matugga-Bombo-24h'!D105,'28.09 Matugga-Bombo-24h'!D105)</f>
        <v>4.5</v>
      </c>
      <c r="E105" s="48">
        <f>AVERAGE('26.09 Matugga-Bombo-24h'!E105,'28.09 Matugga-Bombo-24h'!E105)</f>
        <v>5</v>
      </c>
      <c r="F105" s="48">
        <f>AVERAGE('26.09 Matugga-Bombo-24h'!F105,'28.09 Matugga-Bombo-24h'!F105)</f>
        <v>19</v>
      </c>
      <c r="G105" s="48">
        <f>AVERAGE('26.09 Matugga-Bombo-24h'!G105,'28.09 Matugga-Bombo-24h'!G105)</f>
        <v>1.5</v>
      </c>
      <c r="H105" s="48">
        <f>AVERAGE('26.09 Matugga-Bombo-24h'!H105,'28.09 Matugga-Bombo-24h'!H105)</f>
        <v>0</v>
      </c>
      <c r="I105" s="48">
        <f>AVERAGE('26.09 Matugga-Bombo-24h'!I105,'28.09 Matugga-Bombo-24h'!I105)</f>
        <v>9</v>
      </c>
      <c r="J105" s="48">
        <f>AVERAGE('26.09 Matugga-Bombo-24h'!J105,'28.09 Matugga-Bombo-24h'!J105)</f>
        <v>7.5</v>
      </c>
      <c r="K105" s="48">
        <f>AVERAGE('26.09 Matugga-Bombo-24h'!K105,'28.09 Matugga-Bombo-24h'!K105)</f>
        <v>2</v>
      </c>
      <c r="L105" s="48">
        <f>AVERAGE('26.09 Matugga-Bombo-24h'!L105,'28.09 Matugga-Bombo-24h'!L105)</f>
        <v>0</v>
      </c>
      <c r="M105" s="48">
        <f>AVERAGE('26.09 Matugga-Bombo-24h'!M105,'28.09 Matugga-Bombo-24h'!M105)</f>
        <v>48.5</v>
      </c>
      <c r="N105" s="48">
        <f>AVERAGE('26.09 Matugga-Bombo-24h'!N105,'28.09 Matugga-Bombo-24h'!N105)</f>
        <v>0</v>
      </c>
      <c r="O105" s="15">
        <f t="shared" si="35"/>
        <v>67</v>
      </c>
      <c r="P105" s="15">
        <f t="shared" si="36"/>
        <v>115.5</v>
      </c>
      <c r="R105" s="8"/>
      <c r="T105"/>
    </row>
    <row r="106" spans="2:20" ht="23.1" customHeight="1" x14ac:dyDescent="0.25">
      <c r="B106" s="25" t="s">
        <v>18</v>
      </c>
      <c r="C106" s="16">
        <f>SUM(C10:C105)</f>
        <v>2227.5714285714284</v>
      </c>
      <c r="D106" s="16">
        <f t="shared" ref="D106:P106" si="37">SUM(D10:D105)</f>
        <v>617.07142857142867</v>
      </c>
      <c r="E106" s="16">
        <f t="shared" si="37"/>
        <v>448.78571428571428</v>
      </c>
      <c r="F106" s="16">
        <f t="shared" si="37"/>
        <v>2378.7857142857147</v>
      </c>
      <c r="G106" s="16">
        <f t="shared" si="37"/>
        <v>85.928571428571431</v>
      </c>
      <c r="H106" s="16">
        <f t="shared" si="37"/>
        <v>92.071428571428584</v>
      </c>
      <c r="I106" s="16">
        <f t="shared" si="37"/>
        <v>1057.6428571428569</v>
      </c>
      <c r="J106" s="16">
        <f t="shared" si="37"/>
        <v>451.78571428571428</v>
      </c>
      <c r="K106" s="16">
        <f t="shared" si="37"/>
        <v>186.07142857142858</v>
      </c>
      <c r="L106" s="16">
        <f t="shared" si="37"/>
        <v>153.42857142857144</v>
      </c>
      <c r="M106" s="16">
        <f t="shared" si="37"/>
        <v>3694.6428571428573</v>
      </c>
      <c r="N106" s="16">
        <f t="shared" si="37"/>
        <v>1.9999999999999996</v>
      </c>
      <c r="O106" s="16">
        <f t="shared" si="37"/>
        <v>7701.1428571428587</v>
      </c>
      <c r="P106" s="16">
        <f t="shared" si="37"/>
        <v>11395.785714285716</v>
      </c>
      <c r="R106" s="8"/>
      <c r="T106"/>
    </row>
    <row r="107" spans="2:20" ht="23.1" customHeight="1" x14ac:dyDescent="0.25">
      <c r="B107" s="25" t="s">
        <v>93</v>
      </c>
      <c r="C107" s="42">
        <f t="shared" ref="C107:N107" si="38">C106/$P$106</f>
        <v>0.19547326392588735</v>
      </c>
      <c r="D107" s="42">
        <f t="shared" si="38"/>
        <v>5.4149090202518478E-2</v>
      </c>
      <c r="E107" s="42">
        <f t="shared" si="38"/>
        <v>3.938172632740173E-2</v>
      </c>
      <c r="F107" s="42">
        <f t="shared" si="38"/>
        <v>0.20874258027717013</v>
      </c>
      <c r="G107" s="42">
        <f t="shared" si="38"/>
        <v>7.5403814693401688E-3</v>
      </c>
      <c r="H107" s="42">
        <f t="shared" si="38"/>
        <v>8.0794278586695592E-3</v>
      </c>
      <c r="I107" s="42">
        <f t="shared" si="38"/>
        <v>9.2809998683723902E-2</v>
      </c>
      <c r="J107" s="42">
        <f t="shared" si="38"/>
        <v>3.9644981540795148E-2</v>
      </c>
      <c r="K107" s="42">
        <f t="shared" si="38"/>
        <v>1.6328091211663457E-2</v>
      </c>
      <c r="L107" s="42">
        <f t="shared" si="38"/>
        <v>1.3463623770692172E-2</v>
      </c>
      <c r="M107" s="42">
        <f t="shared" si="38"/>
        <v>0.32421133125654217</v>
      </c>
      <c r="N107" s="42">
        <f t="shared" si="38"/>
        <v>1.7550347559561487E-4</v>
      </c>
      <c r="R107" s="8"/>
      <c r="T107"/>
    </row>
    <row r="108" spans="2:20" ht="23.1" customHeight="1" x14ac:dyDescent="0.25">
      <c r="B108" s="41" t="s">
        <v>94</v>
      </c>
      <c r="C108" s="43">
        <f>C106/$O$106</f>
        <v>0.28925205906358975</v>
      </c>
      <c r="D108" s="43">
        <f t="shared" ref="D108:N108" si="39">D106/$O$106</f>
        <v>8.0127253839875345E-2</v>
      </c>
      <c r="E108" s="43">
        <f t="shared" si="39"/>
        <v>5.8275209616383453E-2</v>
      </c>
      <c r="F108" s="43">
        <f t="shared" si="39"/>
        <v>0.30888736365660013</v>
      </c>
      <c r="G108" s="43">
        <f t="shared" si="39"/>
        <v>1.1157898642131035E-2</v>
      </c>
      <c r="H108" s="43">
        <f t="shared" si="39"/>
        <v>1.1955553906655782E-2</v>
      </c>
      <c r="I108" s="43">
        <f t="shared" si="39"/>
        <v>0.13733583141648728</v>
      </c>
      <c r="J108" s="43">
        <f t="shared" si="39"/>
        <v>5.8664762187430421E-2</v>
      </c>
      <c r="K108" s="43">
        <f t="shared" si="39"/>
        <v>2.4161534466127472E-2</v>
      </c>
      <c r="L108" s="43">
        <f t="shared" si="39"/>
        <v>1.9922831490687836E-2</v>
      </c>
      <c r="M108" s="43"/>
      <c r="N108" s="43">
        <f t="shared" si="39"/>
        <v>2.5970171403131252E-4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9" tint="-0.249977111117893"/>
  </sheetPr>
  <dimension ref="B1:AF174"/>
  <sheetViews>
    <sheetView view="pageBreakPreview" topLeftCell="M88" zoomScale="60" workbookViewId="0">
      <selection activeCell="W95" sqref="W9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82" t="s">
        <v>23</v>
      </c>
      <c r="C1" s="82"/>
      <c r="D1" s="82"/>
      <c r="E1" s="82"/>
      <c r="F1" s="82"/>
      <c r="G1" s="82"/>
      <c r="H1" s="82"/>
      <c r="I1" s="82"/>
      <c r="J1" s="82"/>
      <c r="K1" s="82"/>
      <c r="L1" s="82"/>
      <c r="M1" s="82"/>
      <c r="N1" s="82"/>
      <c r="O1" s="82"/>
      <c r="P1" s="82"/>
      <c r="Q1" s="82"/>
      <c r="R1" s="82"/>
      <c r="S1" s="82"/>
      <c r="T1" s="82"/>
      <c r="U1" s="82"/>
      <c r="V1" s="82"/>
      <c r="W1" s="82"/>
      <c r="X1" s="82"/>
      <c r="Y1" s="82"/>
      <c r="Z1" s="82"/>
      <c r="AA1" s="82"/>
      <c r="AB1" s="82"/>
      <c r="AC1" s="82"/>
      <c r="AD1" s="82"/>
      <c r="AE1" s="82"/>
    </row>
    <row r="2" spans="2:32" ht="20.100000000000001" customHeight="1" x14ac:dyDescent="0.25">
      <c r="B2" s="83" t="s">
        <v>95</v>
      </c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</row>
    <row r="3" spans="2:32" ht="20.100000000000001" customHeight="1" x14ac:dyDescent="0.25">
      <c r="B3" s="21" t="s">
        <v>96</v>
      </c>
      <c r="C3" s="91" t="str">
        <f>'29.09 Matugga-Bombo'!C3:G3</f>
        <v>MCC - C2 - STN067- BOMBO ROAD</v>
      </c>
      <c r="D3" s="91"/>
      <c r="E3" s="91"/>
      <c r="F3" s="91"/>
      <c r="G3" s="91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</row>
    <row r="5" spans="2:32" ht="20.100000000000001" customHeight="1" x14ac:dyDescent="0.25">
      <c r="C5" s="4" t="s">
        <v>3</v>
      </c>
      <c r="D5" s="92" t="s">
        <v>162</v>
      </c>
      <c r="E5" s="93"/>
      <c r="F5" s="40" t="s">
        <v>1</v>
      </c>
      <c r="G5" s="88" t="str">
        <f>'Avg Week Matugga-Bombo'!G5:H5</f>
        <v>MATUGGA GAZ</v>
      </c>
      <c r="H5" s="89"/>
      <c r="I5" s="14"/>
      <c r="J5" s="2" t="s">
        <v>5</v>
      </c>
      <c r="K5" s="88" t="str">
        <f>'Avg Week Matugga-Bombo'!K5:L5</f>
        <v>OMEJJE</v>
      </c>
      <c r="L5" s="89"/>
      <c r="M5" s="10"/>
      <c r="N5" s="10"/>
      <c r="O5" s="3"/>
      <c r="P5" s="3"/>
    </row>
    <row r="6" spans="2:32" ht="23.25" customHeight="1" x14ac:dyDescent="0.25">
      <c r="C6" s="2" t="s">
        <v>4</v>
      </c>
      <c r="D6" s="94" t="s">
        <v>161</v>
      </c>
      <c r="E6" s="95"/>
      <c r="F6" s="2" t="s">
        <v>2</v>
      </c>
      <c r="G6" s="94" t="s">
        <v>161</v>
      </c>
      <c r="H6" s="95"/>
      <c r="J6" s="2" t="s">
        <v>21</v>
      </c>
      <c r="K6" s="88" t="str">
        <f>'Avg Week Matugga-Bombo'!K6:L6</f>
        <v>NUSURAH</v>
      </c>
      <c r="L6" s="89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81" t="s">
        <v>88</v>
      </c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6" t="s">
        <v>24</v>
      </c>
      <c r="T9" s="26" t="s">
        <v>25</v>
      </c>
      <c r="U9" s="26" t="s">
        <v>26</v>
      </c>
      <c r="V9" s="26" t="s">
        <v>27</v>
      </c>
      <c r="W9" s="26" t="s">
        <v>28</v>
      </c>
      <c r="X9" s="26" t="s">
        <v>29</v>
      </c>
      <c r="Y9" s="26" t="s">
        <v>30</v>
      </c>
      <c r="Z9" s="26" t="s">
        <v>31</v>
      </c>
      <c r="AA9" s="26" t="s">
        <v>32</v>
      </c>
      <c r="AB9" s="26" t="s">
        <v>33</v>
      </c>
      <c r="AC9" s="26" t="s">
        <v>34</v>
      </c>
      <c r="AD9" s="26" t="s">
        <v>35</v>
      </c>
      <c r="AE9" s="29" t="s">
        <v>89</v>
      </c>
      <c r="AF9" s="29" t="s">
        <v>22</v>
      </c>
    </row>
    <row r="10" spans="2:32" ht="23.1" customHeight="1" x14ac:dyDescent="0.25">
      <c r="B10" s="22" t="s">
        <v>37</v>
      </c>
      <c r="C10" s="48">
        <f>'Avg Week Bombo-Matugga'!C10+'Avg Week Matugga-Bombo'!C10</f>
        <v>50</v>
      </c>
      <c r="D10" s="48">
        <f>'Avg Week Bombo-Matugga'!D10+'Avg Week Matugga-Bombo'!D10</f>
        <v>11</v>
      </c>
      <c r="E10" s="48">
        <f>'Avg Week Bombo-Matugga'!E10+'Avg Week Matugga-Bombo'!E10</f>
        <v>5.5714285714285712</v>
      </c>
      <c r="F10" s="48">
        <f>'Avg Week Bombo-Matugga'!F10+'Avg Week Matugga-Bombo'!F10</f>
        <v>43.714285714285715</v>
      </c>
      <c r="G10" s="48">
        <f>'Avg Week Bombo-Matugga'!G10+'Avg Week Matugga-Bombo'!G10</f>
        <v>1</v>
      </c>
      <c r="H10" s="48">
        <f>'Avg Week Bombo-Matugga'!H10+'Avg Week Matugga-Bombo'!H10</f>
        <v>1.1428571428571428</v>
      </c>
      <c r="I10" s="48">
        <f>'Avg Week Bombo-Matugga'!I10+'Avg Week Matugga-Bombo'!I10</f>
        <v>15.857142857142858</v>
      </c>
      <c r="J10" s="48">
        <f>'Avg Week Bombo-Matugga'!J10+'Avg Week Matugga-Bombo'!J10</f>
        <v>4</v>
      </c>
      <c r="K10" s="48">
        <f>'Avg Week Bombo-Matugga'!K10+'Avg Week Matugga-Bombo'!K10</f>
        <v>1.8571428571428572</v>
      </c>
      <c r="L10" s="48">
        <f>'Avg Week Bombo-Matugga'!L10+'Avg Week Matugga-Bombo'!L10</f>
        <v>2</v>
      </c>
      <c r="M10" s="48">
        <f>'Avg Week Bombo-Matugga'!M10+'Avg Week Matugga-Bombo'!M10</f>
        <v>132.71428571428572</v>
      </c>
      <c r="N10" s="48">
        <f>'Avg Week Bombo-Matugga'!N10+'Avg Week Matugga-Bombo'!N10</f>
        <v>0</v>
      </c>
      <c r="O10" s="15">
        <f t="shared" ref="O10:O58" si="0">SUM(C10:L10,N10)</f>
        <v>136.14285714285714</v>
      </c>
      <c r="P10" s="15">
        <f t="shared" ref="P10:P57" si="1">SUM(C10:N10)</f>
        <v>268.85714285714289</v>
      </c>
      <c r="R10" s="1" t="s">
        <v>6</v>
      </c>
      <c r="S10" s="17">
        <f t="shared" ref="S10:AF10" si="2">SUM(C10:C13)</f>
        <v>225.57142857142856</v>
      </c>
      <c r="T10" s="17">
        <f t="shared" si="2"/>
        <v>49.428571428571431</v>
      </c>
      <c r="U10" s="17">
        <f t="shared" si="2"/>
        <v>36.857142857142861</v>
      </c>
      <c r="V10" s="17">
        <f t="shared" si="2"/>
        <v>250.42857142857144</v>
      </c>
      <c r="W10" s="17">
        <f t="shared" si="2"/>
        <v>9</v>
      </c>
      <c r="X10" s="17">
        <f t="shared" si="2"/>
        <v>4.4285714285714288</v>
      </c>
      <c r="Y10" s="17">
        <f t="shared" si="2"/>
        <v>90.571428571428569</v>
      </c>
      <c r="Z10" s="17">
        <f t="shared" si="2"/>
        <v>19.857142857142858</v>
      </c>
      <c r="AA10" s="17">
        <f t="shared" si="2"/>
        <v>11.571428571428571</v>
      </c>
      <c r="AB10" s="17">
        <f t="shared" si="2"/>
        <v>10.857142857142856</v>
      </c>
      <c r="AC10" s="17">
        <f t="shared" si="2"/>
        <v>602</v>
      </c>
      <c r="AD10" s="17">
        <f t="shared" si="2"/>
        <v>0.14285714285714285</v>
      </c>
      <c r="AE10" s="30">
        <f t="shared" si="2"/>
        <v>708.71428571428567</v>
      </c>
      <c r="AF10" s="30">
        <f t="shared" si="2"/>
        <v>1310.7142857142858</v>
      </c>
    </row>
    <row r="11" spans="2:32" s="6" customFormat="1" ht="23.1" customHeight="1" x14ac:dyDescent="0.25">
      <c r="B11" s="22" t="s">
        <v>38</v>
      </c>
      <c r="C11" s="48">
        <f>'Avg Week Bombo-Matugga'!C11+'Avg Week Matugga-Bombo'!C11</f>
        <v>60.142857142857139</v>
      </c>
      <c r="D11" s="48">
        <f>'Avg Week Bombo-Matugga'!D11+'Avg Week Matugga-Bombo'!D11</f>
        <v>14.285714285714285</v>
      </c>
      <c r="E11" s="48">
        <f>'Avg Week Bombo-Matugga'!E11+'Avg Week Matugga-Bombo'!E11</f>
        <v>7.8571428571428568</v>
      </c>
      <c r="F11" s="48">
        <f>'Avg Week Bombo-Matugga'!F11+'Avg Week Matugga-Bombo'!F11</f>
        <v>71.571428571428569</v>
      </c>
      <c r="G11" s="48">
        <f>'Avg Week Bombo-Matugga'!G11+'Avg Week Matugga-Bombo'!G11</f>
        <v>1.2857142857142856</v>
      </c>
      <c r="H11" s="48">
        <f>'Avg Week Bombo-Matugga'!H11+'Avg Week Matugga-Bombo'!H11</f>
        <v>0.8571428571428571</v>
      </c>
      <c r="I11" s="48">
        <f>'Avg Week Bombo-Matugga'!I11+'Avg Week Matugga-Bombo'!I11</f>
        <v>23.714285714285715</v>
      </c>
      <c r="J11" s="48">
        <f>'Avg Week Bombo-Matugga'!J11+'Avg Week Matugga-Bombo'!J11</f>
        <v>4.8571428571428577</v>
      </c>
      <c r="K11" s="48">
        <f>'Avg Week Bombo-Matugga'!K11+'Avg Week Matugga-Bombo'!K11</f>
        <v>4.2857142857142856</v>
      </c>
      <c r="L11" s="48">
        <f>'Avg Week Bombo-Matugga'!L11+'Avg Week Matugga-Bombo'!L11</f>
        <v>3.4285714285714288</v>
      </c>
      <c r="M11" s="48">
        <f>'Avg Week Bombo-Matugga'!M11+'Avg Week Matugga-Bombo'!M11</f>
        <v>147.71428571428572</v>
      </c>
      <c r="N11" s="48">
        <f>'Avg Week Bombo-Matugga'!N11+'Avg Week Matugga-Bombo'!N11</f>
        <v>0</v>
      </c>
      <c r="O11" s="15">
        <f t="shared" si="0"/>
        <v>192.28571428571425</v>
      </c>
      <c r="P11" s="15">
        <f t="shared" si="1"/>
        <v>340</v>
      </c>
      <c r="R11" s="1" t="s">
        <v>7</v>
      </c>
      <c r="S11" s="17">
        <f t="shared" ref="S11:AF11" si="3">SUM(C14:C17)</f>
        <v>227.42857142857144</v>
      </c>
      <c r="T11" s="17">
        <f t="shared" si="3"/>
        <v>57.571428571428569</v>
      </c>
      <c r="U11" s="17">
        <f t="shared" si="3"/>
        <v>42.857142857142854</v>
      </c>
      <c r="V11" s="17">
        <f t="shared" si="3"/>
        <v>271.28571428571422</v>
      </c>
      <c r="W11" s="17">
        <f t="shared" si="3"/>
        <v>12.428571428571429</v>
      </c>
      <c r="X11" s="17">
        <f t="shared" si="3"/>
        <v>2.2857142857142856</v>
      </c>
      <c r="Y11" s="17">
        <f t="shared" si="3"/>
        <v>102.57142857142856</v>
      </c>
      <c r="Z11" s="17">
        <f t="shared" si="3"/>
        <v>23.857142857142861</v>
      </c>
      <c r="AA11" s="17">
        <f t="shared" si="3"/>
        <v>13.142857142857142</v>
      </c>
      <c r="AB11" s="17">
        <f t="shared" si="3"/>
        <v>13.714285714285715</v>
      </c>
      <c r="AC11" s="17">
        <f t="shared" si="3"/>
        <v>608.28571428571433</v>
      </c>
      <c r="AD11" s="17">
        <f t="shared" si="3"/>
        <v>0.5714285714285714</v>
      </c>
      <c r="AE11" s="30">
        <f t="shared" si="3"/>
        <v>767.71428571428567</v>
      </c>
      <c r="AF11" s="30">
        <f t="shared" si="3"/>
        <v>1376</v>
      </c>
    </row>
    <row r="12" spans="2:32" ht="23.1" customHeight="1" x14ac:dyDescent="0.25">
      <c r="B12" s="22" t="s">
        <v>39</v>
      </c>
      <c r="C12" s="48">
        <f>'Avg Week Bombo-Matugga'!C12+'Avg Week Matugga-Bombo'!C12</f>
        <v>59.857142857142861</v>
      </c>
      <c r="D12" s="48">
        <f>'Avg Week Bombo-Matugga'!D12+'Avg Week Matugga-Bombo'!D12</f>
        <v>12.285714285714285</v>
      </c>
      <c r="E12" s="48">
        <f>'Avg Week Bombo-Matugga'!E12+'Avg Week Matugga-Bombo'!E12</f>
        <v>11.714285714285715</v>
      </c>
      <c r="F12" s="48">
        <f>'Avg Week Bombo-Matugga'!F12+'Avg Week Matugga-Bombo'!F12</f>
        <v>71.714285714285722</v>
      </c>
      <c r="G12" s="48">
        <f>'Avg Week Bombo-Matugga'!G12+'Avg Week Matugga-Bombo'!G12</f>
        <v>0.71428571428571419</v>
      </c>
      <c r="H12" s="48">
        <f>'Avg Week Bombo-Matugga'!H12+'Avg Week Matugga-Bombo'!H12</f>
        <v>1</v>
      </c>
      <c r="I12" s="48">
        <f>'Avg Week Bombo-Matugga'!I12+'Avg Week Matugga-Bombo'!I12</f>
        <v>23.428571428571427</v>
      </c>
      <c r="J12" s="48">
        <f>'Avg Week Bombo-Matugga'!J12+'Avg Week Matugga-Bombo'!J12</f>
        <v>4.8571428571428568</v>
      </c>
      <c r="K12" s="48">
        <f>'Avg Week Bombo-Matugga'!K12+'Avg Week Matugga-Bombo'!K12</f>
        <v>2.8571428571428568</v>
      </c>
      <c r="L12" s="48">
        <f>'Avg Week Bombo-Matugga'!L12+'Avg Week Matugga-Bombo'!L12</f>
        <v>2.8571428571428568</v>
      </c>
      <c r="M12" s="48">
        <f>'Avg Week Bombo-Matugga'!M12+'Avg Week Matugga-Bombo'!M12</f>
        <v>159.85714285714286</v>
      </c>
      <c r="N12" s="48">
        <f>'Avg Week Bombo-Matugga'!N12+'Avg Week Matugga-Bombo'!N12</f>
        <v>0</v>
      </c>
      <c r="O12" s="15">
        <f t="shared" si="0"/>
        <v>191.28571428571431</v>
      </c>
      <c r="P12" s="15">
        <f t="shared" si="1"/>
        <v>351.14285714285717</v>
      </c>
      <c r="R12" s="1" t="s">
        <v>8</v>
      </c>
      <c r="S12" s="17">
        <f t="shared" ref="S12:AF12" si="4">SUM(C18:C21)</f>
        <v>239</v>
      </c>
      <c r="T12" s="17">
        <f t="shared" si="4"/>
        <v>67.285714285714278</v>
      </c>
      <c r="U12" s="17">
        <f t="shared" si="4"/>
        <v>42.714285714285715</v>
      </c>
      <c r="V12" s="17">
        <f t="shared" si="4"/>
        <v>273.42857142857144</v>
      </c>
      <c r="W12" s="17">
        <f t="shared" si="4"/>
        <v>7.4285714285714288</v>
      </c>
      <c r="X12" s="17">
        <f t="shared" si="4"/>
        <v>5.1428571428571423</v>
      </c>
      <c r="Y12" s="17">
        <f t="shared" si="4"/>
        <v>119.42857142857143</v>
      </c>
      <c r="Z12" s="17">
        <f t="shared" si="4"/>
        <v>27.857142857142861</v>
      </c>
      <c r="AA12" s="17">
        <f t="shared" si="4"/>
        <v>9.428571428571427</v>
      </c>
      <c r="AB12" s="17">
        <f t="shared" si="4"/>
        <v>11.714285714285715</v>
      </c>
      <c r="AC12" s="17">
        <f t="shared" si="4"/>
        <v>557.71428571428567</v>
      </c>
      <c r="AD12" s="17">
        <f t="shared" si="4"/>
        <v>0.14285714285714285</v>
      </c>
      <c r="AE12" s="30">
        <f t="shared" si="4"/>
        <v>803.57142857142856</v>
      </c>
      <c r="AF12" s="30">
        <f t="shared" si="4"/>
        <v>1361.2857142857142</v>
      </c>
    </row>
    <row r="13" spans="2:32" ht="23.1" customHeight="1" x14ac:dyDescent="0.25">
      <c r="B13" s="22" t="s">
        <v>40</v>
      </c>
      <c r="C13" s="48">
        <f>'Avg Week Bombo-Matugga'!C13+'Avg Week Matugga-Bombo'!C13</f>
        <v>55.571428571428569</v>
      </c>
      <c r="D13" s="48">
        <f>'Avg Week Bombo-Matugga'!D13+'Avg Week Matugga-Bombo'!D13</f>
        <v>11.857142857142858</v>
      </c>
      <c r="E13" s="48">
        <f>'Avg Week Bombo-Matugga'!E13+'Avg Week Matugga-Bombo'!E13</f>
        <v>11.714285714285715</v>
      </c>
      <c r="F13" s="48">
        <f>'Avg Week Bombo-Matugga'!F13+'Avg Week Matugga-Bombo'!F13</f>
        <v>63.428571428571431</v>
      </c>
      <c r="G13" s="48">
        <f>'Avg Week Bombo-Matugga'!G13+'Avg Week Matugga-Bombo'!G13</f>
        <v>6</v>
      </c>
      <c r="H13" s="48">
        <f>'Avg Week Bombo-Matugga'!H13+'Avg Week Matugga-Bombo'!H13</f>
        <v>1.4285714285714286</v>
      </c>
      <c r="I13" s="48">
        <f>'Avg Week Bombo-Matugga'!I13+'Avg Week Matugga-Bombo'!I13</f>
        <v>27.571428571428573</v>
      </c>
      <c r="J13" s="48">
        <f>'Avg Week Bombo-Matugga'!J13+'Avg Week Matugga-Bombo'!J13</f>
        <v>6.1428571428571432</v>
      </c>
      <c r="K13" s="48">
        <f>'Avg Week Bombo-Matugga'!K13+'Avg Week Matugga-Bombo'!K13</f>
        <v>2.5714285714285712</v>
      </c>
      <c r="L13" s="48">
        <f>'Avg Week Bombo-Matugga'!L13+'Avg Week Matugga-Bombo'!L13</f>
        <v>2.5714285714285716</v>
      </c>
      <c r="M13" s="48">
        <f>'Avg Week Bombo-Matugga'!M13+'Avg Week Matugga-Bombo'!M13</f>
        <v>161.71428571428572</v>
      </c>
      <c r="N13" s="48">
        <f>'Avg Week Bombo-Matugga'!N13+'Avg Week Matugga-Bombo'!N13</f>
        <v>0.14285714285714285</v>
      </c>
      <c r="O13" s="15">
        <f t="shared" si="0"/>
        <v>189</v>
      </c>
      <c r="P13" s="15">
        <f t="shared" si="1"/>
        <v>350.71428571428572</v>
      </c>
      <c r="R13" s="1" t="s">
        <v>9</v>
      </c>
      <c r="S13" s="17">
        <f t="shared" ref="S13:AF13" si="5">SUM(C22:C25)</f>
        <v>260.42857142857144</v>
      </c>
      <c r="T13" s="17">
        <f t="shared" si="5"/>
        <v>72</v>
      </c>
      <c r="U13" s="17">
        <f t="shared" si="5"/>
        <v>51</v>
      </c>
      <c r="V13" s="17">
        <f t="shared" si="5"/>
        <v>282.85714285714289</v>
      </c>
      <c r="W13" s="17">
        <f t="shared" si="5"/>
        <v>8</v>
      </c>
      <c r="X13" s="17">
        <f t="shared" si="5"/>
        <v>4.2857142857142856</v>
      </c>
      <c r="Y13" s="17">
        <f t="shared" si="5"/>
        <v>125.28571428571428</v>
      </c>
      <c r="Z13" s="17">
        <f t="shared" si="5"/>
        <v>27.857142857142858</v>
      </c>
      <c r="AA13" s="17">
        <f t="shared" si="5"/>
        <v>14.142857142857144</v>
      </c>
      <c r="AB13" s="17">
        <f t="shared" si="5"/>
        <v>14.142857142857142</v>
      </c>
      <c r="AC13" s="17">
        <f t="shared" si="5"/>
        <v>524.42857142857144</v>
      </c>
      <c r="AD13" s="17">
        <f t="shared" si="5"/>
        <v>0.2857142857142857</v>
      </c>
      <c r="AE13" s="30">
        <f t="shared" si="5"/>
        <v>860.28571428571422</v>
      </c>
      <c r="AF13" s="30">
        <f t="shared" si="5"/>
        <v>1384.7142857142858</v>
      </c>
    </row>
    <row r="14" spans="2:32" ht="23.1" customHeight="1" x14ac:dyDescent="0.25">
      <c r="B14" s="22" t="s">
        <v>41</v>
      </c>
      <c r="C14" s="48">
        <f>'Avg Week Bombo-Matugga'!C14+'Avg Week Matugga-Bombo'!C14</f>
        <v>63.428571428571431</v>
      </c>
      <c r="D14" s="48">
        <f>'Avg Week Bombo-Matugga'!D14+'Avg Week Matugga-Bombo'!D14</f>
        <v>13</v>
      </c>
      <c r="E14" s="48">
        <f>'Avg Week Bombo-Matugga'!E14+'Avg Week Matugga-Bombo'!E14</f>
        <v>10.714285714285714</v>
      </c>
      <c r="F14" s="48">
        <f>'Avg Week Bombo-Matugga'!F14+'Avg Week Matugga-Bombo'!F14</f>
        <v>77.571428571428569</v>
      </c>
      <c r="G14" s="48">
        <f>'Avg Week Bombo-Matugga'!G14+'Avg Week Matugga-Bombo'!G14</f>
        <v>2.2857142857142856</v>
      </c>
      <c r="H14" s="48">
        <f>'Avg Week Bombo-Matugga'!H14+'Avg Week Matugga-Bombo'!H14</f>
        <v>0.8571428571428571</v>
      </c>
      <c r="I14" s="48">
        <f>'Avg Week Bombo-Matugga'!I14+'Avg Week Matugga-Bombo'!I14</f>
        <v>27.571428571428569</v>
      </c>
      <c r="J14" s="48">
        <f>'Avg Week Bombo-Matugga'!J14+'Avg Week Matugga-Bombo'!J14</f>
        <v>6.5714285714285712</v>
      </c>
      <c r="K14" s="48">
        <f>'Avg Week Bombo-Matugga'!K14+'Avg Week Matugga-Bombo'!K14</f>
        <v>2.2857142857142856</v>
      </c>
      <c r="L14" s="48">
        <f>'Avg Week Bombo-Matugga'!L14+'Avg Week Matugga-Bombo'!L14</f>
        <v>2.8571428571428572</v>
      </c>
      <c r="M14" s="48">
        <f>'Avg Week Bombo-Matugga'!M14+'Avg Week Matugga-Bombo'!M14</f>
        <v>159.42857142857144</v>
      </c>
      <c r="N14" s="48">
        <f>'Avg Week Bombo-Matugga'!N14+'Avg Week Matugga-Bombo'!N14</f>
        <v>0.2857142857142857</v>
      </c>
      <c r="O14" s="15">
        <f t="shared" si="0"/>
        <v>207.42857142857144</v>
      </c>
      <c r="P14" s="15">
        <f t="shared" si="1"/>
        <v>366.85714285714289</v>
      </c>
      <c r="R14" s="1" t="s">
        <v>10</v>
      </c>
      <c r="S14" s="17">
        <f t="shared" ref="S14:AF14" si="6">SUM(C26:C29)</f>
        <v>253.71428571428572</v>
      </c>
      <c r="T14" s="17">
        <f t="shared" si="6"/>
        <v>82.142857142857139</v>
      </c>
      <c r="U14" s="17">
        <f t="shared" si="6"/>
        <v>56.714285714285708</v>
      </c>
      <c r="V14" s="17">
        <f t="shared" si="6"/>
        <v>269.28571428571428</v>
      </c>
      <c r="W14" s="17">
        <f t="shared" si="6"/>
        <v>5.5714285714285712</v>
      </c>
      <c r="X14" s="17">
        <f t="shared" si="6"/>
        <v>4.8571428571428568</v>
      </c>
      <c r="Y14" s="17">
        <f t="shared" si="6"/>
        <v>133.85714285714286</v>
      </c>
      <c r="Z14" s="17">
        <f t="shared" si="6"/>
        <v>31.285714285714285</v>
      </c>
      <c r="AA14" s="17">
        <f t="shared" si="6"/>
        <v>13.714285714285715</v>
      </c>
      <c r="AB14" s="17">
        <f t="shared" si="6"/>
        <v>15.285714285714285</v>
      </c>
      <c r="AC14" s="17">
        <f t="shared" si="6"/>
        <v>502.57142857142856</v>
      </c>
      <c r="AD14" s="17">
        <f t="shared" si="6"/>
        <v>0.2857142857142857</v>
      </c>
      <c r="AE14" s="30">
        <f t="shared" si="6"/>
        <v>866.71428571428578</v>
      </c>
      <c r="AF14" s="30">
        <f t="shared" si="6"/>
        <v>1369.2857142857144</v>
      </c>
    </row>
    <row r="15" spans="2:32" ht="23.1" customHeight="1" x14ac:dyDescent="0.25">
      <c r="B15" s="22" t="s">
        <v>42</v>
      </c>
      <c r="C15" s="48">
        <f>'Avg Week Bombo-Matugga'!C15+'Avg Week Matugga-Bombo'!C15</f>
        <v>54.142857142857139</v>
      </c>
      <c r="D15" s="48">
        <f>'Avg Week Bombo-Matugga'!D15+'Avg Week Matugga-Bombo'!D15</f>
        <v>13.714285714285715</v>
      </c>
      <c r="E15" s="48">
        <f>'Avg Week Bombo-Matugga'!E15+'Avg Week Matugga-Bombo'!E15</f>
        <v>10.428571428571429</v>
      </c>
      <c r="F15" s="48">
        <f>'Avg Week Bombo-Matugga'!F15+'Avg Week Matugga-Bombo'!F15</f>
        <v>74.285714285714278</v>
      </c>
      <c r="G15" s="48">
        <f>'Avg Week Bombo-Matugga'!G15+'Avg Week Matugga-Bombo'!G15</f>
        <v>1</v>
      </c>
      <c r="H15" s="48">
        <f>'Avg Week Bombo-Matugga'!H15+'Avg Week Matugga-Bombo'!H15</f>
        <v>0.14285714285714285</v>
      </c>
      <c r="I15" s="48">
        <f>'Avg Week Bombo-Matugga'!I15+'Avg Week Matugga-Bombo'!I15</f>
        <v>23.714285714285715</v>
      </c>
      <c r="J15" s="48">
        <f>'Avg Week Bombo-Matugga'!J15+'Avg Week Matugga-Bombo'!J15</f>
        <v>5.1428571428571432</v>
      </c>
      <c r="K15" s="48">
        <f>'Avg Week Bombo-Matugga'!K15+'Avg Week Matugga-Bombo'!K15</f>
        <v>2.5714285714285712</v>
      </c>
      <c r="L15" s="48">
        <f>'Avg Week Bombo-Matugga'!L15+'Avg Week Matugga-Bombo'!L15</f>
        <v>3.4285714285714284</v>
      </c>
      <c r="M15" s="48">
        <f>'Avg Week Bombo-Matugga'!M15+'Avg Week Matugga-Bombo'!M15</f>
        <v>156.71428571428572</v>
      </c>
      <c r="N15" s="48">
        <f>'Avg Week Bombo-Matugga'!N15+'Avg Week Matugga-Bombo'!N15</f>
        <v>0</v>
      </c>
      <c r="O15" s="15">
        <f t="shared" si="0"/>
        <v>188.57142857142856</v>
      </c>
      <c r="P15" s="15">
        <f t="shared" si="1"/>
        <v>345.28571428571428</v>
      </c>
      <c r="R15" s="1" t="s">
        <v>11</v>
      </c>
      <c r="S15" s="17">
        <f t="shared" ref="S15:AF15" si="7">SUM(C30:C33)</f>
        <v>295.28571428571428</v>
      </c>
      <c r="T15" s="17">
        <f t="shared" si="7"/>
        <v>69.428571428571431</v>
      </c>
      <c r="U15" s="17">
        <f t="shared" si="7"/>
        <v>56.857142857142847</v>
      </c>
      <c r="V15" s="17">
        <f t="shared" si="7"/>
        <v>253.85714285714283</v>
      </c>
      <c r="W15" s="17">
        <f t="shared" si="7"/>
        <v>6</v>
      </c>
      <c r="X15" s="17">
        <f t="shared" si="7"/>
        <v>8.8571428571428559</v>
      </c>
      <c r="Y15" s="17">
        <f t="shared" si="7"/>
        <v>129.57142857142858</v>
      </c>
      <c r="Z15" s="17">
        <f t="shared" si="7"/>
        <v>36.428571428571423</v>
      </c>
      <c r="AA15" s="17">
        <f t="shared" si="7"/>
        <v>12.142857142857142</v>
      </c>
      <c r="AB15" s="17">
        <f t="shared" si="7"/>
        <v>14.142857142857142</v>
      </c>
      <c r="AC15" s="17">
        <f t="shared" si="7"/>
        <v>451.28571428571433</v>
      </c>
      <c r="AD15" s="17">
        <f t="shared" si="7"/>
        <v>0.5714285714285714</v>
      </c>
      <c r="AE15" s="30">
        <f t="shared" si="7"/>
        <v>883.14285714285722</v>
      </c>
      <c r="AF15" s="30">
        <f t="shared" si="7"/>
        <v>1334.4285714285716</v>
      </c>
    </row>
    <row r="16" spans="2:32" ht="23.1" customHeight="1" x14ac:dyDescent="0.25">
      <c r="B16" s="22" t="s">
        <v>43</v>
      </c>
      <c r="C16" s="48">
        <f>'Avg Week Bombo-Matugga'!C16+'Avg Week Matugga-Bombo'!C16</f>
        <v>51.142857142857139</v>
      </c>
      <c r="D16" s="48">
        <f>'Avg Week Bombo-Matugga'!D16+'Avg Week Matugga-Bombo'!D16</f>
        <v>15.428571428571431</v>
      </c>
      <c r="E16" s="48">
        <f>'Avg Week Bombo-Matugga'!E16+'Avg Week Matugga-Bombo'!E16</f>
        <v>11</v>
      </c>
      <c r="F16" s="48">
        <f>'Avg Week Bombo-Matugga'!F16+'Avg Week Matugga-Bombo'!F16</f>
        <v>67.285714285714278</v>
      </c>
      <c r="G16" s="48">
        <f>'Avg Week Bombo-Matugga'!G16+'Avg Week Matugga-Bombo'!G16</f>
        <v>7.7142857142857144</v>
      </c>
      <c r="H16" s="48">
        <f>'Avg Week Bombo-Matugga'!H16+'Avg Week Matugga-Bombo'!H16</f>
        <v>0.85714285714285721</v>
      </c>
      <c r="I16" s="48">
        <f>'Avg Week Bombo-Matugga'!I16+'Avg Week Matugga-Bombo'!I16</f>
        <v>24</v>
      </c>
      <c r="J16" s="48">
        <f>'Avg Week Bombo-Matugga'!J16+'Avg Week Matugga-Bombo'!J16</f>
        <v>6.4285714285714288</v>
      </c>
      <c r="K16" s="48">
        <f>'Avg Week Bombo-Matugga'!K16+'Avg Week Matugga-Bombo'!K16</f>
        <v>3.4285714285714288</v>
      </c>
      <c r="L16" s="48">
        <f>'Avg Week Bombo-Matugga'!L16+'Avg Week Matugga-Bombo'!L16</f>
        <v>3.7142857142857144</v>
      </c>
      <c r="M16" s="48">
        <f>'Avg Week Bombo-Matugga'!M16+'Avg Week Matugga-Bombo'!M16</f>
        <v>144.14285714285714</v>
      </c>
      <c r="N16" s="48">
        <f>'Avg Week Bombo-Matugga'!N16+'Avg Week Matugga-Bombo'!N16</f>
        <v>0.2857142857142857</v>
      </c>
      <c r="O16" s="15">
        <f t="shared" si="0"/>
        <v>191.28571428571425</v>
      </c>
      <c r="P16" s="15">
        <f t="shared" si="1"/>
        <v>335.42857142857139</v>
      </c>
      <c r="R16" s="1" t="s">
        <v>12</v>
      </c>
      <c r="S16" s="17">
        <f t="shared" ref="S16:AF16" si="8">SUM(C34:C37)</f>
        <v>245.42857142857144</v>
      </c>
      <c r="T16" s="17">
        <f t="shared" si="8"/>
        <v>81.142857142857139</v>
      </c>
      <c r="U16" s="17">
        <f t="shared" si="8"/>
        <v>48.571428571428577</v>
      </c>
      <c r="V16" s="17">
        <f t="shared" si="8"/>
        <v>258.85714285714289</v>
      </c>
      <c r="W16" s="17">
        <f t="shared" si="8"/>
        <v>5.8571428571428577</v>
      </c>
      <c r="X16" s="17">
        <f t="shared" si="8"/>
        <v>9.8571428571428577</v>
      </c>
      <c r="Y16" s="17">
        <f t="shared" si="8"/>
        <v>130.42857142857144</v>
      </c>
      <c r="Z16" s="17">
        <f t="shared" si="8"/>
        <v>33.285714285714285</v>
      </c>
      <c r="AA16" s="17">
        <f t="shared" si="8"/>
        <v>14.285714285714285</v>
      </c>
      <c r="AB16" s="17">
        <f t="shared" si="8"/>
        <v>16.714285714285715</v>
      </c>
      <c r="AC16" s="17">
        <f t="shared" si="8"/>
        <v>382.85714285714289</v>
      </c>
      <c r="AD16" s="17">
        <f t="shared" si="8"/>
        <v>0.5714285714285714</v>
      </c>
      <c r="AE16" s="30">
        <f t="shared" si="8"/>
        <v>845.00000000000011</v>
      </c>
      <c r="AF16" s="30">
        <f t="shared" si="8"/>
        <v>1227.8571428571429</v>
      </c>
    </row>
    <row r="17" spans="2:32" ht="23.1" customHeight="1" x14ac:dyDescent="0.25">
      <c r="B17" s="22" t="s">
        <v>44</v>
      </c>
      <c r="C17" s="48">
        <f>'Avg Week Bombo-Matugga'!C17+'Avg Week Matugga-Bombo'!C17</f>
        <v>58.714285714285708</v>
      </c>
      <c r="D17" s="48">
        <f>'Avg Week Bombo-Matugga'!D17+'Avg Week Matugga-Bombo'!D17</f>
        <v>15.428571428571427</v>
      </c>
      <c r="E17" s="48">
        <f>'Avg Week Bombo-Matugga'!E17+'Avg Week Matugga-Bombo'!E17</f>
        <v>10.714285714285715</v>
      </c>
      <c r="F17" s="48">
        <f>'Avg Week Bombo-Matugga'!F17+'Avg Week Matugga-Bombo'!F17</f>
        <v>52.142857142857139</v>
      </c>
      <c r="G17" s="48">
        <f>'Avg Week Bombo-Matugga'!G17+'Avg Week Matugga-Bombo'!G17</f>
        <v>1.4285714285714284</v>
      </c>
      <c r="H17" s="48">
        <f>'Avg Week Bombo-Matugga'!H17+'Avg Week Matugga-Bombo'!H17</f>
        <v>0.42857142857142855</v>
      </c>
      <c r="I17" s="48">
        <f>'Avg Week Bombo-Matugga'!I17+'Avg Week Matugga-Bombo'!I17</f>
        <v>27.285714285714285</v>
      </c>
      <c r="J17" s="48">
        <f>'Avg Week Bombo-Matugga'!J17+'Avg Week Matugga-Bombo'!J17</f>
        <v>5.7142857142857144</v>
      </c>
      <c r="K17" s="48">
        <f>'Avg Week Bombo-Matugga'!K17+'Avg Week Matugga-Bombo'!K17</f>
        <v>4.8571428571428577</v>
      </c>
      <c r="L17" s="48">
        <f>'Avg Week Bombo-Matugga'!L17+'Avg Week Matugga-Bombo'!L17</f>
        <v>3.7142857142857144</v>
      </c>
      <c r="M17" s="48">
        <f>'Avg Week Bombo-Matugga'!M17+'Avg Week Matugga-Bombo'!M17</f>
        <v>148</v>
      </c>
      <c r="N17" s="48">
        <f>'Avg Week Bombo-Matugga'!N17+'Avg Week Matugga-Bombo'!N17</f>
        <v>0</v>
      </c>
      <c r="O17" s="15">
        <f t="shared" si="0"/>
        <v>180.42857142857142</v>
      </c>
      <c r="P17" s="15">
        <f t="shared" si="1"/>
        <v>328.42857142857144</v>
      </c>
      <c r="R17" s="1" t="s">
        <v>13</v>
      </c>
      <c r="S17" s="17">
        <f t="shared" ref="S17:AF17" si="9">SUM(C38:C41)</f>
        <v>259.57142857142856</v>
      </c>
      <c r="T17" s="17">
        <f t="shared" si="9"/>
        <v>72.142857142857139</v>
      </c>
      <c r="U17" s="17">
        <f t="shared" si="9"/>
        <v>57.142857142857146</v>
      </c>
      <c r="V17" s="17">
        <f t="shared" si="9"/>
        <v>269.14285714285711</v>
      </c>
      <c r="W17" s="17">
        <f t="shared" si="9"/>
        <v>4.9999999999999991</v>
      </c>
      <c r="X17" s="17">
        <f t="shared" si="9"/>
        <v>7.9999999999999991</v>
      </c>
      <c r="Y17" s="17">
        <f t="shared" si="9"/>
        <v>138.57142857142856</v>
      </c>
      <c r="Z17" s="17">
        <f t="shared" si="9"/>
        <v>34.714285714285715</v>
      </c>
      <c r="AA17" s="17">
        <f t="shared" si="9"/>
        <v>12.285714285714285</v>
      </c>
      <c r="AB17" s="17">
        <f t="shared" si="9"/>
        <v>15.714285714285714</v>
      </c>
      <c r="AC17" s="17">
        <f t="shared" si="9"/>
        <v>398.28571428571428</v>
      </c>
      <c r="AD17" s="17">
        <f t="shared" si="9"/>
        <v>1</v>
      </c>
      <c r="AE17" s="30">
        <f t="shared" si="9"/>
        <v>873.28571428571422</v>
      </c>
      <c r="AF17" s="30">
        <f t="shared" si="9"/>
        <v>1271.5714285714287</v>
      </c>
    </row>
    <row r="18" spans="2:32" ht="23.1" customHeight="1" x14ac:dyDescent="0.25">
      <c r="B18" s="22" t="s">
        <v>45</v>
      </c>
      <c r="C18" s="48">
        <f>'Avg Week Bombo-Matugga'!C18+'Avg Week Matugga-Bombo'!C18</f>
        <v>56</v>
      </c>
      <c r="D18" s="48">
        <f>'Avg Week Bombo-Matugga'!D18+'Avg Week Matugga-Bombo'!D18</f>
        <v>10.714285714285714</v>
      </c>
      <c r="E18" s="48">
        <f>'Avg Week Bombo-Matugga'!E18+'Avg Week Matugga-Bombo'!E18</f>
        <v>10</v>
      </c>
      <c r="F18" s="48">
        <f>'Avg Week Bombo-Matugga'!F18+'Avg Week Matugga-Bombo'!F18</f>
        <v>64.142857142857139</v>
      </c>
      <c r="G18" s="48">
        <f>'Avg Week Bombo-Matugga'!G18+'Avg Week Matugga-Bombo'!G18</f>
        <v>0.71428571428571419</v>
      </c>
      <c r="H18" s="48">
        <f>'Avg Week Bombo-Matugga'!H18+'Avg Week Matugga-Bombo'!H18</f>
        <v>2.1428571428571428</v>
      </c>
      <c r="I18" s="48">
        <f>'Avg Week Bombo-Matugga'!I18+'Avg Week Matugga-Bombo'!I18</f>
        <v>23</v>
      </c>
      <c r="J18" s="48">
        <f>'Avg Week Bombo-Matugga'!J18+'Avg Week Matugga-Bombo'!J18</f>
        <v>6.5714285714285712</v>
      </c>
      <c r="K18" s="48">
        <f>'Avg Week Bombo-Matugga'!K18+'Avg Week Matugga-Bombo'!K18</f>
        <v>2</v>
      </c>
      <c r="L18" s="48">
        <f>'Avg Week Bombo-Matugga'!L18+'Avg Week Matugga-Bombo'!L18</f>
        <v>3.4285714285714288</v>
      </c>
      <c r="M18" s="48">
        <f>'Avg Week Bombo-Matugga'!M18+'Avg Week Matugga-Bombo'!M18</f>
        <v>136.28571428571428</v>
      </c>
      <c r="N18" s="48">
        <f>'Avg Week Bombo-Matugga'!N18+'Avg Week Matugga-Bombo'!N18</f>
        <v>0</v>
      </c>
      <c r="O18" s="15">
        <f t="shared" si="0"/>
        <v>178.71428571428569</v>
      </c>
      <c r="P18" s="15">
        <f t="shared" si="1"/>
        <v>315</v>
      </c>
      <c r="R18" s="1" t="s">
        <v>14</v>
      </c>
      <c r="S18" s="17">
        <f t="shared" ref="S18:AF18" si="10">SUM(C42:C45)</f>
        <v>272.28571428571433</v>
      </c>
      <c r="T18" s="17">
        <f t="shared" si="10"/>
        <v>77.285714285714278</v>
      </c>
      <c r="U18" s="17">
        <f t="shared" si="10"/>
        <v>62.857142857142861</v>
      </c>
      <c r="V18" s="17">
        <f t="shared" si="10"/>
        <v>263.57142857142856</v>
      </c>
      <c r="W18" s="17">
        <f t="shared" si="10"/>
        <v>3</v>
      </c>
      <c r="X18" s="17">
        <f t="shared" si="10"/>
        <v>8.2857142857142847</v>
      </c>
      <c r="Y18" s="17">
        <f t="shared" si="10"/>
        <v>140.42857142857142</v>
      </c>
      <c r="Z18" s="17">
        <f t="shared" si="10"/>
        <v>35.428571428571431</v>
      </c>
      <c r="AA18" s="17">
        <f t="shared" si="10"/>
        <v>13.571428571428571</v>
      </c>
      <c r="AB18" s="17">
        <f t="shared" si="10"/>
        <v>20.428571428571431</v>
      </c>
      <c r="AC18" s="17">
        <f t="shared" si="10"/>
        <v>370.28571428571428</v>
      </c>
      <c r="AD18" s="17">
        <f t="shared" si="10"/>
        <v>0.2857142857142857</v>
      </c>
      <c r="AE18" s="30">
        <f t="shared" si="10"/>
        <v>897.42857142857144</v>
      </c>
      <c r="AF18" s="30">
        <f t="shared" si="10"/>
        <v>1267.7142857142858</v>
      </c>
    </row>
    <row r="19" spans="2:32" ht="23.1" customHeight="1" x14ac:dyDescent="0.25">
      <c r="B19" s="22" t="s">
        <v>46</v>
      </c>
      <c r="C19" s="48">
        <f>'Avg Week Bombo-Matugga'!C19+'Avg Week Matugga-Bombo'!C19</f>
        <v>56.857142857142861</v>
      </c>
      <c r="D19" s="48">
        <f>'Avg Week Bombo-Matugga'!D19+'Avg Week Matugga-Bombo'!D19</f>
        <v>16.857142857142858</v>
      </c>
      <c r="E19" s="48">
        <f>'Avg Week Bombo-Matugga'!E19+'Avg Week Matugga-Bombo'!E19</f>
        <v>9.7142857142857135</v>
      </c>
      <c r="F19" s="48">
        <f>'Avg Week Bombo-Matugga'!F19+'Avg Week Matugga-Bombo'!F19</f>
        <v>69</v>
      </c>
      <c r="G19" s="48">
        <f>'Avg Week Bombo-Matugga'!G19+'Avg Week Matugga-Bombo'!G19</f>
        <v>0.71428571428571419</v>
      </c>
      <c r="H19" s="48">
        <f>'Avg Week Bombo-Matugga'!H19+'Avg Week Matugga-Bombo'!H19</f>
        <v>1.1428571428571428</v>
      </c>
      <c r="I19" s="48">
        <f>'Avg Week Bombo-Matugga'!I19+'Avg Week Matugga-Bombo'!I19</f>
        <v>35.285714285714292</v>
      </c>
      <c r="J19" s="48">
        <f>'Avg Week Bombo-Matugga'!J19+'Avg Week Matugga-Bombo'!J19</f>
        <v>6</v>
      </c>
      <c r="K19" s="48">
        <f>'Avg Week Bombo-Matugga'!K19+'Avg Week Matugga-Bombo'!K19</f>
        <v>2.2857142857142856</v>
      </c>
      <c r="L19" s="48">
        <f>'Avg Week Bombo-Matugga'!L19+'Avg Week Matugga-Bombo'!L19</f>
        <v>2.1428571428571428</v>
      </c>
      <c r="M19" s="48">
        <f>'Avg Week Bombo-Matugga'!M19+'Avg Week Matugga-Bombo'!M19</f>
        <v>136.71428571428572</v>
      </c>
      <c r="N19" s="48">
        <f>'Avg Week Bombo-Matugga'!N19+'Avg Week Matugga-Bombo'!N19</f>
        <v>0</v>
      </c>
      <c r="O19" s="15">
        <f t="shared" si="0"/>
        <v>200.00000000000003</v>
      </c>
      <c r="P19" s="15">
        <f t="shared" si="1"/>
        <v>336.71428571428578</v>
      </c>
      <c r="R19" s="1" t="s">
        <v>15</v>
      </c>
      <c r="S19" s="17">
        <f t="shared" ref="S19:AF19" si="11">SUM(C46:C49)</f>
        <v>276.42857142857144</v>
      </c>
      <c r="T19" s="17">
        <f t="shared" si="11"/>
        <v>77.714285714285722</v>
      </c>
      <c r="U19" s="17">
        <f t="shared" si="11"/>
        <v>59</v>
      </c>
      <c r="V19" s="17">
        <f t="shared" si="11"/>
        <v>265.71428571428572</v>
      </c>
      <c r="W19" s="17">
        <f t="shared" si="11"/>
        <v>5</v>
      </c>
      <c r="X19" s="17">
        <f t="shared" si="11"/>
        <v>8.5714285714285694</v>
      </c>
      <c r="Y19" s="17">
        <f t="shared" si="11"/>
        <v>142</v>
      </c>
      <c r="Z19" s="17">
        <f t="shared" si="11"/>
        <v>32.428571428571431</v>
      </c>
      <c r="AA19" s="17">
        <f t="shared" si="11"/>
        <v>13.857142857142858</v>
      </c>
      <c r="AB19" s="17">
        <f t="shared" si="11"/>
        <v>21</v>
      </c>
      <c r="AC19" s="17">
        <f t="shared" si="11"/>
        <v>397</v>
      </c>
      <c r="AD19" s="17">
        <f t="shared" si="11"/>
        <v>0.42857142857142855</v>
      </c>
      <c r="AE19" s="30">
        <f t="shared" si="11"/>
        <v>902.14285714285711</v>
      </c>
      <c r="AF19" s="30">
        <f t="shared" si="11"/>
        <v>1299.1428571428571</v>
      </c>
    </row>
    <row r="20" spans="2:32" ht="23.1" customHeight="1" x14ac:dyDescent="0.25">
      <c r="B20" s="22" t="s">
        <v>47</v>
      </c>
      <c r="C20" s="48">
        <f>'Avg Week Bombo-Matugga'!C20+'Avg Week Matugga-Bombo'!C20</f>
        <v>67</v>
      </c>
      <c r="D20" s="48">
        <f>'Avg Week Bombo-Matugga'!D20+'Avg Week Matugga-Bombo'!D20</f>
        <v>18.142857142857142</v>
      </c>
      <c r="E20" s="48">
        <f>'Avg Week Bombo-Matugga'!E20+'Avg Week Matugga-Bombo'!E20</f>
        <v>11.428571428571429</v>
      </c>
      <c r="F20" s="48">
        <f>'Avg Week Bombo-Matugga'!F20+'Avg Week Matugga-Bombo'!F20</f>
        <v>78.285714285714278</v>
      </c>
      <c r="G20" s="48">
        <f>'Avg Week Bombo-Matugga'!G20+'Avg Week Matugga-Bombo'!G20</f>
        <v>1.4285714285714284</v>
      </c>
      <c r="H20" s="48">
        <f>'Avg Week Bombo-Matugga'!H20+'Avg Week Matugga-Bombo'!H20</f>
        <v>0.7142857142857143</v>
      </c>
      <c r="I20" s="48">
        <f>'Avg Week Bombo-Matugga'!I20+'Avg Week Matugga-Bombo'!I20</f>
        <v>30.714285714285715</v>
      </c>
      <c r="J20" s="48">
        <f>'Avg Week Bombo-Matugga'!J20+'Avg Week Matugga-Bombo'!J20</f>
        <v>6.8571428571428577</v>
      </c>
      <c r="K20" s="48">
        <f>'Avg Week Bombo-Matugga'!K20+'Avg Week Matugga-Bombo'!K20</f>
        <v>2.8571428571428572</v>
      </c>
      <c r="L20" s="48">
        <f>'Avg Week Bombo-Matugga'!L20+'Avg Week Matugga-Bombo'!L20</f>
        <v>2.4285714285714284</v>
      </c>
      <c r="M20" s="48">
        <f>'Avg Week Bombo-Matugga'!M20+'Avg Week Matugga-Bombo'!M20</f>
        <v>143.14285714285714</v>
      </c>
      <c r="N20" s="48">
        <f>'Avg Week Bombo-Matugga'!N20+'Avg Week Matugga-Bombo'!N20</f>
        <v>0</v>
      </c>
      <c r="O20" s="15">
        <f t="shared" si="0"/>
        <v>219.85714285714283</v>
      </c>
      <c r="P20" s="15">
        <f t="shared" si="1"/>
        <v>363</v>
      </c>
      <c r="R20" s="1" t="s">
        <v>16</v>
      </c>
      <c r="S20" s="17">
        <f t="shared" ref="S20:AF20" si="12">SUM(C50:C53)</f>
        <v>352.57142857142856</v>
      </c>
      <c r="T20" s="17">
        <f t="shared" si="12"/>
        <v>83.857142857142861</v>
      </c>
      <c r="U20" s="17">
        <f t="shared" si="12"/>
        <v>66.571428571428569</v>
      </c>
      <c r="V20" s="17">
        <f t="shared" si="12"/>
        <v>310</v>
      </c>
      <c r="W20" s="17">
        <f t="shared" si="12"/>
        <v>10</v>
      </c>
      <c r="X20" s="17">
        <f t="shared" si="12"/>
        <v>5.4285714285714279</v>
      </c>
      <c r="Y20" s="17">
        <f t="shared" si="12"/>
        <v>142.28571428571428</v>
      </c>
      <c r="Z20" s="17">
        <f t="shared" si="12"/>
        <v>35.428571428571431</v>
      </c>
      <c r="AA20" s="17">
        <f t="shared" si="12"/>
        <v>16.857142857142858</v>
      </c>
      <c r="AB20" s="17">
        <f t="shared" si="12"/>
        <v>16.571428571428569</v>
      </c>
      <c r="AC20" s="17">
        <f t="shared" si="12"/>
        <v>471.71428571428567</v>
      </c>
      <c r="AD20" s="17">
        <f t="shared" si="12"/>
        <v>0.71428571428571419</v>
      </c>
      <c r="AE20" s="30">
        <f t="shared" si="12"/>
        <v>1040.2857142857142</v>
      </c>
      <c r="AF20" s="30">
        <f t="shared" si="12"/>
        <v>1512.0000000000002</v>
      </c>
    </row>
    <row r="21" spans="2:32" ht="23.1" customHeight="1" x14ac:dyDescent="0.25">
      <c r="B21" s="22" t="s">
        <v>48</v>
      </c>
      <c r="C21" s="48">
        <f>'Avg Week Bombo-Matugga'!C21+'Avg Week Matugga-Bombo'!C21</f>
        <v>59.142857142857139</v>
      </c>
      <c r="D21" s="48">
        <f>'Avg Week Bombo-Matugga'!D21+'Avg Week Matugga-Bombo'!D21</f>
        <v>21.571428571428569</v>
      </c>
      <c r="E21" s="48">
        <f>'Avg Week Bombo-Matugga'!E21+'Avg Week Matugga-Bombo'!E21</f>
        <v>11.571428571428571</v>
      </c>
      <c r="F21" s="48">
        <f>'Avg Week Bombo-Matugga'!F21+'Avg Week Matugga-Bombo'!F21</f>
        <v>62</v>
      </c>
      <c r="G21" s="48">
        <f>'Avg Week Bombo-Matugga'!G21+'Avg Week Matugga-Bombo'!G21</f>
        <v>4.5714285714285721</v>
      </c>
      <c r="H21" s="48">
        <f>'Avg Week Bombo-Matugga'!H21+'Avg Week Matugga-Bombo'!H21</f>
        <v>1.1428571428571428</v>
      </c>
      <c r="I21" s="48">
        <f>'Avg Week Bombo-Matugga'!I21+'Avg Week Matugga-Bombo'!I21</f>
        <v>30.428571428571427</v>
      </c>
      <c r="J21" s="48">
        <f>'Avg Week Bombo-Matugga'!J21+'Avg Week Matugga-Bombo'!J21</f>
        <v>8.4285714285714288</v>
      </c>
      <c r="K21" s="48">
        <f>'Avg Week Bombo-Matugga'!K21+'Avg Week Matugga-Bombo'!K21</f>
        <v>2.2857142857142856</v>
      </c>
      <c r="L21" s="48">
        <f>'Avg Week Bombo-Matugga'!L21+'Avg Week Matugga-Bombo'!L21</f>
        <v>3.7142857142857144</v>
      </c>
      <c r="M21" s="48">
        <f>'Avg Week Bombo-Matugga'!M21+'Avg Week Matugga-Bombo'!M21</f>
        <v>141.57142857142856</v>
      </c>
      <c r="N21" s="48">
        <f>'Avg Week Bombo-Matugga'!N21+'Avg Week Matugga-Bombo'!N21</f>
        <v>0.14285714285714285</v>
      </c>
      <c r="O21" s="15">
        <f t="shared" si="0"/>
        <v>204.99999999999997</v>
      </c>
      <c r="P21" s="15">
        <f t="shared" si="1"/>
        <v>346.57142857142856</v>
      </c>
      <c r="R21" s="35" t="s">
        <v>20</v>
      </c>
      <c r="S21" s="33">
        <f t="shared" ref="S21:AF21" si="13">SUM(C54:C57)</f>
        <v>340.85714285714289</v>
      </c>
      <c r="T21" s="17">
        <f t="shared" si="13"/>
        <v>73.428571428571431</v>
      </c>
      <c r="U21" s="17">
        <f t="shared" si="13"/>
        <v>62.142857142857139</v>
      </c>
      <c r="V21" s="17">
        <f t="shared" si="13"/>
        <v>352.42857142857144</v>
      </c>
      <c r="W21" s="17">
        <f t="shared" si="13"/>
        <v>11.571428571428569</v>
      </c>
      <c r="X21" s="17">
        <f t="shared" si="13"/>
        <v>8.2857142857142847</v>
      </c>
      <c r="Y21" s="17">
        <f t="shared" si="13"/>
        <v>122.42857142857142</v>
      </c>
      <c r="Z21" s="17">
        <f t="shared" si="13"/>
        <v>38.714285714285708</v>
      </c>
      <c r="AA21" s="17">
        <f t="shared" si="13"/>
        <v>19.571428571428569</v>
      </c>
      <c r="AB21" s="17">
        <f t="shared" si="13"/>
        <v>16.285714285714285</v>
      </c>
      <c r="AC21" s="17">
        <f t="shared" si="13"/>
        <v>471.14285714285711</v>
      </c>
      <c r="AD21" s="17">
        <f t="shared" si="13"/>
        <v>0.2857142857142857</v>
      </c>
      <c r="AE21" s="30">
        <f t="shared" si="13"/>
        <v>1046</v>
      </c>
      <c r="AF21" s="30">
        <f t="shared" si="13"/>
        <v>1517.1428571428573</v>
      </c>
    </row>
    <row r="22" spans="2:32" ht="23.1" customHeight="1" x14ac:dyDescent="0.25">
      <c r="B22" s="22" t="s">
        <v>49</v>
      </c>
      <c r="C22" s="48">
        <f>'Avg Week Bombo-Matugga'!C22+'Avg Week Matugga-Bombo'!C22</f>
        <v>64.857142857142861</v>
      </c>
      <c r="D22" s="48">
        <f>'Avg Week Bombo-Matugga'!D22+'Avg Week Matugga-Bombo'!D22</f>
        <v>15.571428571428571</v>
      </c>
      <c r="E22" s="48">
        <f>'Avg Week Bombo-Matugga'!E22+'Avg Week Matugga-Bombo'!E22</f>
        <v>10.714285714285715</v>
      </c>
      <c r="F22" s="48">
        <f>'Avg Week Bombo-Matugga'!F22+'Avg Week Matugga-Bombo'!F22</f>
        <v>74.571428571428569</v>
      </c>
      <c r="G22" s="48">
        <f>'Avg Week Bombo-Matugga'!G22+'Avg Week Matugga-Bombo'!G22</f>
        <v>2.8571428571428572</v>
      </c>
      <c r="H22" s="48">
        <f>'Avg Week Bombo-Matugga'!H22+'Avg Week Matugga-Bombo'!H22</f>
        <v>0.5714285714285714</v>
      </c>
      <c r="I22" s="48">
        <f>'Avg Week Bombo-Matugga'!I22+'Avg Week Matugga-Bombo'!I22</f>
        <v>27.714285714285715</v>
      </c>
      <c r="J22" s="48">
        <f>'Avg Week Bombo-Matugga'!J22+'Avg Week Matugga-Bombo'!J22</f>
        <v>6.1428571428571423</v>
      </c>
      <c r="K22" s="48">
        <f>'Avg Week Bombo-Matugga'!K22+'Avg Week Matugga-Bombo'!K22</f>
        <v>1.8571428571428572</v>
      </c>
      <c r="L22" s="48">
        <f>'Avg Week Bombo-Matugga'!L22+'Avg Week Matugga-Bombo'!L22</f>
        <v>2.2857142857142856</v>
      </c>
      <c r="M22" s="48">
        <f>'Avg Week Bombo-Matugga'!M22+'Avg Week Matugga-Bombo'!M22</f>
        <v>129.85714285714286</v>
      </c>
      <c r="N22" s="48">
        <f>'Avg Week Bombo-Matugga'!N22+'Avg Week Matugga-Bombo'!N22</f>
        <v>0</v>
      </c>
      <c r="O22" s="15">
        <f t="shared" si="0"/>
        <v>207.14285714285717</v>
      </c>
      <c r="P22" s="15">
        <f t="shared" si="1"/>
        <v>337</v>
      </c>
      <c r="R22" s="1" t="s">
        <v>146</v>
      </c>
      <c r="S22" s="33">
        <f>SUM(C58:C61)</f>
        <v>229</v>
      </c>
      <c r="T22" s="33">
        <f t="shared" ref="T22:AF22" si="14">SUM(D58:D61)</f>
        <v>61</v>
      </c>
      <c r="U22" s="33">
        <f t="shared" si="14"/>
        <v>43</v>
      </c>
      <c r="V22" s="33">
        <f t="shared" si="14"/>
        <v>214.5</v>
      </c>
      <c r="W22" s="33">
        <f t="shared" si="14"/>
        <v>13.5</v>
      </c>
      <c r="X22" s="33">
        <f t="shared" si="14"/>
        <v>8.5</v>
      </c>
      <c r="Y22" s="33">
        <f t="shared" si="14"/>
        <v>92</v>
      </c>
      <c r="Z22" s="33">
        <f t="shared" si="14"/>
        <v>39.5</v>
      </c>
      <c r="AA22" s="33">
        <f t="shared" si="14"/>
        <v>19.5</v>
      </c>
      <c r="AB22" s="33">
        <f t="shared" si="14"/>
        <v>11</v>
      </c>
      <c r="AC22" s="33">
        <f t="shared" si="14"/>
        <v>315.5</v>
      </c>
      <c r="AD22" s="33">
        <f t="shared" si="14"/>
        <v>0</v>
      </c>
      <c r="AE22" s="77">
        <f t="shared" si="14"/>
        <v>731.5</v>
      </c>
      <c r="AF22" s="77">
        <f t="shared" si="14"/>
        <v>1047</v>
      </c>
    </row>
    <row r="23" spans="2:32" ht="23.1" customHeight="1" x14ac:dyDescent="0.25">
      <c r="B23" s="22" t="s">
        <v>50</v>
      </c>
      <c r="C23" s="48">
        <f>'Avg Week Bombo-Matugga'!C23+'Avg Week Matugga-Bombo'!C23</f>
        <v>61.285714285714292</v>
      </c>
      <c r="D23" s="48">
        <f>'Avg Week Bombo-Matugga'!D23+'Avg Week Matugga-Bombo'!D23</f>
        <v>17.428571428571431</v>
      </c>
      <c r="E23" s="48">
        <f>'Avg Week Bombo-Matugga'!E23+'Avg Week Matugga-Bombo'!E23</f>
        <v>12.714285714285714</v>
      </c>
      <c r="F23" s="48">
        <f>'Avg Week Bombo-Matugga'!F23+'Avg Week Matugga-Bombo'!F23</f>
        <v>71.428571428571431</v>
      </c>
      <c r="G23" s="48">
        <f>'Avg Week Bombo-Matugga'!G23+'Avg Week Matugga-Bombo'!G23</f>
        <v>1.1428571428571428</v>
      </c>
      <c r="H23" s="48">
        <f>'Avg Week Bombo-Matugga'!H23+'Avg Week Matugga-Bombo'!H23</f>
        <v>0.8571428571428571</v>
      </c>
      <c r="I23" s="48">
        <f>'Avg Week Bombo-Matugga'!I23+'Avg Week Matugga-Bombo'!I23</f>
        <v>29.142857142857142</v>
      </c>
      <c r="J23" s="48">
        <f>'Avg Week Bombo-Matugga'!J23+'Avg Week Matugga-Bombo'!J23</f>
        <v>7</v>
      </c>
      <c r="K23" s="48">
        <f>'Avg Week Bombo-Matugga'!K23+'Avg Week Matugga-Bombo'!K23</f>
        <v>3</v>
      </c>
      <c r="L23" s="48">
        <f>'Avg Week Bombo-Matugga'!L23+'Avg Week Matugga-Bombo'!L23</f>
        <v>3.5714285714285712</v>
      </c>
      <c r="M23" s="48">
        <f>'Avg Week Bombo-Matugga'!M23+'Avg Week Matugga-Bombo'!M23</f>
        <v>128.85714285714286</v>
      </c>
      <c r="N23" s="48">
        <f>'Avg Week Bombo-Matugga'!N23+'Avg Week Matugga-Bombo'!N23</f>
        <v>0.14285714285714285</v>
      </c>
      <c r="O23" s="15">
        <f t="shared" si="0"/>
        <v>207.71428571428572</v>
      </c>
      <c r="P23" s="15">
        <f t="shared" si="1"/>
        <v>336.57142857142861</v>
      </c>
      <c r="R23" s="1" t="s">
        <v>147</v>
      </c>
      <c r="S23" s="33">
        <f>SUM(C62:C65)</f>
        <v>176.5</v>
      </c>
      <c r="T23" s="33">
        <f t="shared" ref="T23:AF23" si="15">SUM(D62:D65)</f>
        <v>46</v>
      </c>
      <c r="U23" s="33">
        <f t="shared" si="15"/>
        <v>41</v>
      </c>
      <c r="V23" s="33">
        <f t="shared" si="15"/>
        <v>186</v>
      </c>
      <c r="W23" s="33">
        <f t="shared" si="15"/>
        <v>14</v>
      </c>
      <c r="X23" s="33">
        <f t="shared" si="15"/>
        <v>5</v>
      </c>
      <c r="Y23" s="33">
        <f t="shared" si="15"/>
        <v>91.5</v>
      </c>
      <c r="Z23" s="33">
        <f t="shared" si="15"/>
        <v>25.5</v>
      </c>
      <c r="AA23" s="33">
        <f t="shared" si="15"/>
        <v>14.5</v>
      </c>
      <c r="AB23" s="33">
        <f t="shared" si="15"/>
        <v>15.5</v>
      </c>
      <c r="AC23" s="33">
        <f t="shared" si="15"/>
        <v>287.5</v>
      </c>
      <c r="AD23" s="33">
        <f t="shared" si="15"/>
        <v>0.5</v>
      </c>
      <c r="AE23" s="77">
        <f t="shared" si="15"/>
        <v>616</v>
      </c>
      <c r="AF23" s="77">
        <f t="shared" si="15"/>
        <v>903.5</v>
      </c>
    </row>
    <row r="24" spans="2:32" ht="23.1" customHeight="1" x14ac:dyDescent="0.25">
      <c r="B24" s="22" t="s">
        <v>51</v>
      </c>
      <c r="C24" s="48">
        <f>'Avg Week Bombo-Matugga'!C24+'Avg Week Matugga-Bombo'!C24</f>
        <v>70.714285714285708</v>
      </c>
      <c r="D24" s="48">
        <f>'Avg Week Bombo-Matugga'!D24+'Avg Week Matugga-Bombo'!D24</f>
        <v>21</v>
      </c>
      <c r="E24" s="48">
        <f>'Avg Week Bombo-Matugga'!E24+'Avg Week Matugga-Bombo'!E24</f>
        <v>13.285714285714285</v>
      </c>
      <c r="F24" s="48">
        <f>'Avg Week Bombo-Matugga'!F24+'Avg Week Matugga-Bombo'!F24</f>
        <v>68.428571428571431</v>
      </c>
      <c r="G24" s="48">
        <f>'Avg Week Bombo-Matugga'!G24+'Avg Week Matugga-Bombo'!G24</f>
        <v>1.5714285714285714</v>
      </c>
      <c r="H24" s="48">
        <f>'Avg Week Bombo-Matugga'!H24+'Avg Week Matugga-Bombo'!H24</f>
        <v>1.7142857142857144</v>
      </c>
      <c r="I24" s="48">
        <f>'Avg Week Bombo-Matugga'!I24+'Avg Week Matugga-Bombo'!I24</f>
        <v>30.285714285714285</v>
      </c>
      <c r="J24" s="48">
        <f>'Avg Week Bombo-Matugga'!J24+'Avg Week Matugga-Bombo'!J24</f>
        <v>7.5714285714285712</v>
      </c>
      <c r="K24" s="48">
        <f>'Avg Week Bombo-Matugga'!K24+'Avg Week Matugga-Bombo'!K24</f>
        <v>5.8571428571428577</v>
      </c>
      <c r="L24" s="48">
        <f>'Avg Week Bombo-Matugga'!L24+'Avg Week Matugga-Bombo'!L24</f>
        <v>4</v>
      </c>
      <c r="M24" s="48">
        <f>'Avg Week Bombo-Matugga'!M24+'Avg Week Matugga-Bombo'!M24</f>
        <v>134.57142857142856</v>
      </c>
      <c r="N24" s="48">
        <f>'Avg Week Bombo-Matugga'!N24+'Avg Week Matugga-Bombo'!N24</f>
        <v>0</v>
      </c>
      <c r="O24" s="15">
        <f t="shared" si="0"/>
        <v>224.42857142857147</v>
      </c>
      <c r="P24" s="15">
        <f t="shared" si="1"/>
        <v>359</v>
      </c>
      <c r="R24" s="1" t="s">
        <v>148</v>
      </c>
      <c r="S24" s="33">
        <f>SUM(C66:C69)</f>
        <v>149.5</v>
      </c>
      <c r="T24" s="33">
        <f t="shared" ref="T24:AF24" si="16">SUM(D66:D69)</f>
        <v>31.5</v>
      </c>
      <c r="U24" s="33">
        <f t="shared" si="16"/>
        <v>30</v>
      </c>
      <c r="V24" s="33">
        <f t="shared" si="16"/>
        <v>164.5</v>
      </c>
      <c r="W24" s="33">
        <f t="shared" si="16"/>
        <v>6</v>
      </c>
      <c r="X24" s="33">
        <f t="shared" si="16"/>
        <v>10</v>
      </c>
      <c r="Y24" s="33">
        <f t="shared" si="16"/>
        <v>85</v>
      </c>
      <c r="Z24" s="33">
        <f t="shared" si="16"/>
        <v>33</v>
      </c>
      <c r="AA24" s="33">
        <f t="shared" si="16"/>
        <v>12</v>
      </c>
      <c r="AB24" s="33">
        <f t="shared" si="16"/>
        <v>11.5</v>
      </c>
      <c r="AC24" s="33">
        <f t="shared" si="16"/>
        <v>197.5</v>
      </c>
      <c r="AD24" s="33">
        <f t="shared" si="16"/>
        <v>15</v>
      </c>
      <c r="AE24" s="77">
        <f t="shared" si="16"/>
        <v>548</v>
      </c>
      <c r="AF24" s="77">
        <f t="shared" si="16"/>
        <v>745.5</v>
      </c>
    </row>
    <row r="25" spans="2:32" ht="23.1" customHeight="1" x14ac:dyDescent="0.25">
      <c r="B25" s="22" t="s">
        <v>52</v>
      </c>
      <c r="C25" s="48">
        <f>'Avg Week Bombo-Matugga'!C25+'Avg Week Matugga-Bombo'!C25</f>
        <v>63.571428571428569</v>
      </c>
      <c r="D25" s="48">
        <f>'Avg Week Bombo-Matugga'!D25+'Avg Week Matugga-Bombo'!D25</f>
        <v>18</v>
      </c>
      <c r="E25" s="48">
        <f>'Avg Week Bombo-Matugga'!E25+'Avg Week Matugga-Bombo'!E25</f>
        <v>14.285714285714285</v>
      </c>
      <c r="F25" s="48">
        <f>'Avg Week Bombo-Matugga'!F25+'Avg Week Matugga-Bombo'!F25</f>
        <v>68.428571428571431</v>
      </c>
      <c r="G25" s="48">
        <f>'Avg Week Bombo-Matugga'!G25+'Avg Week Matugga-Bombo'!G25</f>
        <v>2.4285714285714284</v>
      </c>
      <c r="H25" s="48">
        <f>'Avg Week Bombo-Matugga'!H25+'Avg Week Matugga-Bombo'!H25</f>
        <v>1.1428571428571428</v>
      </c>
      <c r="I25" s="48">
        <f>'Avg Week Bombo-Matugga'!I25+'Avg Week Matugga-Bombo'!I25</f>
        <v>38.142857142857139</v>
      </c>
      <c r="J25" s="48">
        <f>'Avg Week Bombo-Matugga'!J25+'Avg Week Matugga-Bombo'!J25</f>
        <v>7.1428571428571432</v>
      </c>
      <c r="K25" s="48">
        <f>'Avg Week Bombo-Matugga'!K25+'Avg Week Matugga-Bombo'!K25</f>
        <v>3.4285714285714288</v>
      </c>
      <c r="L25" s="48">
        <f>'Avg Week Bombo-Matugga'!L25+'Avg Week Matugga-Bombo'!L25</f>
        <v>4.2857142857142856</v>
      </c>
      <c r="M25" s="48">
        <f>'Avg Week Bombo-Matugga'!M25+'Avg Week Matugga-Bombo'!M25</f>
        <v>131.14285714285714</v>
      </c>
      <c r="N25" s="48">
        <f>'Avg Week Bombo-Matugga'!N25+'Avg Week Matugga-Bombo'!N25</f>
        <v>0.14285714285714285</v>
      </c>
      <c r="O25" s="15">
        <f t="shared" si="0"/>
        <v>220.99999999999994</v>
      </c>
      <c r="P25" s="15">
        <f t="shared" si="1"/>
        <v>352.14285714285711</v>
      </c>
      <c r="R25" s="1" t="s">
        <v>149</v>
      </c>
      <c r="S25" s="33">
        <f>SUM(C70:C73)</f>
        <v>124.5</v>
      </c>
      <c r="T25" s="33">
        <f t="shared" ref="T25:AF25" si="17">SUM(D70:D73)</f>
        <v>27.5</v>
      </c>
      <c r="U25" s="33">
        <f t="shared" si="17"/>
        <v>23</v>
      </c>
      <c r="V25" s="33">
        <f t="shared" si="17"/>
        <v>182.5</v>
      </c>
      <c r="W25" s="33">
        <f t="shared" si="17"/>
        <v>11.5</v>
      </c>
      <c r="X25" s="33">
        <f t="shared" si="17"/>
        <v>17</v>
      </c>
      <c r="Y25" s="33">
        <f t="shared" si="17"/>
        <v>75</v>
      </c>
      <c r="Z25" s="33">
        <f t="shared" si="17"/>
        <v>29</v>
      </c>
      <c r="AA25" s="33">
        <f t="shared" si="17"/>
        <v>10.5</v>
      </c>
      <c r="AB25" s="33">
        <f t="shared" si="17"/>
        <v>9.5</v>
      </c>
      <c r="AC25" s="33">
        <f t="shared" si="17"/>
        <v>156.5</v>
      </c>
      <c r="AD25" s="33">
        <f t="shared" si="17"/>
        <v>0</v>
      </c>
      <c r="AE25" s="77">
        <f t="shared" si="17"/>
        <v>510</v>
      </c>
      <c r="AF25" s="77">
        <f t="shared" si="17"/>
        <v>666.5</v>
      </c>
    </row>
    <row r="26" spans="2:32" ht="23.1" customHeight="1" x14ac:dyDescent="0.25">
      <c r="B26" s="22" t="s">
        <v>53</v>
      </c>
      <c r="C26" s="48">
        <f>'Avg Week Bombo-Matugga'!C26+'Avg Week Matugga-Bombo'!C26</f>
        <v>65</v>
      </c>
      <c r="D26" s="48">
        <f>'Avg Week Bombo-Matugga'!D26+'Avg Week Matugga-Bombo'!D26</f>
        <v>21.142857142857142</v>
      </c>
      <c r="E26" s="48">
        <f>'Avg Week Bombo-Matugga'!E26+'Avg Week Matugga-Bombo'!E26</f>
        <v>12.142857142857142</v>
      </c>
      <c r="F26" s="48">
        <f>'Avg Week Bombo-Matugga'!F26+'Avg Week Matugga-Bombo'!F26</f>
        <v>70.142857142857139</v>
      </c>
      <c r="G26" s="48">
        <f>'Avg Week Bombo-Matugga'!G26+'Avg Week Matugga-Bombo'!G26</f>
        <v>1.1428571428571428</v>
      </c>
      <c r="H26" s="48">
        <f>'Avg Week Bombo-Matugga'!H26+'Avg Week Matugga-Bombo'!H26</f>
        <v>1.2857142857142856</v>
      </c>
      <c r="I26" s="48">
        <f>'Avg Week Bombo-Matugga'!I26+'Avg Week Matugga-Bombo'!I26</f>
        <v>32</v>
      </c>
      <c r="J26" s="48">
        <f>'Avg Week Bombo-Matugga'!J26+'Avg Week Matugga-Bombo'!J26</f>
        <v>6.8571428571428568</v>
      </c>
      <c r="K26" s="48">
        <f>'Avg Week Bombo-Matugga'!K26+'Avg Week Matugga-Bombo'!K26</f>
        <v>2.5714285714285716</v>
      </c>
      <c r="L26" s="48">
        <f>'Avg Week Bombo-Matugga'!L26+'Avg Week Matugga-Bombo'!L26</f>
        <v>3.8571428571428572</v>
      </c>
      <c r="M26" s="48">
        <f>'Avg Week Bombo-Matugga'!M26+'Avg Week Matugga-Bombo'!M26</f>
        <v>120.71428571428572</v>
      </c>
      <c r="N26" s="48">
        <f>'Avg Week Bombo-Matugga'!N26+'Avg Week Matugga-Bombo'!N26</f>
        <v>0</v>
      </c>
      <c r="O26" s="15">
        <f t="shared" si="0"/>
        <v>216.14285714285714</v>
      </c>
      <c r="P26" s="15">
        <f t="shared" si="1"/>
        <v>336.85714285714289</v>
      </c>
      <c r="R26" s="1" t="s">
        <v>150</v>
      </c>
      <c r="S26" s="33">
        <f>SUM(C74:C77)</f>
        <v>97.5</v>
      </c>
      <c r="T26" s="33">
        <f t="shared" ref="T26:AF26" si="18">SUM(D74:D77)</f>
        <v>25</v>
      </c>
      <c r="U26" s="33">
        <f t="shared" si="18"/>
        <v>14.5</v>
      </c>
      <c r="V26" s="33">
        <f t="shared" si="18"/>
        <v>91.5</v>
      </c>
      <c r="W26" s="33">
        <f t="shared" si="18"/>
        <v>3.5</v>
      </c>
      <c r="X26" s="33">
        <f t="shared" si="18"/>
        <v>10</v>
      </c>
      <c r="Y26" s="33">
        <f t="shared" si="18"/>
        <v>62.5</v>
      </c>
      <c r="Z26" s="33">
        <f t="shared" si="18"/>
        <v>26.5</v>
      </c>
      <c r="AA26" s="33">
        <f t="shared" si="18"/>
        <v>7.5</v>
      </c>
      <c r="AB26" s="33">
        <f t="shared" si="18"/>
        <v>12.5</v>
      </c>
      <c r="AC26" s="33">
        <f t="shared" si="18"/>
        <v>119</v>
      </c>
      <c r="AD26" s="33">
        <f t="shared" si="18"/>
        <v>0</v>
      </c>
      <c r="AE26" s="77">
        <f t="shared" si="18"/>
        <v>351</v>
      </c>
      <c r="AF26" s="77">
        <f t="shared" si="18"/>
        <v>470</v>
      </c>
    </row>
    <row r="27" spans="2:32" ht="23.1" customHeight="1" x14ac:dyDescent="0.25">
      <c r="B27" s="22" t="s">
        <v>54</v>
      </c>
      <c r="C27" s="48">
        <f>'Avg Week Bombo-Matugga'!C27+'Avg Week Matugga-Bombo'!C27</f>
        <v>62.428571428571431</v>
      </c>
      <c r="D27" s="48">
        <f>'Avg Week Bombo-Matugga'!D27+'Avg Week Matugga-Bombo'!D27</f>
        <v>19.285714285714285</v>
      </c>
      <c r="E27" s="48">
        <f>'Avg Week Bombo-Matugga'!E27+'Avg Week Matugga-Bombo'!E27</f>
        <v>13.142857142857144</v>
      </c>
      <c r="F27" s="48">
        <f>'Avg Week Bombo-Matugga'!F27+'Avg Week Matugga-Bombo'!F27</f>
        <v>64.428571428571431</v>
      </c>
      <c r="G27" s="48">
        <f>'Avg Week Bombo-Matugga'!G27+'Avg Week Matugga-Bombo'!G27</f>
        <v>1.5714285714285714</v>
      </c>
      <c r="H27" s="48">
        <f>'Avg Week Bombo-Matugga'!H27+'Avg Week Matugga-Bombo'!H27</f>
        <v>0.5714285714285714</v>
      </c>
      <c r="I27" s="48">
        <f>'Avg Week Bombo-Matugga'!I27+'Avg Week Matugga-Bombo'!I27</f>
        <v>36.857142857142861</v>
      </c>
      <c r="J27" s="48">
        <f>'Avg Week Bombo-Matugga'!J27+'Avg Week Matugga-Bombo'!J27</f>
        <v>8.2857142857142865</v>
      </c>
      <c r="K27" s="48">
        <f>'Avg Week Bombo-Matugga'!K27+'Avg Week Matugga-Bombo'!K27</f>
        <v>3.7142857142857144</v>
      </c>
      <c r="L27" s="48">
        <f>'Avg Week Bombo-Matugga'!L27+'Avg Week Matugga-Bombo'!L27</f>
        <v>4</v>
      </c>
      <c r="M27" s="48">
        <f>'Avg Week Bombo-Matugga'!M27+'Avg Week Matugga-Bombo'!M27</f>
        <v>131.71428571428572</v>
      </c>
      <c r="N27" s="48">
        <f>'Avg Week Bombo-Matugga'!N27+'Avg Week Matugga-Bombo'!N27</f>
        <v>0</v>
      </c>
      <c r="O27" s="15">
        <f t="shared" si="0"/>
        <v>214.28571428571431</v>
      </c>
      <c r="P27" s="15">
        <f t="shared" si="1"/>
        <v>346</v>
      </c>
      <c r="R27" s="1" t="s">
        <v>151</v>
      </c>
      <c r="S27" s="33">
        <f>SUM(C78:C81)</f>
        <v>64</v>
      </c>
      <c r="T27" s="33">
        <f t="shared" ref="T27:AF27" si="19">SUM(D78:D81)</f>
        <v>9</v>
      </c>
      <c r="U27" s="33">
        <f t="shared" si="19"/>
        <v>11</v>
      </c>
      <c r="V27" s="33">
        <f t="shared" si="19"/>
        <v>52</v>
      </c>
      <c r="W27" s="33">
        <f t="shared" si="19"/>
        <v>2</v>
      </c>
      <c r="X27" s="33">
        <f t="shared" si="19"/>
        <v>12</v>
      </c>
      <c r="Y27" s="33">
        <f t="shared" si="19"/>
        <v>55</v>
      </c>
      <c r="Z27" s="33">
        <f t="shared" si="19"/>
        <v>26</v>
      </c>
      <c r="AA27" s="33">
        <f t="shared" si="19"/>
        <v>8.5</v>
      </c>
      <c r="AB27" s="33">
        <f t="shared" si="19"/>
        <v>11.5</v>
      </c>
      <c r="AC27" s="33">
        <f t="shared" si="19"/>
        <v>66.5</v>
      </c>
      <c r="AD27" s="33">
        <f t="shared" si="19"/>
        <v>0</v>
      </c>
      <c r="AE27" s="77">
        <f t="shared" si="19"/>
        <v>251</v>
      </c>
      <c r="AF27" s="77">
        <f t="shared" si="19"/>
        <v>317.5</v>
      </c>
    </row>
    <row r="28" spans="2:32" ht="23.1" customHeight="1" x14ac:dyDescent="0.25">
      <c r="B28" s="22" t="s">
        <v>55</v>
      </c>
      <c r="C28" s="48">
        <f>'Avg Week Bombo-Matugga'!C28+'Avg Week Matugga-Bombo'!C28</f>
        <v>67.714285714285708</v>
      </c>
      <c r="D28" s="48">
        <f>'Avg Week Bombo-Matugga'!D28+'Avg Week Matugga-Bombo'!D28</f>
        <v>21.142857142857142</v>
      </c>
      <c r="E28" s="48">
        <f>'Avg Week Bombo-Matugga'!E28+'Avg Week Matugga-Bombo'!E28</f>
        <v>13.857142857142858</v>
      </c>
      <c r="F28" s="48">
        <f>'Avg Week Bombo-Matugga'!F28+'Avg Week Matugga-Bombo'!F28</f>
        <v>66.714285714285722</v>
      </c>
      <c r="G28" s="48">
        <f>'Avg Week Bombo-Matugga'!G28+'Avg Week Matugga-Bombo'!G28</f>
        <v>1.1428571428571428</v>
      </c>
      <c r="H28" s="48">
        <f>'Avg Week Bombo-Matugga'!H28+'Avg Week Matugga-Bombo'!H28</f>
        <v>1.5714285714285714</v>
      </c>
      <c r="I28" s="48">
        <f>'Avg Week Bombo-Matugga'!I28+'Avg Week Matugga-Bombo'!I28</f>
        <v>31.428571428571427</v>
      </c>
      <c r="J28" s="48">
        <f>'Avg Week Bombo-Matugga'!J28+'Avg Week Matugga-Bombo'!J28</f>
        <v>7.4285714285714288</v>
      </c>
      <c r="K28" s="48">
        <f>'Avg Week Bombo-Matugga'!K28+'Avg Week Matugga-Bombo'!K28</f>
        <v>4.8571428571428577</v>
      </c>
      <c r="L28" s="48">
        <f>'Avg Week Bombo-Matugga'!L28+'Avg Week Matugga-Bombo'!L28</f>
        <v>3.5714285714285712</v>
      </c>
      <c r="M28" s="48">
        <f>'Avg Week Bombo-Matugga'!M28+'Avg Week Matugga-Bombo'!M28</f>
        <v>128.28571428571428</v>
      </c>
      <c r="N28" s="48">
        <f>'Avg Week Bombo-Matugga'!N28+'Avg Week Matugga-Bombo'!N28</f>
        <v>0</v>
      </c>
      <c r="O28" s="15">
        <f t="shared" si="0"/>
        <v>219.42857142857144</v>
      </c>
      <c r="P28" s="15">
        <f t="shared" si="1"/>
        <v>347.71428571428572</v>
      </c>
      <c r="R28" s="1" t="s">
        <v>152</v>
      </c>
      <c r="S28" s="33">
        <f>SUM(C82:C85)</f>
        <v>28</v>
      </c>
      <c r="T28" s="33">
        <f t="shared" ref="T28:AF28" si="20">SUM(D82:D85)</f>
        <v>9</v>
      </c>
      <c r="U28" s="33">
        <f t="shared" si="20"/>
        <v>3.5</v>
      </c>
      <c r="V28" s="33">
        <f t="shared" si="20"/>
        <v>16.5</v>
      </c>
      <c r="W28" s="33">
        <f t="shared" si="20"/>
        <v>0.5</v>
      </c>
      <c r="X28" s="33">
        <f t="shared" si="20"/>
        <v>3.5</v>
      </c>
      <c r="Y28" s="33">
        <f t="shared" si="20"/>
        <v>25.5</v>
      </c>
      <c r="Z28" s="33">
        <f t="shared" si="20"/>
        <v>16.5</v>
      </c>
      <c r="AA28" s="33">
        <f t="shared" si="20"/>
        <v>22.5</v>
      </c>
      <c r="AB28" s="33">
        <f t="shared" si="20"/>
        <v>18.5</v>
      </c>
      <c r="AC28" s="33">
        <f t="shared" si="20"/>
        <v>45.5</v>
      </c>
      <c r="AD28" s="33">
        <f t="shared" si="20"/>
        <v>0</v>
      </c>
      <c r="AE28" s="77">
        <f t="shared" si="20"/>
        <v>144</v>
      </c>
      <c r="AF28" s="77">
        <f t="shared" si="20"/>
        <v>189.5</v>
      </c>
    </row>
    <row r="29" spans="2:32" ht="23.1" customHeight="1" x14ac:dyDescent="0.25">
      <c r="B29" s="22" t="s">
        <v>56</v>
      </c>
      <c r="C29" s="48">
        <f>'Avg Week Bombo-Matugga'!C29+'Avg Week Matugga-Bombo'!C29</f>
        <v>58.571428571428569</v>
      </c>
      <c r="D29" s="48">
        <f>'Avg Week Bombo-Matugga'!D29+'Avg Week Matugga-Bombo'!D29</f>
        <v>20.571428571428569</v>
      </c>
      <c r="E29" s="48">
        <f>'Avg Week Bombo-Matugga'!E29+'Avg Week Matugga-Bombo'!E29</f>
        <v>17.571428571428573</v>
      </c>
      <c r="F29" s="48">
        <f>'Avg Week Bombo-Matugga'!F29+'Avg Week Matugga-Bombo'!F29</f>
        <v>68</v>
      </c>
      <c r="G29" s="48">
        <f>'Avg Week Bombo-Matugga'!G29+'Avg Week Matugga-Bombo'!G29</f>
        <v>1.7142857142857144</v>
      </c>
      <c r="H29" s="48">
        <f>'Avg Week Bombo-Matugga'!H29+'Avg Week Matugga-Bombo'!H29</f>
        <v>1.4285714285714284</v>
      </c>
      <c r="I29" s="48">
        <f>'Avg Week Bombo-Matugga'!I29+'Avg Week Matugga-Bombo'!I29</f>
        <v>33.571428571428569</v>
      </c>
      <c r="J29" s="48">
        <f>'Avg Week Bombo-Matugga'!J29+'Avg Week Matugga-Bombo'!J29</f>
        <v>8.7142857142857153</v>
      </c>
      <c r="K29" s="48">
        <f>'Avg Week Bombo-Matugga'!K29+'Avg Week Matugga-Bombo'!K29</f>
        <v>2.5714285714285712</v>
      </c>
      <c r="L29" s="48">
        <f>'Avg Week Bombo-Matugga'!L29+'Avg Week Matugga-Bombo'!L29</f>
        <v>3.8571428571428568</v>
      </c>
      <c r="M29" s="48">
        <f>'Avg Week Bombo-Matugga'!M29+'Avg Week Matugga-Bombo'!M29</f>
        <v>121.85714285714286</v>
      </c>
      <c r="N29" s="48">
        <f>'Avg Week Bombo-Matugga'!N29+'Avg Week Matugga-Bombo'!N29</f>
        <v>0.2857142857142857</v>
      </c>
      <c r="O29" s="15">
        <f t="shared" si="0"/>
        <v>216.85714285714289</v>
      </c>
      <c r="P29" s="15">
        <f t="shared" si="1"/>
        <v>338.71428571428572</v>
      </c>
      <c r="R29" s="1" t="s">
        <v>153</v>
      </c>
      <c r="S29" s="33">
        <f>SUM(C86:C89)</f>
        <v>13.5</v>
      </c>
      <c r="T29" s="33">
        <f t="shared" ref="T29:AF29" si="21">SUM(D86:D89)</f>
        <v>2.5</v>
      </c>
      <c r="U29" s="33">
        <f t="shared" si="21"/>
        <v>4</v>
      </c>
      <c r="V29" s="33">
        <f t="shared" si="21"/>
        <v>5</v>
      </c>
      <c r="W29" s="33">
        <f t="shared" si="21"/>
        <v>2.5</v>
      </c>
      <c r="X29" s="33">
        <f t="shared" si="21"/>
        <v>5.5</v>
      </c>
      <c r="Y29" s="33">
        <f t="shared" si="21"/>
        <v>29</v>
      </c>
      <c r="Z29" s="33">
        <f t="shared" si="21"/>
        <v>17.5</v>
      </c>
      <c r="AA29" s="33">
        <f t="shared" si="21"/>
        <v>2.5</v>
      </c>
      <c r="AB29" s="33">
        <f t="shared" si="21"/>
        <v>5.5</v>
      </c>
      <c r="AC29" s="33">
        <f t="shared" si="21"/>
        <v>31.5</v>
      </c>
      <c r="AD29" s="33">
        <f t="shared" si="21"/>
        <v>0</v>
      </c>
      <c r="AE29" s="77">
        <f t="shared" si="21"/>
        <v>87.5</v>
      </c>
      <c r="AF29" s="77">
        <f t="shared" si="21"/>
        <v>119</v>
      </c>
    </row>
    <row r="30" spans="2:32" ht="23.1" customHeight="1" x14ac:dyDescent="0.25">
      <c r="B30" s="22" t="s">
        <v>57</v>
      </c>
      <c r="C30" s="48">
        <f>'Avg Week Bombo-Matugga'!C30+'Avg Week Matugga-Bombo'!C30</f>
        <v>86.857142857142861</v>
      </c>
      <c r="D30" s="48">
        <f>'Avg Week Bombo-Matugga'!D30+'Avg Week Matugga-Bombo'!D30</f>
        <v>16.857142857142858</v>
      </c>
      <c r="E30" s="48">
        <f>'Avg Week Bombo-Matugga'!E30+'Avg Week Matugga-Bombo'!E30</f>
        <v>15.857142857142858</v>
      </c>
      <c r="F30" s="48">
        <f>'Avg Week Bombo-Matugga'!F30+'Avg Week Matugga-Bombo'!F30</f>
        <v>61.714285714285715</v>
      </c>
      <c r="G30" s="48">
        <f>'Avg Week Bombo-Matugga'!G30+'Avg Week Matugga-Bombo'!G30</f>
        <v>1.2857142857142856</v>
      </c>
      <c r="H30" s="48">
        <f>'Avg Week Bombo-Matugga'!H30+'Avg Week Matugga-Bombo'!H30</f>
        <v>2</v>
      </c>
      <c r="I30" s="48">
        <f>'Avg Week Bombo-Matugga'!I30+'Avg Week Matugga-Bombo'!I30</f>
        <v>34.142857142857146</v>
      </c>
      <c r="J30" s="48">
        <f>'Avg Week Bombo-Matugga'!J30+'Avg Week Matugga-Bombo'!J30</f>
        <v>11.285714285714285</v>
      </c>
      <c r="K30" s="48">
        <f>'Avg Week Bombo-Matugga'!K30+'Avg Week Matugga-Bombo'!K30</f>
        <v>2.5714285714285712</v>
      </c>
      <c r="L30" s="48">
        <f>'Avg Week Bombo-Matugga'!L30+'Avg Week Matugga-Bombo'!L30</f>
        <v>3.5714285714285712</v>
      </c>
      <c r="M30" s="48">
        <f>'Avg Week Bombo-Matugga'!M30+'Avg Week Matugga-Bombo'!M30</f>
        <v>107.85714285714286</v>
      </c>
      <c r="N30" s="48">
        <f>'Avg Week Bombo-Matugga'!N30+'Avg Week Matugga-Bombo'!N30</f>
        <v>0.14285714285714285</v>
      </c>
      <c r="O30" s="15">
        <f t="shared" si="0"/>
        <v>236.28571428571431</v>
      </c>
      <c r="P30" s="15">
        <f t="shared" si="1"/>
        <v>344.14285714285717</v>
      </c>
      <c r="R30" s="1" t="s">
        <v>154</v>
      </c>
      <c r="S30" s="33">
        <f>SUM(C90:C93)</f>
        <v>12</v>
      </c>
      <c r="T30" s="33">
        <f t="shared" ref="T30:AF30" si="22">SUM(D90:D93)</f>
        <v>1</v>
      </c>
      <c r="U30" s="33">
        <f t="shared" si="22"/>
        <v>2</v>
      </c>
      <c r="V30" s="33">
        <f t="shared" si="22"/>
        <v>6.5</v>
      </c>
      <c r="W30" s="33">
        <f t="shared" si="22"/>
        <v>0</v>
      </c>
      <c r="X30" s="33">
        <f t="shared" si="22"/>
        <v>8</v>
      </c>
      <c r="Y30" s="33">
        <f t="shared" si="22"/>
        <v>30</v>
      </c>
      <c r="Z30" s="33">
        <f t="shared" si="22"/>
        <v>16.5</v>
      </c>
      <c r="AA30" s="33">
        <f t="shared" si="22"/>
        <v>4.5</v>
      </c>
      <c r="AB30" s="33">
        <f t="shared" si="22"/>
        <v>4</v>
      </c>
      <c r="AC30" s="33">
        <f t="shared" si="22"/>
        <v>26.5</v>
      </c>
      <c r="AD30" s="33">
        <f t="shared" si="22"/>
        <v>0</v>
      </c>
      <c r="AE30" s="77">
        <f t="shared" si="22"/>
        <v>84.5</v>
      </c>
      <c r="AF30" s="77">
        <f t="shared" si="22"/>
        <v>111</v>
      </c>
    </row>
    <row r="31" spans="2:32" ht="23.1" customHeight="1" x14ac:dyDescent="0.25">
      <c r="B31" s="23" t="s">
        <v>58</v>
      </c>
      <c r="C31" s="48">
        <f>'Avg Week Bombo-Matugga'!C31+'Avg Week Matugga-Bombo'!C31</f>
        <v>71.285714285714278</v>
      </c>
      <c r="D31" s="48">
        <f>'Avg Week Bombo-Matugga'!D31+'Avg Week Matugga-Bombo'!D31</f>
        <v>18.285714285714285</v>
      </c>
      <c r="E31" s="48">
        <f>'Avg Week Bombo-Matugga'!E31+'Avg Week Matugga-Bombo'!E31</f>
        <v>14.428571428571429</v>
      </c>
      <c r="F31" s="48">
        <f>'Avg Week Bombo-Matugga'!F31+'Avg Week Matugga-Bombo'!F31</f>
        <v>67.571428571428569</v>
      </c>
      <c r="G31" s="48">
        <f>'Avg Week Bombo-Matugga'!G31+'Avg Week Matugga-Bombo'!G31</f>
        <v>1.7142857142857144</v>
      </c>
      <c r="H31" s="48">
        <f>'Avg Week Bombo-Matugga'!H31+'Avg Week Matugga-Bombo'!H31</f>
        <v>1.8571428571428572</v>
      </c>
      <c r="I31" s="48">
        <f>'Avg Week Bombo-Matugga'!I31+'Avg Week Matugga-Bombo'!I31</f>
        <v>34.714285714285715</v>
      </c>
      <c r="J31" s="48">
        <f>'Avg Week Bombo-Matugga'!J31+'Avg Week Matugga-Bombo'!J31</f>
        <v>7.5714285714285712</v>
      </c>
      <c r="K31" s="48">
        <f>'Avg Week Bombo-Matugga'!K31+'Avg Week Matugga-Bombo'!K31</f>
        <v>4.4285714285714288</v>
      </c>
      <c r="L31" s="48">
        <f>'Avg Week Bombo-Matugga'!L31+'Avg Week Matugga-Bombo'!L31</f>
        <v>3.1428571428571428</v>
      </c>
      <c r="M31" s="48">
        <f>'Avg Week Bombo-Matugga'!M31+'Avg Week Matugga-Bombo'!M31</f>
        <v>121.85714285714286</v>
      </c>
      <c r="N31" s="48">
        <f>'Avg Week Bombo-Matugga'!N31+'Avg Week Matugga-Bombo'!N31</f>
        <v>0.14285714285714285</v>
      </c>
      <c r="O31" s="15">
        <f t="shared" si="0"/>
        <v>225.14285714285714</v>
      </c>
      <c r="P31" s="15">
        <f t="shared" si="1"/>
        <v>347.00000000000006</v>
      </c>
      <c r="R31" s="1" t="s">
        <v>155</v>
      </c>
      <c r="S31" s="33">
        <f>SUM(C94:C97)</f>
        <v>19</v>
      </c>
      <c r="T31" s="33">
        <f t="shared" ref="T31:AF31" si="23">SUM(D94:D97)</f>
        <v>4.5</v>
      </c>
      <c r="U31" s="33">
        <f t="shared" si="23"/>
        <v>5.5</v>
      </c>
      <c r="V31" s="33">
        <f t="shared" si="23"/>
        <v>26.5</v>
      </c>
      <c r="W31" s="33">
        <f t="shared" si="23"/>
        <v>1</v>
      </c>
      <c r="X31" s="33">
        <f t="shared" si="23"/>
        <v>15</v>
      </c>
      <c r="Y31" s="33">
        <f t="shared" si="23"/>
        <v>53.5</v>
      </c>
      <c r="Z31" s="33">
        <f t="shared" si="23"/>
        <v>15</v>
      </c>
      <c r="AA31" s="33">
        <f t="shared" si="23"/>
        <v>6.5</v>
      </c>
      <c r="AB31" s="33">
        <f t="shared" si="23"/>
        <v>6</v>
      </c>
      <c r="AC31" s="33">
        <f t="shared" si="23"/>
        <v>39</v>
      </c>
      <c r="AD31" s="33">
        <f t="shared" si="23"/>
        <v>0</v>
      </c>
      <c r="AE31" s="77">
        <f t="shared" si="23"/>
        <v>152.5</v>
      </c>
      <c r="AF31" s="77">
        <f t="shared" si="23"/>
        <v>191.5</v>
      </c>
    </row>
    <row r="32" spans="2:32" ht="23.1" customHeight="1" x14ac:dyDescent="0.25">
      <c r="B32" s="23" t="s">
        <v>59</v>
      </c>
      <c r="C32" s="48">
        <f>'Avg Week Bombo-Matugga'!C32+'Avg Week Matugga-Bombo'!C32</f>
        <v>66.571428571428569</v>
      </c>
      <c r="D32" s="48">
        <f>'Avg Week Bombo-Matugga'!D32+'Avg Week Matugga-Bombo'!D32</f>
        <v>17.857142857142858</v>
      </c>
      <c r="E32" s="48">
        <f>'Avg Week Bombo-Matugga'!E32+'Avg Week Matugga-Bombo'!E32</f>
        <v>14.428571428571427</v>
      </c>
      <c r="F32" s="48">
        <f>'Avg Week Bombo-Matugga'!F32+'Avg Week Matugga-Bombo'!F32</f>
        <v>60.285714285714285</v>
      </c>
      <c r="G32" s="48">
        <f>'Avg Week Bombo-Matugga'!G32+'Avg Week Matugga-Bombo'!G32</f>
        <v>1.1428571428571428</v>
      </c>
      <c r="H32" s="48">
        <f>'Avg Week Bombo-Matugga'!H32+'Avg Week Matugga-Bombo'!H32</f>
        <v>2.8571428571428568</v>
      </c>
      <c r="I32" s="48">
        <f>'Avg Week Bombo-Matugga'!I32+'Avg Week Matugga-Bombo'!I32</f>
        <v>32.714285714285715</v>
      </c>
      <c r="J32" s="48">
        <f>'Avg Week Bombo-Matugga'!J32+'Avg Week Matugga-Bombo'!J32</f>
        <v>9.8571428571428577</v>
      </c>
      <c r="K32" s="48">
        <f>'Avg Week Bombo-Matugga'!K32+'Avg Week Matugga-Bombo'!K32</f>
        <v>2.5714285714285712</v>
      </c>
      <c r="L32" s="48">
        <f>'Avg Week Bombo-Matugga'!L32+'Avg Week Matugga-Bombo'!L32</f>
        <v>3.5714285714285712</v>
      </c>
      <c r="M32" s="48">
        <f>'Avg Week Bombo-Matugga'!M32+'Avg Week Matugga-Bombo'!M32</f>
        <v>103.14285714285714</v>
      </c>
      <c r="N32" s="48">
        <f>'Avg Week Bombo-Matugga'!N32+'Avg Week Matugga-Bombo'!N32</f>
        <v>0.14285714285714285</v>
      </c>
      <c r="O32" s="15">
        <f t="shared" si="0"/>
        <v>212.00000000000003</v>
      </c>
      <c r="P32" s="15">
        <f t="shared" si="1"/>
        <v>315.14285714285717</v>
      </c>
      <c r="R32" s="1" t="s">
        <v>156</v>
      </c>
      <c r="S32" s="33">
        <f>SUM(C98:C101)</f>
        <v>43</v>
      </c>
      <c r="T32" s="33">
        <f t="shared" ref="T32:AF32" si="24">SUM(D98:D101)</f>
        <v>17</v>
      </c>
      <c r="U32" s="33">
        <f t="shared" si="24"/>
        <v>9</v>
      </c>
      <c r="V32" s="33">
        <f t="shared" si="24"/>
        <v>97.5</v>
      </c>
      <c r="W32" s="33">
        <f t="shared" si="24"/>
        <v>3</v>
      </c>
      <c r="X32" s="33">
        <f t="shared" si="24"/>
        <v>6</v>
      </c>
      <c r="Y32" s="33">
        <f t="shared" si="24"/>
        <v>62</v>
      </c>
      <c r="Z32" s="33">
        <f t="shared" si="24"/>
        <v>19.5</v>
      </c>
      <c r="AA32" s="33">
        <f t="shared" si="24"/>
        <v>6</v>
      </c>
      <c r="AB32" s="33">
        <f t="shared" si="24"/>
        <v>11.5</v>
      </c>
      <c r="AC32" s="33">
        <f t="shared" si="24"/>
        <v>78</v>
      </c>
      <c r="AD32" s="33">
        <f t="shared" si="24"/>
        <v>0</v>
      </c>
      <c r="AE32" s="77">
        <f t="shared" si="24"/>
        <v>274.5</v>
      </c>
      <c r="AF32" s="77">
        <f t="shared" si="24"/>
        <v>352.5</v>
      </c>
    </row>
    <row r="33" spans="2:32" ht="23.1" customHeight="1" x14ac:dyDescent="0.25">
      <c r="B33" s="22" t="s">
        <v>60</v>
      </c>
      <c r="C33" s="48">
        <f>'Avg Week Bombo-Matugga'!C33+'Avg Week Matugga-Bombo'!C33</f>
        <v>70.571428571428569</v>
      </c>
      <c r="D33" s="48">
        <f>'Avg Week Bombo-Matugga'!D33+'Avg Week Matugga-Bombo'!D33</f>
        <v>16.428571428571431</v>
      </c>
      <c r="E33" s="48">
        <f>'Avg Week Bombo-Matugga'!E33+'Avg Week Matugga-Bombo'!E33</f>
        <v>12.142857142857142</v>
      </c>
      <c r="F33" s="48">
        <f>'Avg Week Bombo-Matugga'!F33+'Avg Week Matugga-Bombo'!F33</f>
        <v>64.285714285714292</v>
      </c>
      <c r="G33" s="48">
        <f>'Avg Week Bombo-Matugga'!G33+'Avg Week Matugga-Bombo'!G33</f>
        <v>1.8571428571428572</v>
      </c>
      <c r="H33" s="48">
        <f>'Avg Week Bombo-Matugga'!H33+'Avg Week Matugga-Bombo'!H33</f>
        <v>2.1428571428571428</v>
      </c>
      <c r="I33" s="48">
        <f>'Avg Week Bombo-Matugga'!I33+'Avg Week Matugga-Bombo'!I33</f>
        <v>28</v>
      </c>
      <c r="J33" s="48">
        <f>'Avg Week Bombo-Matugga'!J33+'Avg Week Matugga-Bombo'!J33</f>
        <v>7.7142857142857135</v>
      </c>
      <c r="K33" s="48">
        <f>'Avg Week Bombo-Matugga'!K33+'Avg Week Matugga-Bombo'!K33</f>
        <v>2.5714285714285712</v>
      </c>
      <c r="L33" s="48">
        <f>'Avg Week Bombo-Matugga'!L33+'Avg Week Matugga-Bombo'!L33</f>
        <v>3.8571428571428568</v>
      </c>
      <c r="M33" s="48">
        <f>'Avg Week Bombo-Matugga'!M33+'Avg Week Matugga-Bombo'!M33</f>
        <v>118.42857142857143</v>
      </c>
      <c r="N33" s="48">
        <f>'Avg Week Bombo-Matugga'!N33+'Avg Week Matugga-Bombo'!N33</f>
        <v>0.14285714285714285</v>
      </c>
      <c r="O33" s="15">
        <f t="shared" si="0"/>
        <v>209.71428571428575</v>
      </c>
      <c r="P33" s="15">
        <f t="shared" si="1"/>
        <v>328.14285714285722</v>
      </c>
      <c r="R33" s="1" t="s">
        <v>157</v>
      </c>
      <c r="S33" s="33">
        <f>SUM(C102:C105)</f>
        <v>148.5</v>
      </c>
      <c r="T33" s="33">
        <f t="shared" ref="T33:AF33" si="25">SUM(D102:D105)</f>
        <v>40</v>
      </c>
      <c r="U33" s="33">
        <f t="shared" si="25"/>
        <v>35</v>
      </c>
      <c r="V33" s="33">
        <f t="shared" si="25"/>
        <v>194</v>
      </c>
      <c r="W33" s="33">
        <f t="shared" si="25"/>
        <v>11.5</v>
      </c>
      <c r="X33" s="33">
        <f t="shared" si="25"/>
        <v>3.5</v>
      </c>
      <c r="Y33" s="33">
        <f t="shared" si="25"/>
        <v>102</v>
      </c>
      <c r="Z33" s="33">
        <f t="shared" si="25"/>
        <v>35.5</v>
      </c>
      <c r="AA33" s="33">
        <f t="shared" si="25"/>
        <v>8.5</v>
      </c>
      <c r="AB33" s="33">
        <f t="shared" si="25"/>
        <v>10</v>
      </c>
      <c r="AC33" s="33">
        <f t="shared" si="25"/>
        <v>396.5</v>
      </c>
      <c r="AD33" s="33">
        <f t="shared" si="25"/>
        <v>0</v>
      </c>
      <c r="AE33" s="77">
        <f t="shared" si="25"/>
        <v>588.5</v>
      </c>
      <c r="AF33" s="77">
        <f t="shared" si="25"/>
        <v>985</v>
      </c>
    </row>
    <row r="34" spans="2:32" ht="23.1" customHeight="1" x14ac:dyDescent="0.25">
      <c r="B34" s="23" t="s">
        <v>61</v>
      </c>
      <c r="C34" s="48">
        <f>'Avg Week Bombo-Matugga'!C34+'Avg Week Matugga-Bombo'!C34</f>
        <v>58.142857142857146</v>
      </c>
      <c r="D34" s="48">
        <f>'Avg Week Bombo-Matugga'!D34+'Avg Week Matugga-Bombo'!D34</f>
        <v>22.285714285714285</v>
      </c>
      <c r="E34" s="48">
        <f>'Avg Week Bombo-Matugga'!E34+'Avg Week Matugga-Bombo'!E34</f>
        <v>9.7142857142857153</v>
      </c>
      <c r="F34" s="48">
        <f>'Avg Week Bombo-Matugga'!F34+'Avg Week Matugga-Bombo'!F34</f>
        <v>62.285714285714278</v>
      </c>
      <c r="G34" s="48">
        <f>'Avg Week Bombo-Matugga'!G34+'Avg Week Matugga-Bombo'!G34</f>
        <v>1.2857142857142856</v>
      </c>
      <c r="H34" s="48">
        <f>'Avg Week Bombo-Matugga'!H34+'Avg Week Matugga-Bombo'!H34</f>
        <v>3.1428571428571428</v>
      </c>
      <c r="I34" s="48">
        <f>'Avg Week Bombo-Matugga'!I34+'Avg Week Matugga-Bombo'!I34</f>
        <v>31.857142857142854</v>
      </c>
      <c r="J34" s="48">
        <f>'Avg Week Bombo-Matugga'!J34+'Avg Week Matugga-Bombo'!J34</f>
        <v>9</v>
      </c>
      <c r="K34" s="48">
        <f>'Avg Week Bombo-Matugga'!K34+'Avg Week Matugga-Bombo'!K34</f>
        <v>3.1428571428571428</v>
      </c>
      <c r="L34" s="48">
        <f>'Avg Week Bombo-Matugga'!L34+'Avg Week Matugga-Bombo'!L34</f>
        <v>3.7142857142857144</v>
      </c>
      <c r="M34" s="48">
        <f>'Avg Week Bombo-Matugga'!M34+'Avg Week Matugga-Bombo'!M34</f>
        <v>103.28571428571428</v>
      </c>
      <c r="N34" s="48">
        <f>'Avg Week Bombo-Matugga'!N34+'Avg Week Matugga-Bombo'!N34</f>
        <v>0</v>
      </c>
      <c r="O34" s="15">
        <f t="shared" si="0"/>
        <v>204.57142857142856</v>
      </c>
      <c r="P34" s="15">
        <f t="shared" si="1"/>
        <v>307.85714285714283</v>
      </c>
      <c r="R34" s="37" t="s">
        <v>90</v>
      </c>
      <c r="S34" s="38">
        <f t="shared" ref="S34:AF34" si="26">MAX(S10:S12)</f>
        <v>239</v>
      </c>
      <c r="T34" s="38">
        <f t="shared" si="26"/>
        <v>67.285714285714278</v>
      </c>
      <c r="U34" s="38">
        <f t="shared" si="26"/>
        <v>42.857142857142854</v>
      </c>
      <c r="V34" s="38">
        <f t="shared" si="26"/>
        <v>273.42857142857144</v>
      </c>
      <c r="W34" s="38">
        <f t="shared" si="26"/>
        <v>12.428571428571429</v>
      </c>
      <c r="X34" s="38">
        <f t="shared" si="26"/>
        <v>5.1428571428571423</v>
      </c>
      <c r="Y34" s="38">
        <f t="shared" si="26"/>
        <v>119.42857142857143</v>
      </c>
      <c r="Z34" s="38">
        <f t="shared" si="26"/>
        <v>27.857142857142861</v>
      </c>
      <c r="AA34" s="38">
        <f t="shared" si="26"/>
        <v>13.142857142857142</v>
      </c>
      <c r="AB34" s="38">
        <f t="shared" si="26"/>
        <v>13.714285714285715</v>
      </c>
      <c r="AC34" s="38">
        <f t="shared" si="26"/>
        <v>608.28571428571433</v>
      </c>
      <c r="AD34" s="38">
        <f t="shared" si="26"/>
        <v>0.5714285714285714</v>
      </c>
      <c r="AE34" s="39">
        <f t="shared" si="26"/>
        <v>803.57142857142856</v>
      </c>
      <c r="AF34" s="39">
        <f t="shared" si="26"/>
        <v>1376</v>
      </c>
    </row>
    <row r="35" spans="2:32" ht="23.1" customHeight="1" x14ac:dyDescent="0.25">
      <c r="B35" s="23" t="s">
        <v>62</v>
      </c>
      <c r="C35" s="48">
        <f>'Avg Week Bombo-Matugga'!C35+'Avg Week Matugga-Bombo'!C35</f>
        <v>58.285714285714292</v>
      </c>
      <c r="D35" s="48">
        <f>'Avg Week Bombo-Matugga'!D35+'Avg Week Matugga-Bombo'!D35</f>
        <v>16</v>
      </c>
      <c r="E35" s="48">
        <f>'Avg Week Bombo-Matugga'!E35+'Avg Week Matugga-Bombo'!E35</f>
        <v>13.857142857142858</v>
      </c>
      <c r="F35" s="48">
        <f>'Avg Week Bombo-Matugga'!F35+'Avg Week Matugga-Bombo'!F35</f>
        <v>60.571428571428569</v>
      </c>
      <c r="G35" s="48">
        <f>'Avg Week Bombo-Matugga'!G35+'Avg Week Matugga-Bombo'!G35</f>
        <v>1.5714285714285716</v>
      </c>
      <c r="H35" s="48">
        <f>'Avg Week Bombo-Matugga'!H35+'Avg Week Matugga-Bombo'!H35</f>
        <v>1.8571428571428572</v>
      </c>
      <c r="I35" s="48">
        <f>'Avg Week Bombo-Matugga'!I35+'Avg Week Matugga-Bombo'!I35</f>
        <v>28.428571428571431</v>
      </c>
      <c r="J35" s="48">
        <f>'Avg Week Bombo-Matugga'!J35+'Avg Week Matugga-Bombo'!J35</f>
        <v>7.8571428571428577</v>
      </c>
      <c r="K35" s="48">
        <f>'Avg Week Bombo-Matugga'!K35+'Avg Week Matugga-Bombo'!K35</f>
        <v>3.4285714285714288</v>
      </c>
      <c r="L35" s="48">
        <f>'Avg Week Bombo-Matugga'!L35+'Avg Week Matugga-Bombo'!L35</f>
        <v>4.2857142857142856</v>
      </c>
      <c r="M35" s="48">
        <f>'Avg Week Bombo-Matugga'!M35+'Avg Week Matugga-Bombo'!M35</f>
        <v>94.714285714285722</v>
      </c>
      <c r="N35" s="48">
        <f>'Avg Week Bombo-Matugga'!N35+'Avg Week Matugga-Bombo'!N35</f>
        <v>0</v>
      </c>
      <c r="O35" s="15">
        <f t="shared" si="0"/>
        <v>196.14285714285717</v>
      </c>
      <c r="P35" s="15">
        <f t="shared" si="1"/>
        <v>290.85714285714289</v>
      </c>
      <c r="R35" s="37" t="s">
        <v>91</v>
      </c>
      <c r="S35" s="38">
        <f t="shared" ref="S35:AF35" si="27">MAX(S13:S18)</f>
        <v>295.28571428571428</v>
      </c>
      <c r="T35" s="38">
        <f t="shared" si="27"/>
        <v>82.142857142857139</v>
      </c>
      <c r="U35" s="38">
        <f t="shared" si="27"/>
        <v>62.857142857142861</v>
      </c>
      <c r="V35" s="38">
        <f t="shared" si="27"/>
        <v>282.85714285714289</v>
      </c>
      <c r="W35" s="38">
        <f t="shared" si="27"/>
        <v>8</v>
      </c>
      <c r="X35" s="38">
        <f t="shared" si="27"/>
        <v>9.8571428571428577</v>
      </c>
      <c r="Y35" s="38">
        <f t="shared" si="27"/>
        <v>140.42857142857142</v>
      </c>
      <c r="Z35" s="38">
        <f t="shared" si="27"/>
        <v>36.428571428571423</v>
      </c>
      <c r="AA35" s="38">
        <f t="shared" si="27"/>
        <v>14.285714285714285</v>
      </c>
      <c r="AB35" s="38">
        <f t="shared" si="27"/>
        <v>20.428571428571431</v>
      </c>
      <c r="AC35" s="38">
        <f t="shared" si="27"/>
        <v>524.42857142857144</v>
      </c>
      <c r="AD35" s="38">
        <f t="shared" si="27"/>
        <v>1</v>
      </c>
      <c r="AE35" s="39">
        <f t="shared" si="27"/>
        <v>897.42857142857144</v>
      </c>
      <c r="AF35" s="39">
        <f t="shared" si="27"/>
        <v>1384.7142857142858</v>
      </c>
    </row>
    <row r="36" spans="2:32" ht="23.1" customHeight="1" x14ac:dyDescent="0.25">
      <c r="B36" s="23" t="s">
        <v>63</v>
      </c>
      <c r="C36" s="48">
        <f>'Avg Week Bombo-Matugga'!C36+'Avg Week Matugga-Bombo'!C36</f>
        <v>65.428571428571431</v>
      </c>
      <c r="D36" s="48">
        <f>'Avg Week Bombo-Matugga'!D36+'Avg Week Matugga-Bombo'!D36</f>
        <v>20</v>
      </c>
      <c r="E36" s="48">
        <f>'Avg Week Bombo-Matugga'!E36+'Avg Week Matugga-Bombo'!E36</f>
        <v>13.285714285714285</v>
      </c>
      <c r="F36" s="48">
        <f>'Avg Week Bombo-Matugga'!F36+'Avg Week Matugga-Bombo'!F36</f>
        <v>72.857142857142861</v>
      </c>
      <c r="G36" s="48">
        <f>'Avg Week Bombo-Matugga'!G36+'Avg Week Matugga-Bombo'!G36</f>
        <v>1.5714285714285716</v>
      </c>
      <c r="H36" s="48">
        <f>'Avg Week Bombo-Matugga'!H36+'Avg Week Matugga-Bombo'!H36</f>
        <v>2.7142857142857144</v>
      </c>
      <c r="I36" s="48">
        <f>'Avg Week Bombo-Matugga'!I36+'Avg Week Matugga-Bombo'!I36</f>
        <v>40.428571428571431</v>
      </c>
      <c r="J36" s="48">
        <f>'Avg Week Bombo-Matugga'!J36+'Avg Week Matugga-Bombo'!J36</f>
        <v>9</v>
      </c>
      <c r="K36" s="48">
        <f>'Avg Week Bombo-Matugga'!K36+'Avg Week Matugga-Bombo'!K36</f>
        <v>4.5714285714285712</v>
      </c>
      <c r="L36" s="48">
        <f>'Avg Week Bombo-Matugga'!L36+'Avg Week Matugga-Bombo'!L36</f>
        <v>4.5714285714285712</v>
      </c>
      <c r="M36" s="48">
        <f>'Avg Week Bombo-Matugga'!M36+'Avg Week Matugga-Bombo'!M36</f>
        <v>90</v>
      </c>
      <c r="N36" s="48">
        <f>'Avg Week Bombo-Matugga'!N36+'Avg Week Matugga-Bombo'!N36</f>
        <v>0.2857142857142857</v>
      </c>
      <c r="O36" s="15">
        <f t="shared" si="0"/>
        <v>234.71428571428578</v>
      </c>
      <c r="P36" s="15">
        <f t="shared" si="1"/>
        <v>324.71428571428578</v>
      </c>
      <c r="R36" s="37" t="s">
        <v>92</v>
      </c>
      <c r="S36" s="38">
        <f t="shared" ref="S36:AF36" si="28">MAX(S19:S21)</f>
        <v>352.57142857142856</v>
      </c>
      <c r="T36" s="38">
        <f t="shared" si="28"/>
        <v>83.857142857142861</v>
      </c>
      <c r="U36" s="38">
        <f t="shared" si="28"/>
        <v>66.571428571428569</v>
      </c>
      <c r="V36" s="38">
        <f t="shared" si="28"/>
        <v>352.42857142857144</v>
      </c>
      <c r="W36" s="38">
        <f t="shared" si="28"/>
        <v>11.571428571428569</v>
      </c>
      <c r="X36" s="38">
        <f t="shared" si="28"/>
        <v>8.5714285714285694</v>
      </c>
      <c r="Y36" s="38">
        <f t="shared" si="28"/>
        <v>142.28571428571428</v>
      </c>
      <c r="Z36" s="38">
        <f t="shared" si="28"/>
        <v>38.714285714285708</v>
      </c>
      <c r="AA36" s="38">
        <f t="shared" si="28"/>
        <v>19.571428571428569</v>
      </c>
      <c r="AB36" s="38">
        <f t="shared" si="28"/>
        <v>21</v>
      </c>
      <c r="AC36" s="38">
        <f t="shared" si="28"/>
        <v>471.71428571428567</v>
      </c>
      <c r="AD36" s="38">
        <f t="shared" si="28"/>
        <v>0.71428571428571419</v>
      </c>
      <c r="AE36" s="39">
        <f t="shared" si="28"/>
        <v>1046</v>
      </c>
      <c r="AF36" s="39">
        <f t="shared" si="28"/>
        <v>1517.1428571428573</v>
      </c>
    </row>
    <row r="37" spans="2:32" ht="23.1" customHeight="1" x14ac:dyDescent="0.25">
      <c r="B37" s="22" t="s">
        <v>64</v>
      </c>
      <c r="C37" s="48">
        <f>'Avg Week Bombo-Matugga'!C37+'Avg Week Matugga-Bombo'!C37</f>
        <v>63.571428571428569</v>
      </c>
      <c r="D37" s="48">
        <f>'Avg Week Bombo-Matugga'!D37+'Avg Week Matugga-Bombo'!D37</f>
        <v>22.857142857142854</v>
      </c>
      <c r="E37" s="48">
        <f>'Avg Week Bombo-Matugga'!E37+'Avg Week Matugga-Bombo'!E37</f>
        <v>11.714285714285715</v>
      </c>
      <c r="F37" s="48">
        <f>'Avg Week Bombo-Matugga'!F37+'Avg Week Matugga-Bombo'!F37</f>
        <v>63.142857142857139</v>
      </c>
      <c r="G37" s="48">
        <f>'Avg Week Bombo-Matugga'!G37+'Avg Week Matugga-Bombo'!G37</f>
        <v>1.4285714285714284</v>
      </c>
      <c r="H37" s="48">
        <f>'Avg Week Bombo-Matugga'!H37+'Avg Week Matugga-Bombo'!H37</f>
        <v>2.1428571428571428</v>
      </c>
      <c r="I37" s="48">
        <f>'Avg Week Bombo-Matugga'!I37+'Avg Week Matugga-Bombo'!I37</f>
        <v>29.714285714285715</v>
      </c>
      <c r="J37" s="48">
        <f>'Avg Week Bombo-Matugga'!J37+'Avg Week Matugga-Bombo'!J37</f>
        <v>7.4285714285714288</v>
      </c>
      <c r="K37" s="48">
        <f>'Avg Week Bombo-Matugga'!K37+'Avg Week Matugga-Bombo'!K37</f>
        <v>3.1428571428571428</v>
      </c>
      <c r="L37" s="48">
        <f>'Avg Week Bombo-Matugga'!L37+'Avg Week Matugga-Bombo'!L37</f>
        <v>4.1428571428571423</v>
      </c>
      <c r="M37" s="48">
        <f>'Avg Week Bombo-Matugga'!M37+'Avg Week Matugga-Bombo'!M37</f>
        <v>94.857142857142861</v>
      </c>
      <c r="N37" s="48">
        <f>'Avg Week Bombo-Matugga'!N37+'Avg Week Matugga-Bombo'!N37</f>
        <v>0.2857142857142857</v>
      </c>
      <c r="O37" s="15">
        <f t="shared" si="0"/>
        <v>209.57142857142853</v>
      </c>
      <c r="P37" s="15">
        <f t="shared" si="1"/>
        <v>304.42857142857139</v>
      </c>
      <c r="R37" s="36" t="s">
        <v>85</v>
      </c>
      <c r="S37" s="34">
        <f t="shared" ref="S37:AF37" si="29">SUM(S10:S12)</f>
        <v>692</v>
      </c>
      <c r="T37" s="16">
        <f t="shared" si="29"/>
        <v>174.28571428571428</v>
      </c>
      <c r="U37" s="16">
        <f t="shared" si="29"/>
        <v>122.42857142857144</v>
      </c>
      <c r="V37" s="16">
        <f t="shared" si="29"/>
        <v>795.14285714285711</v>
      </c>
      <c r="W37" s="16">
        <f t="shared" si="29"/>
        <v>28.857142857142861</v>
      </c>
      <c r="X37" s="16">
        <f t="shared" si="29"/>
        <v>11.857142857142858</v>
      </c>
      <c r="Y37" s="16">
        <f t="shared" si="29"/>
        <v>312.57142857142856</v>
      </c>
      <c r="Z37" s="16">
        <f t="shared" si="29"/>
        <v>71.571428571428584</v>
      </c>
      <c r="AA37" s="16">
        <f t="shared" si="29"/>
        <v>34.142857142857139</v>
      </c>
      <c r="AB37" s="16">
        <f t="shared" si="29"/>
        <v>36.285714285714285</v>
      </c>
      <c r="AC37" s="16">
        <f t="shared" si="29"/>
        <v>1768</v>
      </c>
      <c r="AD37" s="16">
        <f t="shared" si="29"/>
        <v>0.85714285714285698</v>
      </c>
      <c r="AE37" s="31">
        <f t="shared" si="29"/>
        <v>2280</v>
      </c>
      <c r="AF37" s="31">
        <f t="shared" si="29"/>
        <v>4048</v>
      </c>
    </row>
    <row r="38" spans="2:32" ht="23.1" customHeight="1" x14ac:dyDescent="0.25">
      <c r="B38" s="23" t="s">
        <v>65</v>
      </c>
      <c r="C38" s="48">
        <f>'Avg Week Bombo-Matugga'!C38+'Avg Week Matugga-Bombo'!C38</f>
        <v>66.142857142857139</v>
      </c>
      <c r="D38" s="48">
        <f>'Avg Week Bombo-Matugga'!D38+'Avg Week Matugga-Bombo'!D38</f>
        <v>19</v>
      </c>
      <c r="E38" s="48">
        <f>'Avg Week Bombo-Matugga'!E38+'Avg Week Matugga-Bombo'!E38</f>
        <v>15.285714285714285</v>
      </c>
      <c r="F38" s="48">
        <f>'Avg Week Bombo-Matugga'!F38+'Avg Week Matugga-Bombo'!F38</f>
        <v>66.142857142857139</v>
      </c>
      <c r="G38" s="48">
        <f>'Avg Week Bombo-Matugga'!G38+'Avg Week Matugga-Bombo'!G38</f>
        <v>1.7142857142857144</v>
      </c>
      <c r="H38" s="48">
        <f>'Avg Week Bombo-Matugga'!H38+'Avg Week Matugga-Bombo'!H38</f>
        <v>1.7142857142857142</v>
      </c>
      <c r="I38" s="48">
        <f>'Avg Week Bombo-Matugga'!I38+'Avg Week Matugga-Bombo'!I38</f>
        <v>29.857142857142854</v>
      </c>
      <c r="J38" s="48">
        <f>'Avg Week Bombo-Matugga'!J38+'Avg Week Matugga-Bombo'!J38</f>
        <v>10.857142857142858</v>
      </c>
      <c r="K38" s="48">
        <f>'Avg Week Bombo-Matugga'!K38+'Avg Week Matugga-Bombo'!K38</f>
        <v>2.5714285714285712</v>
      </c>
      <c r="L38" s="48">
        <f>'Avg Week Bombo-Matugga'!L38+'Avg Week Matugga-Bombo'!L38</f>
        <v>4.1428571428571423</v>
      </c>
      <c r="M38" s="48">
        <f>'Avg Week Bombo-Matugga'!M38+'Avg Week Matugga-Bombo'!M38</f>
        <v>102.71428571428572</v>
      </c>
      <c r="N38" s="48">
        <f>'Avg Week Bombo-Matugga'!N38+'Avg Week Matugga-Bombo'!N38</f>
        <v>0.2857142857142857</v>
      </c>
      <c r="O38" s="15">
        <f t="shared" si="0"/>
        <v>217.71428571428572</v>
      </c>
      <c r="P38" s="15">
        <f t="shared" si="1"/>
        <v>320.42857142857144</v>
      </c>
      <c r="R38" s="27" t="s">
        <v>86</v>
      </c>
      <c r="S38" s="16">
        <f t="shared" ref="S38:AF38" si="30">SUM(S13:S18)</f>
        <v>1586.7142857142853</v>
      </c>
      <c r="T38" s="16">
        <f t="shared" si="30"/>
        <v>454.14285714285705</v>
      </c>
      <c r="U38" s="16">
        <f t="shared" si="30"/>
        <v>333.14285714285711</v>
      </c>
      <c r="V38" s="16">
        <f t="shared" si="30"/>
        <v>1597.5714285714284</v>
      </c>
      <c r="W38" s="16">
        <f t="shared" si="30"/>
        <v>33.428571428571431</v>
      </c>
      <c r="X38" s="16">
        <f t="shared" si="30"/>
        <v>44.142857142857139</v>
      </c>
      <c r="Y38" s="16">
        <f t="shared" si="30"/>
        <v>798.14285714285711</v>
      </c>
      <c r="Z38" s="16">
        <f t="shared" si="30"/>
        <v>199</v>
      </c>
      <c r="AA38" s="16">
        <f t="shared" si="30"/>
        <v>80.142857142857139</v>
      </c>
      <c r="AB38" s="16">
        <f t="shared" si="30"/>
        <v>96.428571428571431</v>
      </c>
      <c r="AC38" s="16">
        <f t="shared" si="30"/>
        <v>2629.7142857142858</v>
      </c>
      <c r="AD38" s="16">
        <f t="shared" si="30"/>
        <v>3</v>
      </c>
      <c r="AE38" s="31">
        <f t="shared" si="30"/>
        <v>5225.8571428571431</v>
      </c>
      <c r="AF38" s="31">
        <f t="shared" si="30"/>
        <v>7855.5714285714294</v>
      </c>
    </row>
    <row r="39" spans="2:32" ht="23.1" customHeight="1" x14ac:dyDescent="0.25">
      <c r="B39" s="23" t="s">
        <v>66</v>
      </c>
      <c r="C39" s="48">
        <f>'Avg Week Bombo-Matugga'!C39+'Avg Week Matugga-Bombo'!C39</f>
        <v>62.857142857142861</v>
      </c>
      <c r="D39" s="48">
        <f>'Avg Week Bombo-Matugga'!D39+'Avg Week Matugga-Bombo'!D39</f>
        <v>19.428571428571431</v>
      </c>
      <c r="E39" s="48">
        <f>'Avg Week Bombo-Matugga'!E39+'Avg Week Matugga-Bombo'!E39</f>
        <v>12.571428571428573</v>
      </c>
      <c r="F39" s="48">
        <f>'Avg Week Bombo-Matugga'!F39+'Avg Week Matugga-Bombo'!F39</f>
        <v>62.428571428571431</v>
      </c>
      <c r="G39" s="48">
        <f>'Avg Week Bombo-Matugga'!G39+'Avg Week Matugga-Bombo'!G39</f>
        <v>0.5714285714285714</v>
      </c>
      <c r="H39" s="48">
        <f>'Avg Week Bombo-Matugga'!H39+'Avg Week Matugga-Bombo'!H39</f>
        <v>1.4285714285714284</v>
      </c>
      <c r="I39" s="48">
        <f>'Avg Week Bombo-Matugga'!I39+'Avg Week Matugga-Bombo'!I39</f>
        <v>33.571428571428569</v>
      </c>
      <c r="J39" s="48">
        <f>'Avg Week Bombo-Matugga'!J39+'Avg Week Matugga-Bombo'!J39</f>
        <v>8.4285714285714288</v>
      </c>
      <c r="K39" s="48">
        <f>'Avg Week Bombo-Matugga'!K39+'Avg Week Matugga-Bombo'!K39</f>
        <v>3</v>
      </c>
      <c r="L39" s="48">
        <f>'Avg Week Bombo-Matugga'!L39+'Avg Week Matugga-Bombo'!L39</f>
        <v>4</v>
      </c>
      <c r="M39" s="48">
        <f>'Avg Week Bombo-Matugga'!M39+'Avg Week Matugga-Bombo'!M39</f>
        <v>92</v>
      </c>
      <c r="N39" s="48">
        <f>'Avg Week Bombo-Matugga'!N39+'Avg Week Matugga-Bombo'!N39</f>
        <v>0.14285714285714285</v>
      </c>
      <c r="O39" s="15">
        <f t="shared" si="0"/>
        <v>208.42857142857139</v>
      </c>
      <c r="P39" s="15">
        <f t="shared" si="1"/>
        <v>300.42857142857139</v>
      </c>
      <c r="R39" s="28" t="s">
        <v>87</v>
      </c>
      <c r="S39" s="16">
        <f t="shared" ref="S39:AF39" si="31">SUM(S19:S21)</f>
        <v>969.85714285714289</v>
      </c>
      <c r="T39" s="16">
        <f t="shared" si="31"/>
        <v>235</v>
      </c>
      <c r="U39" s="16">
        <f t="shared" si="31"/>
        <v>187.71428571428572</v>
      </c>
      <c r="V39" s="16">
        <f t="shared" si="31"/>
        <v>928.14285714285722</v>
      </c>
      <c r="W39" s="16">
        <f t="shared" si="31"/>
        <v>26.571428571428569</v>
      </c>
      <c r="X39" s="16">
        <f t="shared" si="31"/>
        <v>22.285714285714281</v>
      </c>
      <c r="Y39" s="16">
        <f t="shared" si="31"/>
        <v>406.71428571428567</v>
      </c>
      <c r="Z39" s="16">
        <f t="shared" si="31"/>
        <v>106.57142857142857</v>
      </c>
      <c r="AA39" s="16">
        <f t="shared" si="31"/>
        <v>50.285714285714285</v>
      </c>
      <c r="AB39" s="16">
        <f t="shared" si="31"/>
        <v>53.857142857142854</v>
      </c>
      <c r="AC39" s="16">
        <f t="shared" si="31"/>
        <v>1339.8571428571427</v>
      </c>
      <c r="AD39" s="16">
        <f t="shared" si="31"/>
        <v>1.4285714285714284</v>
      </c>
      <c r="AE39" s="31">
        <f t="shared" si="31"/>
        <v>2988.4285714285716</v>
      </c>
      <c r="AF39" s="31">
        <f t="shared" si="31"/>
        <v>4328.2857142857147</v>
      </c>
    </row>
    <row r="40" spans="2:32" ht="23.1" customHeight="1" x14ac:dyDescent="0.25">
      <c r="B40" s="23" t="s">
        <v>67</v>
      </c>
      <c r="C40" s="48">
        <f>'Avg Week Bombo-Matugga'!C40+'Avg Week Matugga-Bombo'!C40</f>
        <v>68.428571428571431</v>
      </c>
      <c r="D40" s="48">
        <f>'Avg Week Bombo-Matugga'!D40+'Avg Week Matugga-Bombo'!D40</f>
        <v>20</v>
      </c>
      <c r="E40" s="48">
        <f>'Avg Week Bombo-Matugga'!E40+'Avg Week Matugga-Bombo'!E40</f>
        <v>14.571428571428573</v>
      </c>
      <c r="F40" s="48">
        <f>'Avg Week Bombo-Matugga'!F40+'Avg Week Matugga-Bombo'!F40</f>
        <v>75.857142857142861</v>
      </c>
      <c r="G40" s="48">
        <f>'Avg Week Bombo-Matugga'!G40+'Avg Week Matugga-Bombo'!G40</f>
        <v>1.8571428571428572</v>
      </c>
      <c r="H40" s="48">
        <f>'Avg Week Bombo-Matugga'!H40+'Avg Week Matugga-Bombo'!H40</f>
        <v>3.2857142857142856</v>
      </c>
      <c r="I40" s="48">
        <f>'Avg Week Bombo-Matugga'!I40+'Avg Week Matugga-Bombo'!I40</f>
        <v>38.857142857142854</v>
      </c>
      <c r="J40" s="48">
        <f>'Avg Week Bombo-Matugga'!J40+'Avg Week Matugga-Bombo'!J40</f>
        <v>8.7142857142857153</v>
      </c>
      <c r="K40" s="48">
        <f>'Avg Week Bombo-Matugga'!K40+'Avg Week Matugga-Bombo'!K40</f>
        <v>2.4285714285714284</v>
      </c>
      <c r="L40" s="48">
        <f>'Avg Week Bombo-Matugga'!L40+'Avg Week Matugga-Bombo'!L40</f>
        <v>5.1428571428571423</v>
      </c>
      <c r="M40" s="48">
        <f>'Avg Week Bombo-Matugga'!M40+'Avg Week Matugga-Bombo'!M40</f>
        <v>99.857142857142861</v>
      </c>
      <c r="N40" s="48">
        <f>'Avg Week Bombo-Matugga'!N40+'Avg Week Matugga-Bombo'!N40</f>
        <v>0.42857142857142855</v>
      </c>
      <c r="O40" s="15">
        <f t="shared" si="0"/>
        <v>239.57142857142856</v>
      </c>
      <c r="P40" s="15">
        <f t="shared" si="1"/>
        <v>339.42857142857144</v>
      </c>
      <c r="R40" s="5" t="s">
        <v>17</v>
      </c>
      <c r="S40" s="16">
        <f t="shared" ref="S40:AF40" si="32">SUM(S10:S21)</f>
        <v>3248.5714285714284</v>
      </c>
      <c r="T40" s="16">
        <f t="shared" si="32"/>
        <v>863.42857142857144</v>
      </c>
      <c r="U40" s="16">
        <f t="shared" si="32"/>
        <v>643.28571428571422</v>
      </c>
      <c r="V40" s="16">
        <f t="shared" si="32"/>
        <v>3320.8571428571427</v>
      </c>
      <c r="W40" s="16">
        <f t="shared" si="32"/>
        <v>88.857142857142861</v>
      </c>
      <c r="X40" s="16">
        <f t="shared" si="32"/>
        <v>78.285714285714278</v>
      </c>
      <c r="Y40" s="16">
        <f t="shared" si="32"/>
        <v>1517.4285714285711</v>
      </c>
      <c r="Z40" s="16">
        <f t="shared" si="32"/>
        <v>377.14285714285717</v>
      </c>
      <c r="AA40" s="16">
        <f t="shared" si="32"/>
        <v>164.57142857142856</v>
      </c>
      <c r="AB40" s="16">
        <f t="shared" si="32"/>
        <v>186.57142857142856</v>
      </c>
      <c r="AC40" s="16">
        <f t="shared" si="32"/>
        <v>5737.5714285714275</v>
      </c>
      <c r="AD40" s="16">
        <f t="shared" si="32"/>
        <v>5.2857142857142856</v>
      </c>
      <c r="AE40" s="31">
        <f t="shared" si="32"/>
        <v>10494.285714285714</v>
      </c>
      <c r="AF40" s="31">
        <f t="shared" si="32"/>
        <v>16231.857142857145</v>
      </c>
    </row>
    <row r="41" spans="2:32" ht="23.1" customHeight="1" x14ac:dyDescent="0.25">
      <c r="B41" s="22" t="s">
        <v>68</v>
      </c>
      <c r="C41" s="48">
        <f>'Avg Week Bombo-Matugga'!C41+'Avg Week Matugga-Bombo'!C41</f>
        <v>62.142857142857139</v>
      </c>
      <c r="D41" s="48">
        <f>'Avg Week Bombo-Matugga'!D41+'Avg Week Matugga-Bombo'!D41</f>
        <v>13.714285714285715</v>
      </c>
      <c r="E41" s="48">
        <f>'Avg Week Bombo-Matugga'!E41+'Avg Week Matugga-Bombo'!E41</f>
        <v>14.714285714285715</v>
      </c>
      <c r="F41" s="48">
        <f>'Avg Week Bombo-Matugga'!F41+'Avg Week Matugga-Bombo'!F41</f>
        <v>64.714285714285722</v>
      </c>
      <c r="G41" s="48">
        <f>'Avg Week Bombo-Matugga'!G41+'Avg Week Matugga-Bombo'!G41</f>
        <v>0.8571428571428571</v>
      </c>
      <c r="H41" s="48">
        <f>'Avg Week Bombo-Matugga'!H41+'Avg Week Matugga-Bombo'!H41</f>
        <v>1.5714285714285714</v>
      </c>
      <c r="I41" s="48">
        <f>'Avg Week Bombo-Matugga'!I41+'Avg Week Matugga-Bombo'!I41</f>
        <v>36.285714285714285</v>
      </c>
      <c r="J41" s="48">
        <f>'Avg Week Bombo-Matugga'!J41+'Avg Week Matugga-Bombo'!J41</f>
        <v>6.7142857142857144</v>
      </c>
      <c r="K41" s="48">
        <f>'Avg Week Bombo-Matugga'!K41+'Avg Week Matugga-Bombo'!K41</f>
        <v>4.2857142857142856</v>
      </c>
      <c r="L41" s="48">
        <f>'Avg Week Bombo-Matugga'!L41+'Avg Week Matugga-Bombo'!L41</f>
        <v>2.4285714285714288</v>
      </c>
      <c r="M41" s="48">
        <f>'Avg Week Bombo-Matugga'!M41+'Avg Week Matugga-Bombo'!M41</f>
        <v>103.71428571428572</v>
      </c>
      <c r="N41" s="48">
        <f>'Avg Week Bombo-Matugga'!N41+'Avg Week Matugga-Bombo'!N41</f>
        <v>0.14285714285714285</v>
      </c>
      <c r="O41" s="15">
        <f t="shared" si="0"/>
        <v>207.57142857142858</v>
      </c>
      <c r="P41" s="15">
        <f t="shared" si="1"/>
        <v>311.28571428571433</v>
      </c>
      <c r="R41" s="5" t="s">
        <v>190</v>
      </c>
      <c r="S41" s="79">
        <f>SUM(S10:S33)</f>
        <v>4353.5714285714284</v>
      </c>
      <c r="T41" s="79">
        <f t="shared" ref="T41:AD41" si="33">SUM(T10:T33)</f>
        <v>1137.4285714285716</v>
      </c>
      <c r="U41" s="79">
        <f t="shared" si="33"/>
        <v>864.78571428571422</v>
      </c>
      <c r="V41" s="79">
        <f t="shared" si="33"/>
        <v>4557.8571428571431</v>
      </c>
      <c r="W41" s="79">
        <f t="shared" si="33"/>
        <v>157.85714285714286</v>
      </c>
      <c r="X41" s="79">
        <f t="shared" si="33"/>
        <v>182.28571428571428</v>
      </c>
      <c r="Y41" s="79">
        <f t="shared" si="33"/>
        <v>2280.4285714285711</v>
      </c>
      <c r="Z41" s="79">
        <f t="shared" si="33"/>
        <v>677.14285714285711</v>
      </c>
      <c r="AA41" s="79">
        <f t="shared" si="33"/>
        <v>287.57142857142856</v>
      </c>
      <c r="AB41" s="79">
        <f t="shared" si="33"/>
        <v>313.57142857142856</v>
      </c>
      <c r="AC41" s="79">
        <f t="shared" si="33"/>
        <v>7497.0714285714275</v>
      </c>
      <c r="AD41" s="79">
        <f t="shared" si="33"/>
        <v>20.785714285714285</v>
      </c>
      <c r="AE41" s="80">
        <f>SUM(AE10:AE33)</f>
        <v>14833.285714285714</v>
      </c>
      <c r="AF41" s="80">
        <f>SUM(AF10:AF33)</f>
        <v>22330.357142857145</v>
      </c>
    </row>
    <row r="42" spans="2:32" ht="23.1" customHeight="1" x14ac:dyDescent="0.25">
      <c r="B42" s="23" t="s">
        <v>69</v>
      </c>
      <c r="C42" s="48">
        <f>'Avg Week Bombo-Matugga'!C42+'Avg Week Matugga-Bombo'!C42</f>
        <v>73.571428571428569</v>
      </c>
      <c r="D42" s="48">
        <f>'Avg Week Bombo-Matugga'!D42+'Avg Week Matugga-Bombo'!D42</f>
        <v>20.571428571428569</v>
      </c>
      <c r="E42" s="48">
        <f>'Avg Week Bombo-Matugga'!E42+'Avg Week Matugga-Bombo'!E42</f>
        <v>14.857142857142858</v>
      </c>
      <c r="F42" s="48">
        <f>'Avg Week Bombo-Matugga'!F42+'Avg Week Matugga-Bombo'!F42</f>
        <v>68.428571428571431</v>
      </c>
      <c r="G42" s="48">
        <f>'Avg Week Bombo-Matugga'!G42+'Avg Week Matugga-Bombo'!G42</f>
        <v>0.5714285714285714</v>
      </c>
      <c r="H42" s="48">
        <f>'Avg Week Bombo-Matugga'!H42+'Avg Week Matugga-Bombo'!H42</f>
        <v>2.2857142857142856</v>
      </c>
      <c r="I42" s="48">
        <f>'Avg Week Bombo-Matugga'!I42+'Avg Week Matugga-Bombo'!I42</f>
        <v>31.428571428571431</v>
      </c>
      <c r="J42" s="48">
        <f>'Avg Week Bombo-Matugga'!J42+'Avg Week Matugga-Bombo'!J42</f>
        <v>12.428571428571429</v>
      </c>
      <c r="K42" s="48">
        <f>'Avg Week Bombo-Matugga'!K42+'Avg Week Matugga-Bombo'!K42</f>
        <v>3</v>
      </c>
      <c r="L42" s="48">
        <f>'Avg Week Bombo-Matugga'!L42+'Avg Week Matugga-Bombo'!L42</f>
        <v>5.7142857142857144</v>
      </c>
      <c r="M42" s="48">
        <f>'Avg Week Bombo-Matugga'!M42+'Avg Week Matugga-Bombo'!M42</f>
        <v>82.285714285714278</v>
      </c>
      <c r="N42" s="48">
        <f>'Avg Week Bombo-Matugga'!N42+'Avg Week Matugga-Bombo'!N42</f>
        <v>0</v>
      </c>
      <c r="O42" s="15">
        <f t="shared" si="0"/>
        <v>232.85714285714286</v>
      </c>
      <c r="P42" s="15">
        <f t="shared" si="1"/>
        <v>315.14285714285711</v>
      </c>
      <c r="R42" s="5" t="s">
        <v>160</v>
      </c>
      <c r="S42" s="47">
        <f>S41/S40</f>
        <v>1.3401495162708883</v>
      </c>
      <c r="T42" s="47">
        <f t="shared" ref="T42:AF42" si="34">T41/T40</f>
        <v>1.3173395102581074</v>
      </c>
      <c r="U42" s="47">
        <f t="shared" si="34"/>
        <v>1.3443260048856318</v>
      </c>
      <c r="V42" s="47">
        <f t="shared" si="34"/>
        <v>1.372494192549256</v>
      </c>
      <c r="W42" s="47">
        <f t="shared" si="34"/>
        <v>1.7765273311897105</v>
      </c>
      <c r="X42" s="47">
        <f t="shared" si="34"/>
        <v>2.3284671532846715</v>
      </c>
      <c r="Y42" s="47">
        <f t="shared" si="34"/>
        <v>1.5028243268687631</v>
      </c>
      <c r="Z42" s="47">
        <f t="shared" si="34"/>
        <v>1.7954545454545452</v>
      </c>
      <c r="AA42" s="47">
        <f t="shared" si="34"/>
        <v>1.7473958333333335</v>
      </c>
      <c r="AB42" s="47">
        <f t="shared" si="34"/>
        <v>1.6807044410413476</v>
      </c>
      <c r="AC42" s="47">
        <f t="shared" si="34"/>
        <v>1.3066628488907701</v>
      </c>
      <c r="AD42" s="47">
        <f t="shared" si="34"/>
        <v>3.9324324324324325</v>
      </c>
      <c r="AE42" s="78">
        <f t="shared" si="34"/>
        <v>1.4134631091750613</v>
      </c>
      <c r="AF42" s="78">
        <f t="shared" si="34"/>
        <v>1.3757117837057637</v>
      </c>
    </row>
    <row r="43" spans="2:32" ht="23.1" customHeight="1" x14ac:dyDescent="0.25">
      <c r="B43" s="22" t="s">
        <v>70</v>
      </c>
      <c r="C43" s="48">
        <f>'Avg Week Bombo-Matugga'!C43+'Avg Week Matugga-Bombo'!C43</f>
        <v>58.285714285714285</v>
      </c>
      <c r="D43" s="48">
        <f>'Avg Week Bombo-Matugga'!D43+'Avg Week Matugga-Bombo'!D43</f>
        <v>16.571428571428569</v>
      </c>
      <c r="E43" s="48">
        <f>'Avg Week Bombo-Matugga'!E43+'Avg Week Matugga-Bombo'!E43</f>
        <v>13.285714285714285</v>
      </c>
      <c r="F43" s="48">
        <f>'Avg Week Bombo-Matugga'!F43+'Avg Week Matugga-Bombo'!F43</f>
        <v>61.285714285714285</v>
      </c>
      <c r="G43" s="48">
        <f>'Avg Week Bombo-Matugga'!G43+'Avg Week Matugga-Bombo'!G43</f>
        <v>1.1428571428571428</v>
      </c>
      <c r="H43" s="48">
        <f>'Avg Week Bombo-Matugga'!H43+'Avg Week Matugga-Bombo'!H43</f>
        <v>2</v>
      </c>
      <c r="I43" s="48">
        <f>'Avg Week Bombo-Matugga'!I43+'Avg Week Matugga-Bombo'!I43</f>
        <v>38.142857142857139</v>
      </c>
      <c r="J43" s="48">
        <f>'Avg Week Bombo-Matugga'!J43+'Avg Week Matugga-Bombo'!J43</f>
        <v>8.7142857142857135</v>
      </c>
      <c r="K43" s="48">
        <f>'Avg Week Bombo-Matugga'!K43+'Avg Week Matugga-Bombo'!K43</f>
        <v>4.1428571428571432</v>
      </c>
      <c r="L43" s="48">
        <f>'Avg Week Bombo-Matugga'!L43+'Avg Week Matugga-Bombo'!L43</f>
        <v>3.8571428571428568</v>
      </c>
      <c r="M43" s="48">
        <f>'Avg Week Bombo-Matugga'!M43+'Avg Week Matugga-Bombo'!M43</f>
        <v>93</v>
      </c>
      <c r="N43" s="48">
        <f>'Avg Week Bombo-Matugga'!N43+'Avg Week Matugga-Bombo'!N43</f>
        <v>0</v>
      </c>
      <c r="O43" s="15">
        <f t="shared" si="0"/>
        <v>207.42857142857142</v>
      </c>
      <c r="P43" s="15">
        <f t="shared" si="1"/>
        <v>300.42857142857144</v>
      </c>
    </row>
    <row r="44" spans="2:32" ht="23.1" customHeight="1" x14ac:dyDescent="0.25">
      <c r="B44" s="24" t="s">
        <v>71</v>
      </c>
      <c r="C44" s="48">
        <f>'Avg Week Bombo-Matugga'!C44+'Avg Week Matugga-Bombo'!C44</f>
        <v>74.571428571428584</v>
      </c>
      <c r="D44" s="48">
        <f>'Avg Week Bombo-Matugga'!D44+'Avg Week Matugga-Bombo'!D44</f>
        <v>19.428571428571431</v>
      </c>
      <c r="E44" s="48">
        <f>'Avg Week Bombo-Matugga'!E44+'Avg Week Matugga-Bombo'!E44</f>
        <v>21.285714285714285</v>
      </c>
      <c r="F44" s="48">
        <f>'Avg Week Bombo-Matugga'!F44+'Avg Week Matugga-Bombo'!F44</f>
        <v>67.714285714285722</v>
      </c>
      <c r="G44" s="48">
        <f>'Avg Week Bombo-Matugga'!G44+'Avg Week Matugga-Bombo'!G44</f>
        <v>0.5714285714285714</v>
      </c>
      <c r="H44" s="48">
        <f>'Avg Week Bombo-Matugga'!H44+'Avg Week Matugga-Bombo'!H44</f>
        <v>1.8571428571428572</v>
      </c>
      <c r="I44" s="48">
        <f>'Avg Week Bombo-Matugga'!I44+'Avg Week Matugga-Bombo'!I44</f>
        <v>38.571428571428569</v>
      </c>
      <c r="J44" s="48">
        <f>'Avg Week Bombo-Matugga'!J44+'Avg Week Matugga-Bombo'!J44</f>
        <v>7.2857142857142856</v>
      </c>
      <c r="K44" s="48">
        <f>'Avg Week Bombo-Matugga'!K44+'Avg Week Matugga-Bombo'!K44</f>
        <v>3</v>
      </c>
      <c r="L44" s="48">
        <f>'Avg Week Bombo-Matugga'!L44+'Avg Week Matugga-Bombo'!L44</f>
        <v>6.4285714285714288</v>
      </c>
      <c r="M44" s="48">
        <f>'Avg Week Bombo-Matugga'!M44+'Avg Week Matugga-Bombo'!M44</f>
        <v>102.71428571428572</v>
      </c>
      <c r="N44" s="48">
        <f>'Avg Week Bombo-Matugga'!N44+'Avg Week Matugga-Bombo'!N44</f>
        <v>0</v>
      </c>
      <c r="O44" s="15">
        <f t="shared" si="0"/>
        <v>240.71428571428575</v>
      </c>
      <c r="P44" s="15">
        <f t="shared" si="1"/>
        <v>343.42857142857144</v>
      </c>
    </row>
    <row r="45" spans="2:32" ht="23.1" customHeight="1" x14ac:dyDescent="0.25">
      <c r="B45" s="22" t="s">
        <v>72</v>
      </c>
      <c r="C45" s="48">
        <f>'Avg Week Bombo-Matugga'!C45+'Avg Week Matugga-Bombo'!C45</f>
        <v>65.857142857142861</v>
      </c>
      <c r="D45" s="48">
        <f>'Avg Week Bombo-Matugga'!D45+'Avg Week Matugga-Bombo'!D45</f>
        <v>20.714285714285715</v>
      </c>
      <c r="E45" s="48">
        <f>'Avg Week Bombo-Matugga'!E45+'Avg Week Matugga-Bombo'!E45</f>
        <v>13.428571428571427</v>
      </c>
      <c r="F45" s="48">
        <f>'Avg Week Bombo-Matugga'!F45+'Avg Week Matugga-Bombo'!F45</f>
        <v>66.142857142857139</v>
      </c>
      <c r="G45" s="48">
        <f>'Avg Week Bombo-Matugga'!G45+'Avg Week Matugga-Bombo'!G45</f>
        <v>0.71428571428571419</v>
      </c>
      <c r="H45" s="48">
        <f>'Avg Week Bombo-Matugga'!H45+'Avg Week Matugga-Bombo'!H45</f>
        <v>2.1428571428571428</v>
      </c>
      <c r="I45" s="48">
        <f>'Avg Week Bombo-Matugga'!I45+'Avg Week Matugga-Bombo'!I45</f>
        <v>32.285714285714285</v>
      </c>
      <c r="J45" s="48">
        <f>'Avg Week Bombo-Matugga'!J45+'Avg Week Matugga-Bombo'!J45</f>
        <v>7</v>
      </c>
      <c r="K45" s="48">
        <f>'Avg Week Bombo-Matugga'!K45+'Avg Week Matugga-Bombo'!K45</f>
        <v>3.4285714285714288</v>
      </c>
      <c r="L45" s="48">
        <f>'Avg Week Bombo-Matugga'!L45+'Avg Week Matugga-Bombo'!L45</f>
        <v>4.4285714285714288</v>
      </c>
      <c r="M45" s="48">
        <f>'Avg Week Bombo-Matugga'!M45+'Avg Week Matugga-Bombo'!M45</f>
        <v>92.285714285714278</v>
      </c>
      <c r="N45" s="48">
        <f>'Avg Week Bombo-Matugga'!N45+'Avg Week Matugga-Bombo'!N45</f>
        <v>0.2857142857142857</v>
      </c>
      <c r="O45" s="15">
        <f t="shared" si="0"/>
        <v>216.42857142857142</v>
      </c>
      <c r="P45" s="15">
        <f t="shared" si="1"/>
        <v>308.71428571428572</v>
      </c>
    </row>
    <row r="46" spans="2:32" ht="23.1" customHeight="1" x14ac:dyDescent="0.25">
      <c r="B46" s="23" t="s">
        <v>73</v>
      </c>
      <c r="C46" s="48">
        <f>'Avg Week Bombo-Matugga'!C46+'Avg Week Matugga-Bombo'!C46</f>
        <v>65.857142857142861</v>
      </c>
      <c r="D46" s="48">
        <f>'Avg Week Bombo-Matugga'!D46+'Avg Week Matugga-Bombo'!D46</f>
        <v>24.285714285714285</v>
      </c>
      <c r="E46" s="48">
        <f>'Avg Week Bombo-Matugga'!E46+'Avg Week Matugga-Bombo'!E46</f>
        <v>17.285714285714285</v>
      </c>
      <c r="F46" s="48">
        <f>'Avg Week Bombo-Matugga'!F46+'Avg Week Matugga-Bombo'!F46</f>
        <v>68.428571428571431</v>
      </c>
      <c r="G46" s="48">
        <f>'Avg Week Bombo-Matugga'!G46+'Avg Week Matugga-Bombo'!G46</f>
        <v>0.42857142857142855</v>
      </c>
      <c r="H46" s="48">
        <f>'Avg Week Bombo-Matugga'!H46+'Avg Week Matugga-Bombo'!H46</f>
        <v>4</v>
      </c>
      <c r="I46" s="48">
        <f>'Avg Week Bombo-Matugga'!I46+'Avg Week Matugga-Bombo'!I46</f>
        <v>34.857142857142861</v>
      </c>
      <c r="J46" s="48">
        <f>'Avg Week Bombo-Matugga'!J46+'Avg Week Matugga-Bombo'!J46</f>
        <v>6.8571428571428577</v>
      </c>
      <c r="K46" s="48">
        <f>'Avg Week Bombo-Matugga'!K46+'Avg Week Matugga-Bombo'!K46</f>
        <v>2.8571428571428572</v>
      </c>
      <c r="L46" s="48">
        <f>'Avg Week Bombo-Matugga'!L46+'Avg Week Matugga-Bombo'!L46</f>
        <v>5.1428571428571432</v>
      </c>
      <c r="M46" s="48">
        <f>'Avg Week Bombo-Matugga'!M46+'Avg Week Matugga-Bombo'!M46</f>
        <v>90.428571428571431</v>
      </c>
      <c r="N46" s="48">
        <f>'Avg Week Bombo-Matugga'!N46+'Avg Week Matugga-Bombo'!N46</f>
        <v>0</v>
      </c>
      <c r="O46" s="15">
        <f t="shared" si="0"/>
        <v>229.99999999999997</v>
      </c>
      <c r="P46" s="15">
        <f t="shared" si="1"/>
        <v>320.42857142857139</v>
      </c>
      <c r="R46" s="8"/>
      <c r="T46"/>
    </row>
    <row r="47" spans="2:32" ht="23.1" customHeight="1" x14ac:dyDescent="0.25">
      <c r="B47" s="23" t="s">
        <v>74</v>
      </c>
      <c r="C47" s="48">
        <f>'Avg Week Bombo-Matugga'!C47+'Avg Week Matugga-Bombo'!C47</f>
        <v>62.571428571428569</v>
      </c>
      <c r="D47" s="48">
        <f>'Avg Week Bombo-Matugga'!D47+'Avg Week Matugga-Bombo'!D47</f>
        <v>15.857142857142858</v>
      </c>
      <c r="E47" s="48">
        <f>'Avg Week Bombo-Matugga'!E47+'Avg Week Matugga-Bombo'!E47</f>
        <v>12.428571428571429</v>
      </c>
      <c r="F47" s="48">
        <f>'Avg Week Bombo-Matugga'!F47+'Avg Week Matugga-Bombo'!F47</f>
        <v>54.857142857142861</v>
      </c>
      <c r="G47" s="48">
        <f>'Avg Week Bombo-Matugga'!G47+'Avg Week Matugga-Bombo'!G47</f>
        <v>1.2857142857142856</v>
      </c>
      <c r="H47" s="48">
        <f>'Avg Week Bombo-Matugga'!H47+'Avg Week Matugga-Bombo'!H47</f>
        <v>1.1428571428571428</v>
      </c>
      <c r="I47" s="48">
        <f>'Avg Week Bombo-Matugga'!I47+'Avg Week Matugga-Bombo'!I47</f>
        <v>33.714285714285708</v>
      </c>
      <c r="J47" s="48">
        <f>'Avg Week Bombo-Matugga'!J47+'Avg Week Matugga-Bombo'!J47</f>
        <v>8</v>
      </c>
      <c r="K47" s="48">
        <f>'Avg Week Bombo-Matugga'!K47+'Avg Week Matugga-Bombo'!K47</f>
        <v>3.4285714285714288</v>
      </c>
      <c r="L47" s="48">
        <f>'Avg Week Bombo-Matugga'!L47+'Avg Week Matugga-Bombo'!L47</f>
        <v>6</v>
      </c>
      <c r="M47" s="48">
        <f>'Avg Week Bombo-Matugga'!M47+'Avg Week Matugga-Bombo'!M47</f>
        <v>96.571428571428569</v>
      </c>
      <c r="N47" s="48">
        <f>'Avg Week Bombo-Matugga'!N47+'Avg Week Matugga-Bombo'!N47</f>
        <v>0.14285714285714285</v>
      </c>
      <c r="O47" s="15">
        <f t="shared" si="0"/>
        <v>199.42857142857139</v>
      </c>
      <c r="P47" s="15">
        <f t="shared" si="1"/>
        <v>296</v>
      </c>
      <c r="R47" s="8"/>
      <c r="T47"/>
    </row>
    <row r="48" spans="2:32" ht="23.1" customHeight="1" x14ac:dyDescent="0.25">
      <c r="B48" s="23" t="s">
        <v>75</v>
      </c>
      <c r="C48" s="48">
        <f>'Avg Week Bombo-Matugga'!C48+'Avg Week Matugga-Bombo'!C48</f>
        <v>73.142857142857139</v>
      </c>
      <c r="D48" s="48">
        <f>'Avg Week Bombo-Matugga'!D48+'Avg Week Matugga-Bombo'!D48</f>
        <v>16.857142857142858</v>
      </c>
      <c r="E48" s="48">
        <f>'Avg Week Bombo-Matugga'!E48+'Avg Week Matugga-Bombo'!E48</f>
        <v>14.857142857142858</v>
      </c>
      <c r="F48" s="48">
        <f>'Avg Week Bombo-Matugga'!F48+'Avg Week Matugga-Bombo'!F48</f>
        <v>73.428571428571431</v>
      </c>
      <c r="G48" s="48">
        <f>'Avg Week Bombo-Matugga'!G48+'Avg Week Matugga-Bombo'!G48</f>
        <v>1.8571428571428572</v>
      </c>
      <c r="H48" s="48">
        <f>'Avg Week Bombo-Matugga'!H48+'Avg Week Matugga-Bombo'!H48</f>
        <v>2.1428571428571428</v>
      </c>
      <c r="I48" s="48">
        <f>'Avg Week Bombo-Matugga'!I48+'Avg Week Matugga-Bombo'!I48</f>
        <v>37.571428571428569</v>
      </c>
      <c r="J48" s="48">
        <f>'Avg Week Bombo-Matugga'!J48+'Avg Week Matugga-Bombo'!J48</f>
        <v>8.7142857142857153</v>
      </c>
      <c r="K48" s="48">
        <f>'Avg Week Bombo-Matugga'!K48+'Avg Week Matugga-Bombo'!K48</f>
        <v>5.1428571428571423</v>
      </c>
      <c r="L48" s="48">
        <f>'Avg Week Bombo-Matugga'!L48+'Avg Week Matugga-Bombo'!L48</f>
        <v>5</v>
      </c>
      <c r="M48" s="48">
        <f>'Avg Week Bombo-Matugga'!M48+'Avg Week Matugga-Bombo'!M48</f>
        <v>103</v>
      </c>
      <c r="N48" s="48">
        <f>'Avg Week Bombo-Matugga'!N48+'Avg Week Matugga-Bombo'!N48</f>
        <v>0.14285714285714285</v>
      </c>
      <c r="O48" s="15">
        <f t="shared" si="0"/>
        <v>238.85714285714283</v>
      </c>
      <c r="P48" s="15">
        <f t="shared" si="1"/>
        <v>341.85714285714283</v>
      </c>
      <c r="R48" s="8"/>
      <c r="T48"/>
    </row>
    <row r="49" spans="2:20" ht="23.1" customHeight="1" x14ac:dyDescent="0.25">
      <c r="B49" s="22" t="s">
        <v>76</v>
      </c>
      <c r="C49" s="48">
        <f>'Avg Week Bombo-Matugga'!C49+'Avg Week Matugga-Bombo'!C49</f>
        <v>74.857142857142861</v>
      </c>
      <c r="D49" s="48">
        <f>'Avg Week Bombo-Matugga'!D49+'Avg Week Matugga-Bombo'!D49</f>
        <v>20.714285714285715</v>
      </c>
      <c r="E49" s="48">
        <f>'Avg Week Bombo-Matugga'!E49+'Avg Week Matugga-Bombo'!E49</f>
        <v>14.428571428571429</v>
      </c>
      <c r="F49" s="48">
        <f>'Avg Week Bombo-Matugga'!F49+'Avg Week Matugga-Bombo'!F49</f>
        <v>69</v>
      </c>
      <c r="G49" s="48">
        <f>'Avg Week Bombo-Matugga'!G49+'Avg Week Matugga-Bombo'!G49</f>
        <v>1.4285714285714284</v>
      </c>
      <c r="H49" s="48">
        <f>'Avg Week Bombo-Matugga'!H49+'Avg Week Matugga-Bombo'!H49</f>
        <v>1.2857142857142856</v>
      </c>
      <c r="I49" s="48">
        <f>'Avg Week Bombo-Matugga'!I49+'Avg Week Matugga-Bombo'!I49</f>
        <v>35.857142857142861</v>
      </c>
      <c r="J49" s="48">
        <f>'Avg Week Bombo-Matugga'!J49+'Avg Week Matugga-Bombo'!J49</f>
        <v>8.8571428571428577</v>
      </c>
      <c r="K49" s="48">
        <f>'Avg Week Bombo-Matugga'!K49+'Avg Week Matugga-Bombo'!K49</f>
        <v>2.4285714285714284</v>
      </c>
      <c r="L49" s="48">
        <f>'Avg Week Bombo-Matugga'!L49+'Avg Week Matugga-Bombo'!L49</f>
        <v>4.8571428571428577</v>
      </c>
      <c r="M49" s="48">
        <f>'Avg Week Bombo-Matugga'!M49+'Avg Week Matugga-Bombo'!M49</f>
        <v>107</v>
      </c>
      <c r="N49" s="48">
        <f>'Avg Week Bombo-Matugga'!N49+'Avg Week Matugga-Bombo'!N49</f>
        <v>0.14285714285714285</v>
      </c>
      <c r="O49" s="15">
        <f t="shared" si="0"/>
        <v>233.85714285714283</v>
      </c>
      <c r="P49" s="15">
        <f t="shared" si="1"/>
        <v>340.85714285714283</v>
      </c>
      <c r="R49" s="8"/>
      <c r="T49"/>
    </row>
    <row r="50" spans="2:20" ht="23.1" customHeight="1" x14ac:dyDescent="0.25">
      <c r="B50" s="23" t="s">
        <v>77</v>
      </c>
      <c r="C50" s="48">
        <f>'Avg Week Bombo-Matugga'!C50+'Avg Week Matugga-Bombo'!C50</f>
        <v>85.428571428571416</v>
      </c>
      <c r="D50" s="48">
        <f>'Avg Week Bombo-Matugga'!D50+'Avg Week Matugga-Bombo'!D50</f>
        <v>19.428571428571427</v>
      </c>
      <c r="E50" s="48">
        <f>'Avg Week Bombo-Matugga'!E50+'Avg Week Matugga-Bombo'!E50</f>
        <v>17</v>
      </c>
      <c r="F50" s="48">
        <f>'Avg Week Bombo-Matugga'!F50+'Avg Week Matugga-Bombo'!F50</f>
        <v>74.857142857142861</v>
      </c>
      <c r="G50" s="48">
        <f>'Avg Week Bombo-Matugga'!G50+'Avg Week Matugga-Bombo'!G50</f>
        <v>2.714285714285714</v>
      </c>
      <c r="H50" s="48">
        <f>'Avg Week Bombo-Matugga'!H50+'Avg Week Matugga-Bombo'!H50</f>
        <v>2.5714285714285712</v>
      </c>
      <c r="I50" s="48">
        <f>'Avg Week Bombo-Matugga'!I50+'Avg Week Matugga-Bombo'!I50</f>
        <v>34.571428571428569</v>
      </c>
      <c r="J50" s="48">
        <f>'Avg Week Bombo-Matugga'!J50+'Avg Week Matugga-Bombo'!J50</f>
        <v>7</v>
      </c>
      <c r="K50" s="48">
        <f>'Avg Week Bombo-Matugga'!K50+'Avg Week Matugga-Bombo'!K50</f>
        <v>5</v>
      </c>
      <c r="L50" s="48">
        <f>'Avg Week Bombo-Matugga'!L50+'Avg Week Matugga-Bombo'!L50</f>
        <v>3.8571428571428568</v>
      </c>
      <c r="M50" s="48">
        <f>'Avg Week Bombo-Matugga'!M50+'Avg Week Matugga-Bombo'!M50</f>
        <v>108.14285714285714</v>
      </c>
      <c r="N50" s="48">
        <f>'Avg Week Bombo-Matugga'!N50+'Avg Week Matugga-Bombo'!N50</f>
        <v>0.14285714285714285</v>
      </c>
      <c r="O50" s="15">
        <f t="shared" si="0"/>
        <v>252.57142857142861</v>
      </c>
      <c r="P50" s="15">
        <f t="shared" si="1"/>
        <v>360.71428571428578</v>
      </c>
      <c r="R50" s="8"/>
      <c r="T50"/>
    </row>
    <row r="51" spans="2:20" ht="23.1" customHeight="1" x14ac:dyDescent="0.25">
      <c r="B51" s="23" t="s">
        <v>78</v>
      </c>
      <c r="C51" s="48">
        <f>'Avg Week Bombo-Matugga'!C51+'Avg Week Matugga-Bombo'!C51</f>
        <v>83.857142857142861</v>
      </c>
      <c r="D51" s="48">
        <f>'Avg Week Bombo-Matugga'!D51+'Avg Week Matugga-Bombo'!D51</f>
        <v>20.142857142857142</v>
      </c>
      <c r="E51" s="48">
        <f>'Avg Week Bombo-Matugga'!E51+'Avg Week Matugga-Bombo'!E51</f>
        <v>15.714285714285715</v>
      </c>
      <c r="F51" s="48">
        <f>'Avg Week Bombo-Matugga'!F51+'Avg Week Matugga-Bombo'!F51</f>
        <v>71.285714285714278</v>
      </c>
      <c r="G51" s="48">
        <f>'Avg Week Bombo-Matugga'!G51+'Avg Week Matugga-Bombo'!G51</f>
        <v>1.4285714285714284</v>
      </c>
      <c r="H51" s="48">
        <f>'Avg Week Bombo-Matugga'!H51+'Avg Week Matugga-Bombo'!H51</f>
        <v>1.1428571428571428</v>
      </c>
      <c r="I51" s="48">
        <f>'Avg Week Bombo-Matugga'!I51+'Avg Week Matugga-Bombo'!I51</f>
        <v>33.714285714285715</v>
      </c>
      <c r="J51" s="48">
        <f>'Avg Week Bombo-Matugga'!J51+'Avg Week Matugga-Bombo'!J51</f>
        <v>8.8571428571428577</v>
      </c>
      <c r="K51" s="48">
        <f>'Avg Week Bombo-Matugga'!K51+'Avg Week Matugga-Bombo'!K51</f>
        <v>3.8571428571428568</v>
      </c>
      <c r="L51" s="48">
        <f>'Avg Week Bombo-Matugga'!L51+'Avg Week Matugga-Bombo'!L51</f>
        <v>4.2857142857142856</v>
      </c>
      <c r="M51" s="48">
        <f>'Avg Week Bombo-Matugga'!M51+'Avg Week Matugga-Bombo'!M51</f>
        <v>121.14285714285714</v>
      </c>
      <c r="N51" s="48">
        <f>'Avg Week Bombo-Matugga'!N51+'Avg Week Matugga-Bombo'!N51</f>
        <v>0.42857142857142855</v>
      </c>
      <c r="O51" s="15">
        <f t="shared" si="0"/>
        <v>244.71428571428569</v>
      </c>
      <c r="P51" s="15">
        <f t="shared" si="1"/>
        <v>365.85714285714289</v>
      </c>
      <c r="R51" s="8"/>
      <c r="T51"/>
    </row>
    <row r="52" spans="2:20" ht="23.1" customHeight="1" x14ac:dyDescent="0.25">
      <c r="B52" s="23" t="s">
        <v>79</v>
      </c>
      <c r="C52" s="48">
        <f>'Avg Week Bombo-Matugga'!C52+'Avg Week Matugga-Bombo'!C52</f>
        <v>95.714285714285722</v>
      </c>
      <c r="D52" s="48">
        <f>'Avg Week Bombo-Matugga'!D52+'Avg Week Matugga-Bombo'!D52</f>
        <v>23.714285714285715</v>
      </c>
      <c r="E52" s="48">
        <f>'Avg Week Bombo-Matugga'!E52+'Avg Week Matugga-Bombo'!E52</f>
        <v>16.714285714285715</v>
      </c>
      <c r="F52" s="48">
        <f>'Avg Week Bombo-Matugga'!F52+'Avg Week Matugga-Bombo'!F52</f>
        <v>85</v>
      </c>
      <c r="G52" s="48">
        <f>'Avg Week Bombo-Matugga'!G52+'Avg Week Matugga-Bombo'!G52</f>
        <v>2.5714285714285712</v>
      </c>
      <c r="H52" s="48">
        <f>'Avg Week Bombo-Matugga'!H52+'Avg Week Matugga-Bombo'!H52</f>
        <v>0.8571428571428571</v>
      </c>
      <c r="I52" s="48">
        <f>'Avg Week Bombo-Matugga'!I52+'Avg Week Matugga-Bombo'!I52</f>
        <v>36.142857142857139</v>
      </c>
      <c r="J52" s="48">
        <f>'Avg Week Bombo-Matugga'!J52+'Avg Week Matugga-Bombo'!J52</f>
        <v>9.5714285714285712</v>
      </c>
      <c r="K52" s="48">
        <f>'Avg Week Bombo-Matugga'!K52+'Avg Week Matugga-Bombo'!K52</f>
        <v>3.4285714285714288</v>
      </c>
      <c r="L52" s="48">
        <f>'Avg Week Bombo-Matugga'!L52+'Avg Week Matugga-Bombo'!L52</f>
        <v>5.4285714285714288</v>
      </c>
      <c r="M52" s="48">
        <f>'Avg Week Bombo-Matugga'!M52+'Avg Week Matugga-Bombo'!M52</f>
        <v>118.85714285714286</v>
      </c>
      <c r="N52" s="48">
        <f>'Avg Week Bombo-Matugga'!N52+'Avg Week Matugga-Bombo'!N52</f>
        <v>0.14285714285714285</v>
      </c>
      <c r="O52" s="15">
        <f t="shared" si="0"/>
        <v>279.28571428571439</v>
      </c>
      <c r="P52" s="15">
        <f t="shared" si="1"/>
        <v>398.14285714285728</v>
      </c>
      <c r="R52" s="8"/>
      <c r="T52"/>
    </row>
    <row r="53" spans="2:20" ht="23.1" customHeight="1" x14ac:dyDescent="0.25">
      <c r="B53" s="22" t="s">
        <v>80</v>
      </c>
      <c r="C53" s="48">
        <f>'Avg Week Bombo-Matugga'!C53+'Avg Week Matugga-Bombo'!C53</f>
        <v>87.571428571428569</v>
      </c>
      <c r="D53" s="48">
        <f>'Avg Week Bombo-Matugga'!D53+'Avg Week Matugga-Bombo'!D53</f>
        <v>20.571428571428569</v>
      </c>
      <c r="E53" s="48">
        <f>'Avg Week Bombo-Matugga'!E53+'Avg Week Matugga-Bombo'!E53</f>
        <v>17.142857142857142</v>
      </c>
      <c r="F53" s="48">
        <f>'Avg Week Bombo-Matugga'!F53+'Avg Week Matugga-Bombo'!F53</f>
        <v>78.857142857142861</v>
      </c>
      <c r="G53" s="48">
        <f>'Avg Week Bombo-Matugga'!G53+'Avg Week Matugga-Bombo'!G53</f>
        <v>3.2857142857142856</v>
      </c>
      <c r="H53" s="48">
        <f>'Avg Week Bombo-Matugga'!H53+'Avg Week Matugga-Bombo'!H53</f>
        <v>0.8571428571428571</v>
      </c>
      <c r="I53" s="48">
        <f>'Avg Week Bombo-Matugga'!I53+'Avg Week Matugga-Bombo'!I53</f>
        <v>37.857142857142861</v>
      </c>
      <c r="J53" s="48">
        <f>'Avg Week Bombo-Matugga'!J53+'Avg Week Matugga-Bombo'!J53</f>
        <v>10</v>
      </c>
      <c r="K53" s="48">
        <f>'Avg Week Bombo-Matugga'!K53+'Avg Week Matugga-Bombo'!K53</f>
        <v>4.5714285714285712</v>
      </c>
      <c r="L53" s="48">
        <f>'Avg Week Bombo-Matugga'!L53+'Avg Week Matugga-Bombo'!L53</f>
        <v>3</v>
      </c>
      <c r="M53" s="48">
        <f>'Avg Week Bombo-Matugga'!M53+'Avg Week Matugga-Bombo'!M53</f>
        <v>123.57142857142857</v>
      </c>
      <c r="N53" s="48">
        <f>'Avg Week Bombo-Matugga'!N53+'Avg Week Matugga-Bombo'!N53</f>
        <v>0</v>
      </c>
      <c r="O53" s="15">
        <f t="shared" si="0"/>
        <v>263.71428571428567</v>
      </c>
      <c r="P53" s="15">
        <f t="shared" si="1"/>
        <v>387.28571428571422</v>
      </c>
      <c r="R53" s="8"/>
      <c r="T53"/>
    </row>
    <row r="54" spans="2:20" ht="23.1" customHeight="1" x14ac:dyDescent="0.25">
      <c r="B54" s="22" t="s">
        <v>81</v>
      </c>
      <c r="C54" s="48">
        <f>'Avg Week Bombo-Matugga'!C54+'Avg Week Matugga-Bombo'!C54</f>
        <v>81.857142857142861</v>
      </c>
      <c r="D54" s="48">
        <f>'Avg Week Bombo-Matugga'!D54+'Avg Week Matugga-Bombo'!D54</f>
        <v>19.857142857142858</v>
      </c>
      <c r="E54" s="48">
        <f>'Avg Week Bombo-Matugga'!E54+'Avg Week Matugga-Bombo'!E54</f>
        <v>13.571428571428571</v>
      </c>
      <c r="F54" s="48">
        <f>'Avg Week Bombo-Matugga'!F54+'Avg Week Matugga-Bombo'!F54</f>
        <v>78</v>
      </c>
      <c r="G54" s="48">
        <f>'Avg Week Bombo-Matugga'!G54+'Avg Week Matugga-Bombo'!G54</f>
        <v>4.4285714285714288</v>
      </c>
      <c r="H54" s="48">
        <f>'Avg Week Bombo-Matugga'!H54+'Avg Week Matugga-Bombo'!H54</f>
        <v>1.5714285714285714</v>
      </c>
      <c r="I54" s="48">
        <f>'Avg Week Bombo-Matugga'!I54+'Avg Week Matugga-Bombo'!I54</f>
        <v>28.285714285714285</v>
      </c>
      <c r="J54" s="48">
        <f>'Avg Week Bombo-Matugga'!J54+'Avg Week Matugga-Bombo'!J54</f>
        <v>10</v>
      </c>
      <c r="K54" s="48">
        <f>'Avg Week Bombo-Matugga'!K54+'Avg Week Matugga-Bombo'!K54</f>
        <v>5</v>
      </c>
      <c r="L54" s="48">
        <f>'Avg Week Bombo-Matugga'!L54+'Avg Week Matugga-Bombo'!L54</f>
        <v>5.1428571428571423</v>
      </c>
      <c r="M54" s="48">
        <f>'Avg Week Bombo-Matugga'!M54+'Avg Week Matugga-Bombo'!M54</f>
        <v>117.57142857142857</v>
      </c>
      <c r="N54" s="48">
        <f>'Avg Week Bombo-Matugga'!N54+'Avg Week Matugga-Bombo'!N54</f>
        <v>0.14285714285714285</v>
      </c>
      <c r="O54" s="15">
        <f t="shared" si="0"/>
        <v>247.85714285714283</v>
      </c>
      <c r="P54" s="15">
        <f t="shared" si="1"/>
        <v>365.42857142857144</v>
      </c>
      <c r="R54" s="8"/>
      <c r="T54"/>
    </row>
    <row r="55" spans="2:20" ht="23.1" customHeight="1" x14ac:dyDescent="0.25">
      <c r="B55" s="22" t="s">
        <v>82</v>
      </c>
      <c r="C55" s="48">
        <f>'Avg Week Bombo-Matugga'!C55+'Avg Week Matugga-Bombo'!C55</f>
        <v>90.571428571428569</v>
      </c>
      <c r="D55" s="48">
        <f>'Avg Week Bombo-Matugga'!D55+'Avg Week Matugga-Bombo'!D55</f>
        <v>21.142857142857142</v>
      </c>
      <c r="E55" s="48">
        <f>'Avg Week Bombo-Matugga'!E55+'Avg Week Matugga-Bombo'!E55</f>
        <v>15.714285714285714</v>
      </c>
      <c r="F55" s="48">
        <f>'Avg Week Bombo-Matugga'!F55+'Avg Week Matugga-Bombo'!F55</f>
        <v>96.428571428571431</v>
      </c>
      <c r="G55" s="48">
        <f>'Avg Week Bombo-Matugga'!G55+'Avg Week Matugga-Bombo'!G55</f>
        <v>3.7142857142857144</v>
      </c>
      <c r="H55" s="48">
        <f>'Avg Week Bombo-Matugga'!H55+'Avg Week Matugga-Bombo'!H55</f>
        <v>2.2857142857142856</v>
      </c>
      <c r="I55" s="48">
        <f>'Avg Week Bombo-Matugga'!I55+'Avg Week Matugga-Bombo'!I55</f>
        <v>33</v>
      </c>
      <c r="J55" s="48">
        <f>'Avg Week Bombo-Matugga'!J55+'Avg Week Matugga-Bombo'!J55</f>
        <v>11.571428571428571</v>
      </c>
      <c r="K55" s="48">
        <f>'Avg Week Bombo-Matugga'!K55+'Avg Week Matugga-Bombo'!K55</f>
        <v>5.2857142857142856</v>
      </c>
      <c r="L55" s="48">
        <f>'Avg Week Bombo-Matugga'!L55+'Avg Week Matugga-Bombo'!L55</f>
        <v>4.5714285714285712</v>
      </c>
      <c r="M55" s="48">
        <f>'Avg Week Bombo-Matugga'!M55+'Avg Week Matugga-Bombo'!M55</f>
        <v>110.42857142857143</v>
      </c>
      <c r="N55" s="48">
        <f>'Avg Week Bombo-Matugga'!N55+'Avg Week Matugga-Bombo'!N55</f>
        <v>0</v>
      </c>
      <c r="O55" s="15">
        <f t="shared" si="0"/>
        <v>284.28571428571422</v>
      </c>
      <c r="P55" s="15">
        <f t="shared" si="1"/>
        <v>394.71428571428567</v>
      </c>
      <c r="R55" s="8"/>
      <c r="T55"/>
    </row>
    <row r="56" spans="2:20" ht="23.1" customHeight="1" x14ac:dyDescent="0.25">
      <c r="B56" s="22" t="s">
        <v>83</v>
      </c>
      <c r="C56" s="48">
        <f>'Avg Week Bombo-Matugga'!C56+'Avg Week Matugga-Bombo'!C56</f>
        <v>93.714285714285722</v>
      </c>
      <c r="D56" s="48">
        <f>'Avg Week Bombo-Matugga'!D56+'Avg Week Matugga-Bombo'!D56</f>
        <v>17.714285714285715</v>
      </c>
      <c r="E56" s="48">
        <f>'Avg Week Bombo-Matugga'!E56+'Avg Week Matugga-Bombo'!E56</f>
        <v>18.285714285714285</v>
      </c>
      <c r="F56" s="48">
        <f>'Avg Week Bombo-Matugga'!F56+'Avg Week Matugga-Bombo'!F56</f>
        <v>96.142857142857139</v>
      </c>
      <c r="G56" s="48">
        <f>'Avg Week Bombo-Matugga'!G56+'Avg Week Matugga-Bombo'!G56</f>
        <v>2.2857142857142856</v>
      </c>
      <c r="H56" s="48">
        <f>'Avg Week Bombo-Matugga'!H56+'Avg Week Matugga-Bombo'!H56</f>
        <v>1.8571428571428572</v>
      </c>
      <c r="I56" s="48">
        <f>'Avg Week Bombo-Matugga'!I56+'Avg Week Matugga-Bombo'!I56</f>
        <v>29</v>
      </c>
      <c r="J56" s="48">
        <f>'Avg Week Bombo-Matugga'!J56+'Avg Week Matugga-Bombo'!J56</f>
        <v>9.1428571428571423</v>
      </c>
      <c r="K56" s="48">
        <f>'Avg Week Bombo-Matugga'!K56+'Avg Week Matugga-Bombo'!K56</f>
        <v>5</v>
      </c>
      <c r="L56" s="48">
        <f>'Avg Week Bombo-Matugga'!L56+'Avg Week Matugga-Bombo'!L56</f>
        <v>3.4285714285714288</v>
      </c>
      <c r="M56" s="48">
        <f>'Avg Week Bombo-Matugga'!M56+'Avg Week Matugga-Bombo'!M56</f>
        <v>125</v>
      </c>
      <c r="N56" s="48">
        <f>'Avg Week Bombo-Matugga'!N56+'Avg Week Matugga-Bombo'!N56</f>
        <v>0.14285714285714285</v>
      </c>
      <c r="O56" s="15">
        <f t="shared" si="0"/>
        <v>276.71428571428578</v>
      </c>
      <c r="P56" s="15">
        <f t="shared" si="1"/>
        <v>401.71428571428578</v>
      </c>
      <c r="R56" s="8"/>
      <c r="T56"/>
    </row>
    <row r="57" spans="2:20" ht="23.1" customHeight="1" x14ac:dyDescent="0.25">
      <c r="B57" s="22" t="s">
        <v>84</v>
      </c>
      <c r="C57" s="48">
        <f>'Avg Week Bombo-Matugga'!C57+'Avg Week Matugga-Bombo'!C57</f>
        <v>74.714285714285722</v>
      </c>
      <c r="D57" s="48">
        <f>'Avg Week Bombo-Matugga'!D57+'Avg Week Matugga-Bombo'!D57</f>
        <v>14.714285714285715</v>
      </c>
      <c r="E57" s="48">
        <f>'Avg Week Bombo-Matugga'!E57+'Avg Week Matugga-Bombo'!E57</f>
        <v>14.571428571428573</v>
      </c>
      <c r="F57" s="48">
        <f>'Avg Week Bombo-Matugga'!F57+'Avg Week Matugga-Bombo'!F57</f>
        <v>81.857142857142861</v>
      </c>
      <c r="G57" s="48">
        <f>'Avg Week Bombo-Matugga'!G57+'Avg Week Matugga-Bombo'!G57</f>
        <v>1.1428571428571428</v>
      </c>
      <c r="H57" s="48">
        <f>'Avg Week Bombo-Matugga'!H57+'Avg Week Matugga-Bombo'!H57</f>
        <v>2.5714285714285716</v>
      </c>
      <c r="I57" s="48">
        <f>'Avg Week Bombo-Matugga'!I57+'Avg Week Matugga-Bombo'!I57</f>
        <v>32.142857142857139</v>
      </c>
      <c r="J57" s="48">
        <f>'Avg Week Bombo-Matugga'!J57+'Avg Week Matugga-Bombo'!J57</f>
        <v>8</v>
      </c>
      <c r="K57" s="48">
        <f>'Avg Week Bombo-Matugga'!K57+'Avg Week Matugga-Bombo'!K57</f>
        <v>4.2857142857142856</v>
      </c>
      <c r="L57" s="48">
        <f>'Avg Week Bombo-Matugga'!L57+'Avg Week Matugga-Bombo'!L57</f>
        <v>3.1428571428571428</v>
      </c>
      <c r="M57" s="48">
        <f>'Avg Week Bombo-Matugga'!M57+'Avg Week Matugga-Bombo'!M57</f>
        <v>118.14285714285714</v>
      </c>
      <c r="N57" s="48">
        <f>'Avg Week Bombo-Matugga'!N57+'Avg Week Matugga-Bombo'!N57</f>
        <v>0</v>
      </c>
      <c r="O57" s="15">
        <f t="shared" si="0"/>
        <v>237.14285714285717</v>
      </c>
      <c r="P57" s="15">
        <f t="shared" si="1"/>
        <v>355.28571428571433</v>
      </c>
      <c r="R57" s="8"/>
      <c r="T57"/>
    </row>
    <row r="58" spans="2:20" ht="23.1" customHeight="1" x14ac:dyDescent="0.25">
      <c r="B58" s="22" t="s">
        <v>99</v>
      </c>
      <c r="C58" s="48">
        <f>'Avg Week Bombo-Matugga'!C58+'Avg Week Matugga-Bombo'!C58</f>
        <v>50.5</v>
      </c>
      <c r="D58" s="48">
        <f>'Avg Week Bombo-Matugga'!D58+'Avg Week Matugga-Bombo'!D58</f>
        <v>12.5</v>
      </c>
      <c r="E58" s="48">
        <f>'Avg Week Bombo-Matugga'!E58+'Avg Week Matugga-Bombo'!E58</f>
        <v>10.5</v>
      </c>
      <c r="F58" s="48">
        <f>'Avg Week Bombo-Matugga'!F58+'Avg Week Matugga-Bombo'!F58</f>
        <v>46.5</v>
      </c>
      <c r="G58" s="48">
        <f>'Avg Week Bombo-Matugga'!G58+'Avg Week Matugga-Bombo'!G58</f>
        <v>2</v>
      </c>
      <c r="H58" s="48">
        <f>'Avg Week Bombo-Matugga'!H58+'Avg Week Matugga-Bombo'!H58</f>
        <v>2.5</v>
      </c>
      <c r="I58" s="48">
        <f>'Avg Week Bombo-Matugga'!I58+'Avg Week Matugga-Bombo'!I58</f>
        <v>25.5</v>
      </c>
      <c r="J58" s="48">
        <f>'Avg Week Bombo-Matugga'!J58+'Avg Week Matugga-Bombo'!J58</f>
        <v>8.5</v>
      </c>
      <c r="K58" s="48">
        <f>'Avg Week Bombo-Matugga'!K58+'Avg Week Matugga-Bombo'!K58</f>
        <v>4.5</v>
      </c>
      <c r="L58" s="48">
        <f>'Avg Week Bombo-Matugga'!L58+'Avg Week Matugga-Bombo'!L58</f>
        <v>2.5</v>
      </c>
      <c r="M58" s="48">
        <f>'Avg Week Bombo-Matugga'!M58+'Avg Week Matugga-Bombo'!M58</f>
        <v>77.5</v>
      </c>
      <c r="N58" s="48">
        <f>'Avg Week Bombo-Matugga'!N58+'Avg Week Matugga-Bombo'!N58</f>
        <v>0</v>
      </c>
      <c r="O58" s="15">
        <f t="shared" si="0"/>
        <v>165.5</v>
      </c>
      <c r="P58" s="15">
        <f t="shared" ref="P58" si="35">SUM(C58:N58)</f>
        <v>243</v>
      </c>
      <c r="R58" s="8"/>
      <c r="T58"/>
    </row>
    <row r="59" spans="2:20" ht="23.1" customHeight="1" x14ac:dyDescent="0.25">
      <c r="B59" s="22" t="s">
        <v>100</v>
      </c>
      <c r="C59" s="48">
        <f>'Avg Week Bombo-Matugga'!C59+'Avg Week Matugga-Bombo'!C59</f>
        <v>68.5</v>
      </c>
      <c r="D59" s="48">
        <f>'Avg Week Bombo-Matugga'!D59+'Avg Week Matugga-Bombo'!D59</f>
        <v>18.5</v>
      </c>
      <c r="E59" s="48">
        <f>'Avg Week Bombo-Matugga'!E59+'Avg Week Matugga-Bombo'!E59</f>
        <v>10.5</v>
      </c>
      <c r="F59" s="48">
        <f>'Avg Week Bombo-Matugga'!F59+'Avg Week Matugga-Bombo'!F59</f>
        <v>49.5</v>
      </c>
      <c r="G59" s="48">
        <f>'Avg Week Bombo-Matugga'!G59+'Avg Week Matugga-Bombo'!G59</f>
        <v>5.5</v>
      </c>
      <c r="H59" s="48">
        <f>'Avg Week Bombo-Matugga'!H59+'Avg Week Matugga-Bombo'!H59</f>
        <v>1.5</v>
      </c>
      <c r="I59" s="48">
        <f>'Avg Week Bombo-Matugga'!I59+'Avg Week Matugga-Bombo'!I59</f>
        <v>24.5</v>
      </c>
      <c r="J59" s="48">
        <f>'Avg Week Bombo-Matugga'!J59+'Avg Week Matugga-Bombo'!J59</f>
        <v>10.5</v>
      </c>
      <c r="K59" s="48">
        <f>'Avg Week Bombo-Matugga'!K59+'Avg Week Matugga-Bombo'!K59</f>
        <v>6</v>
      </c>
      <c r="L59" s="48">
        <f>'Avg Week Bombo-Matugga'!L59+'Avg Week Matugga-Bombo'!L59</f>
        <v>3.5</v>
      </c>
      <c r="M59" s="48">
        <f>'Avg Week Bombo-Matugga'!M59+'Avg Week Matugga-Bombo'!M59</f>
        <v>89.5</v>
      </c>
      <c r="N59" s="48">
        <f>'Avg Week Bombo-Matugga'!N59+'Avg Week Matugga-Bombo'!N59</f>
        <v>0</v>
      </c>
      <c r="O59" s="15">
        <f t="shared" ref="O59:O105" si="36">SUM(C59:L59,N59)</f>
        <v>198.5</v>
      </c>
      <c r="P59" s="15">
        <f t="shared" ref="P59:P105" si="37">SUM(C59:N59)</f>
        <v>288</v>
      </c>
      <c r="R59" s="8"/>
      <c r="T59"/>
    </row>
    <row r="60" spans="2:20" ht="23.1" customHeight="1" x14ac:dyDescent="0.25">
      <c r="B60" s="22" t="s">
        <v>101</v>
      </c>
      <c r="C60" s="48">
        <f>'Avg Week Bombo-Matugga'!C60+'Avg Week Matugga-Bombo'!C60</f>
        <v>57</v>
      </c>
      <c r="D60" s="48">
        <f>'Avg Week Bombo-Matugga'!D60+'Avg Week Matugga-Bombo'!D60</f>
        <v>19</v>
      </c>
      <c r="E60" s="48">
        <f>'Avg Week Bombo-Matugga'!E60+'Avg Week Matugga-Bombo'!E60</f>
        <v>12.5</v>
      </c>
      <c r="F60" s="48">
        <f>'Avg Week Bombo-Matugga'!F60+'Avg Week Matugga-Bombo'!F60</f>
        <v>59</v>
      </c>
      <c r="G60" s="48">
        <f>'Avg Week Bombo-Matugga'!G60+'Avg Week Matugga-Bombo'!G60</f>
        <v>2.5</v>
      </c>
      <c r="H60" s="48">
        <f>'Avg Week Bombo-Matugga'!H60+'Avg Week Matugga-Bombo'!H60</f>
        <v>2.5</v>
      </c>
      <c r="I60" s="48">
        <f>'Avg Week Bombo-Matugga'!I60+'Avg Week Matugga-Bombo'!I60</f>
        <v>19</v>
      </c>
      <c r="J60" s="48">
        <f>'Avg Week Bombo-Matugga'!J60+'Avg Week Matugga-Bombo'!J60</f>
        <v>11</v>
      </c>
      <c r="K60" s="48">
        <f>'Avg Week Bombo-Matugga'!K60+'Avg Week Matugga-Bombo'!K60</f>
        <v>6.5</v>
      </c>
      <c r="L60" s="48">
        <f>'Avg Week Bombo-Matugga'!L60+'Avg Week Matugga-Bombo'!L60</f>
        <v>2.5</v>
      </c>
      <c r="M60" s="48">
        <f>'Avg Week Bombo-Matugga'!M60+'Avg Week Matugga-Bombo'!M60</f>
        <v>79.5</v>
      </c>
      <c r="N60" s="48">
        <f>'Avg Week Bombo-Matugga'!N60+'Avg Week Matugga-Bombo'!N60</f>
        <v>0</v>
      </c>
      <c r="O60" s="15">
        <f t="shared" si="36"/>
        <v>191.5</v>
      </c>
      <c r="P60" s="15">
        <f t="shared" si="37"/>
        <v>271</v>
      </c>
      <c r="R60" s="8"/>
      <c r="T60"/>
    </row>
    <row r="61" spans="2:20" ht="23.1" customHeight="1" x14ac:dyDescent="0.25">
      <c r="B61" s="22" t="s">
        <v>102</v>
      </c>
      <c r="C61" s="48">
        <f>'Avg Week Bombo-Matugga'!C61+'Avg Week Matugga-Bombo'!C61</f>
        <v>53</v>
      </c>
      <c r="D61" s="48">
        <f>'Avg Week Bombo-Matugga'!D61+'Avg Week Matugga-Bombo'!D61</f>
        <v>11</v>
      </c>
      <c r="E61" s="48">
        <f>'Avg Week Bombo-Matugga'!E61+'Avg Week Matugga-Bombo'!E61</f>
        <v>9.5</v>
      </c>
      <c r="F61" s="48">
        <f>'Avg Week Bombo-Matugga'!F61+'Avg Week Matugga-Bombo'!F61</f>
        <v>59.5</v>
      </c>
      <c r="G61" s="48">
        <f>'Avg Week Bombo-Matugga'!G61+'Avg Week Matugga-Bombo'!G61</f>
        <v>3.5</v>
      </c>
      <c r="H61" s="48">
        <f>'Avg Week Bombo-Matugga'!H61+'Avg Week Matugga-Bombo'!H61</f>
        <v>2</v>
      </c>
      <c r="I61" s="48">
        <f>'Avg Week Bombo-Matugga'!I61+'Avg Week Matugga-Bombo'!I61</f>
        <v>23</v>
      </c>
      <c r="J61" s="48">
        <f>'Avg Week Bombo-Matugga'!J61+'Avg Week Matugga-Bombo'!J61</f>
        <v>9.5</v>
      </c>
      <c r="K61" s="48">
        <f>'Avg Week Bombo-Matugga'!K61+'Avg Week Matugga-Bombo'!K61</f>
        <v>2.5</v>
      </c>
      <c r="L61" s="48">
        <f>'Avg Week Bombo-Matugga'!L61+'Avg Week Matugga-Bombo'!L61</f>
        <v>2.5</v>
      </c>
      <c r="M61" s="48">
        <f>'Avg Week Bombo-Matugga'!M61+'Avg Week Matugga-Bombo'!M61</f>
        <v>69</v>
      </c>
      <c r="N61" s="48">
        <f>'Avg Week Bombo-Matugga'!N61+'Avg Week Matugga-Bombo'!N61</f>
        <v>0</v>
      </c>
      <c r="O61" s="15">
        <f t="shared" si="36"/>
        <v>176</v>
      </c>
      <c r="P61" s="15">
        <f t="shared" si="37"/>
        <v>245</v>
      </c>
      <c r="R61" s="8"/>
      <c r="T61"/>
    </row>
    <row r="62" spans="2:20" ht="23.1" customHeight="1" x14ac:dyDescent="0.25">
      <c r="B62" s="22" t="s">
        <v>107</v>
      </c>
      <c r="C62" s="48">
        <f>'Avg Week Bombo-Matugga'!C62+'Avg Week Matugga-Bombo'!C62</f>
        <v>47</v>
      </c>
      <c r="D62" s="48">
        <f>'Avg Week Bombo-Matugga'!D62+'Avg Week Matugga-Bombo'!D62</f>
        <v>13.5</v>
      </c>
      <c r="E62" s="48">
        <f>'Avg Week Bombo-Matugga'!E62+'Avg Week Matugga-Bombo'!E62</f>
        <v>13</v>
      </c>
      <c r="F62" s="48">
        <f>'Avg Week Bombo-Matugga'!F62+'Avg Week Matugga-Bombo'!F62</f>
        <v>47</v>
      </c>
      <c r="G62" s="48">
        <f>'Avg Week Bombo-Matugga'!G62+'Avg Week Matugga-Bombo'!G62</f>
        <v>7</v>
      </c>
      <c r="H62" s="48">
        <f>'Avg Week Bombo-Matugga'!H62+'Avg Week Matugga-Bombo'!H62</f>
        <v>2</v>
      </c>
      <c r="I62" s="48">
        <f>'Avg Week Bombo-Matugga'!I62+'Avg Week Matugga-Bombo'!I62</f>
        <v>27.5</v>
      </c>
      <c r="J62" s="48">
        <f>'Avg Week Bombo-Matugga'!J62+'Avg Week Matugga-Bombo'!J62</f>
        <v>7</v>
      </c>
      <c r="K62" s="48">
        <f>'Avg Week Bombo-Matugga'!K62+'Avg Week Matugga-Bombo'!K62</f>
        <v>5.5</v>
      </c>
      <c r="L62" s="48">
        <f>'Avg Week Bombo-Matugga'!L62+'Avg Week Matugga-Bombo'!L62</f>
        <v>3</v>
      </c>
      <c r="M62" s="48">
        <f>'Avg Week Bombo-Matugga'!M62+'Avg Week Matugga-Bombo'!M62</f>
        <v>92.5</v>
      </c>
      <c r="N62" s="48">
        <f>'Avg Week Bombo-Matugga'!N62+'Avg Week Matugga-Bombo'!N62</f>
        <v>0</v>
      </c>
      <c r="O62" s="15">
        <f t="shared" si="36"/>
        <v>172.5</v>
      </c>
      <c r="P62" s="15">
        <f t="shared" si="37"/>
        <v>265</v>
      </c>
      <c r="R62" s="8"/>
      <c r="T62"/>
    </row>
    <row r="63" spans="2:20" ht="23.1" customHeight="1" x14ac:dyDescent="0.25">
      <c r="B63" s="22" t="s">
        <v>108</v>
      </c>
      <c r="C63" s="48">
        <f>'Avg Week Bombo-Matugga'!C63+'Avg Week Matugga-Bombo'!C63</f>
        <v>44</v>
      </c>
      <c r="D63" s="48">
        <f>'Avg Week Bombo-Matugga'!D63+'Avg Week Matugga-Bombo'!D63</f>
        <v>10.5</v>
      </c>
      <c r="E63" s="48">
        <f>'Avg Week Bombo-Matugga'!E63+'Avg Week Matugga-Bombo'!E63</f>
        <v>11</v>
      </c>
      <c r="F63" s="48">
        <f>'Avg Week Bombo-Matugga'!F63+'Avg Week Matugga-Bombo'!F63</f>
        <v>47</v>
      </c>
      <c r="G63" s="48">
        <f>'Avg Week Bombo-Matugga'!G63+'Avg Week Matugga-Bombo'!G63</f>
        <v>2.5</v>
      </c>
      <c r="H63" s="48">
        <f>'Avg Week Bombo-Matugga'!H63+'Avg Week Matugga-Bombo'!H63</f>
        <v>1.5</v>
      </c>
      <c r="I63" s="48">
        <f>'Avg Week Bombo-Matugga'!I63+'Avg Week Matugga-Bombo'!I63</f>
        <v>17.5</v>
      </c>
      <c r="J63" s="48">
        <f>'Avg Week Bombo-Matugga'!J63+'Avg Week Matugga-Bombo'!J63</f>
        <v>5</v>
      </c>
      <c r="K63" s="48">
        <f>'Avg Week Bombo-Matugga'!K63+'Avg Week Matugga-Bombo'!K63</f>
        <v>2.5</v>
      </c>
      <c r="L63" s="48">
        <f>'Avg Week Bombo-Matugga'!L63+'Avg Week Matugga-Bombo'!L63</f>
        <v>5</v>
      </c>
      <c r="M63" s="48">
        <f>'Avg Week Bombo-Matugga'!M63+'Avg Week Matugga-Bombo'!M63</f>
        <v>66</v>
      </c>
      <c r="N63" s="48">
        <f>'Avg Week Bombo-Matugga'!N63+'Avg Week Matugga-Bombo'!N63</f>
        <v>0</v>
      </c>
      <c r="O63" s="15">
        <f t="shared" si="36"/>
        <v>146.5</v>
      </c>
      <c r="P63" s="15">
        <f t="shared" si="37"/>
        <v>212.5</v>
      </c>
      <c r="R63" s="8"/>
      <c r="T63"/>
    </row>
    <row r="64" spans="2:20" ht="23.1" customHeight="1" x14ac:dyDescent="0.25">
      <c r="B64" s="22" t="s">
        <v>109</v>
      </c>
      <c r="C64" s="48">
        <f>'Avg Week Bombo-Matugga'!C64+'Avg Week Matugga-Bombo'!C64</f>
        <v>56</v>
      </c>
      <c r="D64" s="48">
        <f>'Avg Week Bombo-Matugga'!D64+'Avg Week Matugga-Bombo'!D64</f>
        <v>14</v>
      </c>
      <c r="E64" s="48">
        <f>'Avg Week Bombo-Matugga'!E64+'Avg Week Matugga-Bombo'!E64</f>
        <v>9</v>
      </c>
      <c r="F64" s="48">
        <f>'Avg Week Bombo-Matugga'!F64+'Avg Week Matugga-Bombo'!F64</f>
        <v>58</v>
      </c>
      <c r="G64" s="48">
        <f>'Avg Week Bombo-Matugga'!G64+'Avg Week Matugga-Bombo'!G64</f>
        <v>3</v>
      </c>
      <c r="H64" s="48">
        <f>'Avg Week Bombo-Matugga'!H64+'Avg Week Matugga-Bombo'!H64</f>
        <v>1.5</v>
      </c>
      <c r="I64" s="48">
        <f>'Avg Week Bombo-Matugga'!I64+'Avg Week Matugga-Bombo'!I64</f>
        <v>24.5</v>
      </c>
      <c r="J64" s="48">
        <f>'Avg Week Bombo-Matugga'!J64+'Avg Week Matugga-Bombo'!J64</f>
        <v>7</v>
      </c>
      <c r="K64" s="48">
        <f>'Avg Week Bombo-Matugga'!K64+'Avg Week Matugga-Bombo'!K64</f>
        <v>3.5</v>
      </c>
      <c r="L64" s="48">
        <f>'Avg Week Bombo-Matugga'!L64+'Avg Week Matugga-Bombo'!L64</f>
        <v>4</v>
      </c>
      <c r="M64" s="48">
        <f>'Avg Week Bombo-Matugga'!M64+'Avg Week Matugga-Bombo'!M64</f>
        <v>68</v>
      </c>
      <c r="N64" s="48">
        <f>'Avg Week Bombo-Matugga'!N64+'Avg Week Matugga-Bombo'!N64</f>
        <v>0.5</v>
      </c>
      <c r="O64" s="15">
        <f t="shared" si="36"/>
        <v>181</v>
      </c>
      <c r="P64" s="15">
        <f t="shared" si="37"/>
        <v>249</v>
      </c>
      <c r="R64" s="8"/>
      <c r="T64"/>
    </row>
    <row r="65" spans="2:20" ht="23.1" customHeight="1" x14ac:dyDescent="0.25">
      <c r="B65" s="22" t="s">
        <v>158</v>
      </c>
      <c r="C65" s="48">
        <f>'Avg Week Bombo-Matugga'!C65+'Avg Week Matugga-Bombo'!C65</f>
        <v>29.5</v>
      </c>
      <c r="D65" s="48">
        <f>'Avg Week Bombo-Matugga'!D65+'Avg Week Matugga-Bombo'!D65</f>
        <v>8</v>
      </c>
      <c r="E65" s="48">
        <f>'Avg Week Bombo-Matugga'!E65+'Avg Week Matugga-Bombo'!E65</f>
        <v>8</v>
      </c>
      <c r="F65" s="48">
        <f>'Avg Week Bombo-Matugga'!F65+'Avg Week Matugga-Bombo'!F65</f>
        <v>34</v>
      </c>
      <c r="G65" s="48">
        <f>'Avg Week Bombo-Matugga'!G65+'Avg Week Matugga-Bombo'!G65</f>
        <v>1.5</v>
      </c>
      <c r="H65" s="48">
        <f>'Avg Week Bombo-Matugga'!H65+'Avg Week Matugga-Bombo'!H65</f>
        <v>0</v>
      </c>
      <c r="I65" s="48">
        <f>'Avg Week Bombo-Matugga'!I65+'Avg Week Matugga-Bombo'!I65</f>
        <v>22</v>
      </c>
      <c r="J65" s="48">
        <f>'Avg Week Bombo-Matugga'!J65+'Avg Week Matugga-Bombo'!J65</f>
        <v>6.5</v>
      </c>
      <c r="K65" s="48">
        <f>'Avg Week Bombo-Matugga'!K65+'Avg Week Matugga-Bombo'!K65</f>
        <v>3</v>
      </c>
      <c r="L65" s="48">
        <f>'Avg Week Bombo-Matugga'!L65+'Avg Week Matugga-Bombo'!L65</f>
        <v>3.5</v>
      </c>
      <c r="M65" s="48">
        <f>'Avg Week Bombo-Matugga'!M65+'Avg Week Matugga-Bombo'!M65</f>
        <v>61</v>
      </c>
      <c r="N65" s="48">
        <f>'Avg Week Bombo-Matugga'!N65+'Avg Week Matugga-Bombo'!N65</f>
        <v>0</v>
      </c>
      <c r="O65" s="15">
        <f t="shared" si="36"/>
        <v>116</v>
      </c>
      <c r="P65" s="15">
        <f t="shared" si="37"/>
        <v>177</v>
      </c>
      <c r="R65" s="8"/>
      <c r="T65"/>
    </row>
    <row r="66" spans="2:20" ht="23.1" customHeight="1" x14ac:dyDescent="0.25">
      <c r="B66" s="22" t="s">
        <v>103</v>
      </c>
      <c r="C66" s="48">
        <f>'Avg Week Bombo-Matugga'!C66+'Avg Week Matugga-Bombo'!C66</f>
        <v>40</v>
      </c>
      <c r="D66" s="48">
        <f>'Avg Week Bombo-Matugga'!D66+'Avg Week Matugga-Bombo'!D66</f>
        <v>11</v>
      </c>
      <c r="E66" s="48">
        <f>'Avg Week Bombo-Matugga'!E66+'Avg Week Matugga-Bombo'!E66</f>
        <v>6</v>
      </c>
      <c r="F66" s="48">
        <f>'Avg Week Bombo-Matugga'!F66+'Avg Week Matugga-Bombo'!F66</f>
        <v>44</v>
      </c>
      <c r="G66" s="48">
        <f>'Avg Week Bombo-Matugga'!G66+'Avg Week Matugga-Bombo'!G66</f>
        <v>1.5</v>
      </c>
      <c r="H66" s="48">
        <f>'Avg Week Bombo-Matugga'!H66+'Avg Week Matugga-Bombo'!H66</f>
        <v>4</v>
      </c>
      <c r="I66" s="48">
        <f>'Avg Week Bombo-Matugga'!I66+'Avg Week Matugga-Bombo'!I66</f>
        <v>23</v>
      </c>
      <c r="J66" s="48">
        <f>'Avg Week Bombo-Matugga'!J66+'Avg Week Matugga-Bombo'!J66</f>
        <v>5</v>
      </c>
      <c r="K66" s="48">
        <f>'Avg Week Bombo-Matugga'!K66+'Avg Week Matugga-Bombo'!K66</f>
        <v>6.5</v>
      </c>
      <c r="L66" s="48">
        <f>'Avg Week Bombo-Matugga'!L66+'Avg Week Matugga-Bombo'!L66</f>
        <v>2</v>
      </c>
      <c r="M66" s="48">
        <f>'Avg Week Bombo-Matugga'!M66+'Avg Week Matugga-Bombo'!M66</f>
        <v>45.5</v>
      </c>
      <c r="N66" s="48">
        <f>'Avg Week Bombo-Matugga'!N66+'Avg Week Matugga-Bombo'!N66</f>
        <v>15</v>
      </c>
      <c r="O66" s="15">
        <f t="shared" si="36"/>
        <v>158</v>
      </c>
      <c r="P66" s="15">
        <f t="shared" si="37"/>
        <v>203.5</v>
      </c>
      <c r="R66" s="8"/>
      <c r="T66"/>
    </row>
    <row r="67" spans="2:20" ht="23.1" customHeight="1" x14ac:dyDescent="0.25">
      <c r="B67" s="22" t="s">
        <v>104</v>
      </c>
      <c r="C67" s="48">
        <f>'Avg Week Bombo-Matugga'!C67+'Avg Week Matugga-Bombo'!C67</f>
        <v>38.5</v>
      </c>
      <c r="D67" s="48">
        <f>'Avg Week Bombo-Matugga'!D67+'Avg Week Matugga-Bombo'!D67</f>
        <v>8</v>
      </c>
      <c r="E67" s="48">
        <f>'Avg Week Bombo-Matugga'!E67+'Avg Week Matugga-Bombo'!E67</f>
        <v>10</v>
      </c>
      <c r="F67" s="48">
        <f>'Avg Week Bombo-Matugga'!F67+'Avg Week Matugga-Bombo'!F67</f>
        <v>37.5</v>
      </c>
      <c r="G67" s="48">
        <f>'Avg Week Bombo-Matugga'!G67+'Avg Week Matugga-Bombo'!G67</f>
        <v>2.5</v>
      </c>
      <c r="H67" s="48">
        <f>'Avg Week Bombo-Matugga'!H67+'Avg Week Matugga-Bombo'!H67</f>
        <v>1.5</v>
      </c>
      <c r="I67" s="48">
        <f>'Avg Week Bombo-Matugga'!I67+'Avg Week Matugga-Bombo'!I67</f>
        <v>26.5</v>
      </c>
      <c r="J67" s="48">
        <f>'Avg Week Bombo-Matugga'!J67+'Avg Week Matugga-Bombo'!J67</f>
        <v>13</v>
      </c>
      <c r="K67" s="48">
        <f>'Avg Week Bombo-Matugga'!K67+'Avg Week Matugga-Bombo'!K67</f>
        <v>2</v>
      </c>
      <c r="L67" s="48">
        <f>'Avg Week Bombo-Matugga'!L67+'Avg Week Matugga-Bombo'!L67</f>
        <v>4.5</v>
      </c>
      <c r="M67" s="48">
        <f>'Avg Week Bombo-Matugga'!M67+'Avg Week Matugga-Bombo'!M67</f>
        <v>60</v>
      </c>
      <c r="N67" s="48">
        <f>'Avg Week Bombo-Matugga'!N67+'Avg Week Matugga-Bombo'!N67</f>
        <v>0</v>
      </c>
      <c r="O67" s="15">
        <f t="shared" si="36"/>
        <v>144</v>
      </c>
      <c r="P67" s="15">
        <f t="shared" si="37"/>
        <v>204</v>
      </c>
      <c r="R67" s="8"/>
      <c r="T67"/>
    </row>
    <row r="68" spans="2:20" ht="23.1" customHeight="1" x14ac:dyDescent="0.25">
      <c r="B68" s="22" t="s">
        <v>105</v>
      </c>
      <c r="C68" s="48">
        <f>'Avg Week Bombo-Matugga'!C68+'Avg Week Matugga-Bombo'!C68</f>
        <v>40.5</v>
      </c>
      <c r="D68" s="48">
        <f>'Avg Week Bombo-Matugga'!D68+'Avg Week Matugga-Bombo'!D68</f>
        <v>8.5</v>
      </c>
      <c r="E68" s="48">
        <f>'Avg Week Bombo-Matugga'!E68+'Avg Week Matugga-Bombo'!E68</f>
        <v>8.5</v>
      </c>
      <c r="F68" s="48">
        <f>'Avg Week Bombo-Matugga'!F68+'Avg Week Matugga-Bombo'!F68</f>
        <v>44</v>
      </c>
      <c r="G68" s="48">
        <f>'Avg Week Bombo-Matugga'!G68+'Avg Week Matugga-Bombo'!G68</f>
        <v>1</v>
      </c>
      <c r="H68" s="48">
        <f>'Avg Week Bombo-Matugga'!H68+'Avg Week Matugga-Bombo'!H68</f>
        <v>1</v>
      </c>
      <c r="I68" s="48">
        <f>'Avg Week Bombo-Matugga'!I68+'Avg Week Matugga-Bombo'!I68</f>
        <v>14</v>
      </c>
      <c r="J68" s="48">
        <f>'Avg Week Bombo-Matugga'!J68+'Avg Week Matugga-Bombo'!J68</f>
        <v>6.5</v>
      </c>
      <c r="K68" s="48">
        <f>'Avg Week Bombo-Matugga'!K68+'Avg Week Matugga-Bombo'!K68</f>
        <v>0.5</v>
      </c>
      <c r="L68" s="48">
        <f>'Avg Week Bombo-Matugga'!L68+'Avg Week Matugga-Bombo'!L68</f>
        <v>2.5</v>
      </c>
      <c r="M68" s="48">
        <f>'Avg Week Bombo-Matugga'!M68+'Avg Week Matugga-Bombo'!M68</f>
        <v>48</v>
      </c>
      <c r="N68" s="48">
        <f>'Avg Week Bombo-Matugga'!N68+'Avg Week Matugga-Bombo'!N68</f>
        <v>0</v>
      </c>
      <c r="O68" s="15">
        <f t="shared" si="36"/>
        <v>127</v>
      </c>
      <c r="P68" s="15">
        <f t="shared" si="37"/>
        <v>175</v>
      </c>
      <c r="R68" s="8"/>
      <c r="T68"/>
    </row>
    <row r="69" spans="2:20" ht="23.1" customHeight="1" x14ac:dyDescent="0.25">
      <c r="B69" s="22" t="s">
        <v>106</v>
      </c>
      <c r="C69" s="48">
        <f>'Avg Week Bombo-Matugga'!C69+'Avg Week Matugga-Bombo'!C69</f>
        <v>30.5</v>
      </c>
      <c r="D69" s="48">
        <f>'Avg Week Bombo-Matugga'!D69+'Avg Week Matugga-Bombo'!D69</f>
        <v>4</v>
      </c>
      <c r="E69" s="48">
        <f>'Avg Week Bombo-Matugga'!E69+'Avg Week Matugga-Bombo'!E69</f>
        <v>5.5</v>
      </c>
      <c r="F69" s="48">
        <f>'Avg Week Bombo-Matugga'!F69+'Avg Week Matugga-Bombo'!F69</f>
        <v>39</v>
      </c>
      <c r="G69" s="48">
        <f>'Avg Week Bombo-Matugga'!G69+'Avg Week Matugga-Bombo'!G69</f>
        <v>1</v>
      </c>
      <c r="H69" s="48">
        <f>'Avg Week Bombo-Matugga'!H69+'Avg Week Matugga-Bombo'!H69</f>
        <v>3.5</v>
      </c>
      <c r="I69" s="48">
        <f>'Avg Week Bombo-Matugga'!I69+'Avg Week Matugga-Bombo'!I69</f>
        <v>21.5</v>
      </c>
      <c r="J69" s="48">
        <f>'Avg Week Bombo-Matugga'!J69+'Avg Week Matugga-Bombo'!J69</f>
        <v>8.5</v>
      </c>
      <c r="K69" s="48">
        <f>'Avg Week Bombo-Matugga'!K69+'Avg Week Matugga-Bombo'!K69</f>
        <v>3</v>
      </c>
      <c r="L69" s="48">
        <f>'Avg Week Bombo-Matugga'!L69+'Avg Week Matugga-Bombo'!L69</f>
        <v>2.5</v>
      </c>
      <c r="M69" s="48">
        <f>'Avg Week Bombo-Matugga'!M69+'Avg Week Matugga-Bombo'!M69</f>
        <v>44</v>
      </c>
      <c r="N69" s="48">
        <f>'Avg Week Bombo-Matugga'!N69+'Avg Week Matugga-Bombo'!N69</f>
        <v>0</v>
      </c>
      <c r="O69" s="15">
        <f t="shared" si="36"/>
        <v>119</v>
      </c>
      <c r="P69" s="15">
        <f t="shared" si="37"/>
        <v>163</v>
      </c>
      <c r="R69" s="8"/>
      <c r="T69"/>
    </row>
    <row r="70" spans="2:20" ht="23.1" customHeight="1" x14ac:dyDescent="0.25">
      <c r="B70" s="22" t="s">
        <v>110</v>
      </c>
      <c r="C70" s="48">
        <f>'Avg Week Bombo-Matugga'!C70+'Avg Week Matugga-Bombo'!C70</f>
        <v>32.5</v>
      </c>
      <c r="D70" s="48">
        <f>'Avg Week Bombo-Matugga'!D70+'Avg Week Matugga-Bombo'!D70</f>
        <v>9</v>
      </c>
      <c r="E70" s="48">
        <f>'Avg Week Bombo-Matugga'!E70+'Avg Week Matugga-Bombo'!E70</f>
        <v>4.5</v>
      </c>
      <c r="F70" s="48">
        <f>'Avg Week Bombo-Matugga'!F70+'Avg Week Matugga-Bombo'!F70</f>
        <v>39</v>
      </c>
      <c r="G70" s="48">
        <f>'Avg Week Bombo-Matugga'!G70+'Avg Week Matugga-Bombo'!G70</f>
        <v>4.5</v>
      </c>
      <c r="H70" s="48">
        <f>'Avg Week Bombo-Matugga'!H70+'Avg Week Matugga-Bombo'!H70</f>
        <v>4.5</v>
      </c>
      <c r="I70" s="48">
        <f>'Avg Week Bombo-Matugga'!I70+'Avg Week Matugga-Bombo'!I70</f>
        <v>16.5</v>
      </c>
      <c r="J70" s="48">
        <f>'Avg Week Bombo-Matugga'!J70+'Avg Week Matugga-Bombo'!J70</f>
        <v>6</v>
      </c>
      <c r="K70" s="48">
        <f>'Avg Week Bombo-Matugga'!K70+'Avg Week Matugga-Bombo'!K70</f>
        <v>3.5</v>
      </c>
      <c r="L70" s="48">
        <f>'Avg Week Bombo-Matugga'!L70+'Avg Week Matugga-Bombo'!L70</f>
        <v>2</v>
      </c>
      <c r="M70" s="48">
        <f>'Avg Week Bombo-Matugga'!M70+'Avg Week Matugga-Bombo'!M70</f>
        <v>39.5</v>
      </c>
      <c r="N70" s="48">
        <f>'Avg Week Bombo-Matugga'!N70+'Avg Week Matugga-Bombo'!N70</f>
        <v>0</v>
      </c>
      <c r="O70" s="15">
        <f t="shared" si="36"/>
        <v>122</v>
      </c>
      <c r="P70" s="15">
        <f t="shared" si="37"/>
        <v>161.5</v>
      </c>
      <c r="R70" s="8"/>
      <c r="T70"/>
    </row>
    <row r="71" spans="2:20" ht="23.1" customHeight="1" x14ac:dyDescent="0.25">
      <c r="B71" s="22" t="s">
        <v>111</v>
      </c>
      <c r="C71" s="48">
        <f>'Avg Week Bombo-Matugga'!C71+'Avg Week Matugga-Bombo'!C71</f>
        <v>37</v>
      </c>
      <c r="D71" s="48">
        <f>'Avg Week Bombo-Matugga'!D71+'Avg Week Matugga-Bombo'!D71</f>
        <v>7</v>
      </c>
      <c r="E71" s="48">
        <f>'Avg Week Bombo-Matugga'!E71+'Avg Week Matugga-Bombo'!E71</f>
        <v>7</v>
      </c>
      <c r="F71" s="48">
        <f>'Avg Week Bombo-Matugga'!F71+'Avg Week Matugga-Bombo'!F71</f>
        <v>41.5</v>
      </c>
      <c r="G71" s="48">
        <f>'Avg Week Bombo-Matugga'!G71+'Avg Week Matugga-Bombo'!G71</f>
        <v>5.5</v>
      </c>
      <c r="H71" s="48">
        <f>'Avg Week Bombo-Matugga'!H71+'Avg Week Matugga-Bombo'!H71</f>
        <v>5</v>
      </c>
      <c r="I71" s="48">
        <f>'Avg Week Bombo-Matugga'!I71+'Avg Week Matugga-Bombo'!I71</f>
        <v>19</v>
      </c>
      <c r="J71" s="48">
        <f>'Avg Week Bombo-Matugga'!J71+'Avg Week Matugga-Bombo'!J71</f>
        <v>6</v>
      </c>
      <c r="K71" s="48">
        <f>'Avg Week Bombo-Matugga'!K71+'Avg Week Matugga-Bombo'!K71</f>
        <v>1.5</v>
      </c>
      <c r="L71" s="48">
        <f>'Avg Week Bombo-Matugga'!L71+'Avg Week Matugga-Bombo'!L71</f>
        <v>2</v>
      </c>
      <c r="M71" s="48">
        <f>'Avg Week Bombo-Matugga'!M71+'Avg Week Matugga-Bombo'!M71</f>
        <v>45</v>
      </c>
      <c r="N71" s="48">
        <f>'Avg Week Bombo-Matugga'!N71+'Avg Week Matugga-Bombo'!N71</f>
        <v>0</v>
      </c>
      <c r="O71" s="15">
        <f t="shared" si="36"/>
        <v>131.5</v>
      </c>
      <c r="P71" s="15">
        <f t="shared" si="37"/>
        <v>176.5</v>
      </c>
      <c r="R71" s="8"/>
      <c r="T71"/>
    </row>
    <row r="72" spans="2:20" ht="23.1" customHeight="1" x14ac:dyDescent="0.25">
      <c r="B72" s="22" t="s">
        <v>112</v>
      </c>
      <c r="C72" s="48">
        <f>'Avg Week Bombo-Matugga'!C72+'Avg Week Matugga-Bombo'!C72</f>
        <v>22.5</v>
      </c>
      <c r="D72" s="48">
        <f>'Avg Week Bombo-Matugga'!D72+'Avg Week Matugga-Bombo'!D72</f>
        <v>6.5</v>
      </c>
      <c r="E72" s="48">
        <f>'Avg Week Bombo-Matugga'!E72+'Avg Week Matugga-Bombo'!E72</f>
        <v>6</v>
      </c>
      <c r="F72" s="48">
        <f>'Avg Week Bombo-Matugga'!F72+'Avg Week Matugga-Bombo'!F72</f>
        <v>47</v>
      </c>
      <c r="G72" s="48">
        <f>'Avg Week Bombo-Matugga'!G72+'Avg Week Matugga-Bombo'!G72</f>
        <v>0</v>
      </c>
      <c r="H72" s="48">
        <f>'Avg Week Bombo-Matugga'!H72+'Avg Week Matugga-Bombo'!H72</f>
        <v>2</v>
      </c>
      <c r="I72" s="48">
        <f>'Avg Week Bombo-Matugga'!I72+'Avg Week Matugga-Bombo'!I72</f>
        <v>21.5</v>
      </c>
      <c r="J72" s="48">
        <f>'Avg Week Bombo-Matugga'!J72+'Avg Week Matugga-Bombo'!J72</f>
        <v>8</v>
      </c>
      <c r="K72" s="48">
        <f>'Avg Week Bombo-Matugga'!K72+'Avg Week Matugga-Bombo'!K72</f>
        <v>3</v>
      </c>
      <c r="L72" s="48">
        <f>'Avg Week Bombo-Matugga'!L72+'Avg Week Matugga-Bombo'!L72</f>
        <v>3.5</v>
      </c>
      <c r="M72" s="48">
        <f>'Avg Week Bombo-Matugga'!M72+'Avg Week Matugga-Bombo'!M72</f>
        <v>34.5</v>
      </c>
      <c r="N72" s="48">
        <f>'Avg Week Bombo-Matugga'!N72+'Avg Week Matugga-Bombo'!N72</f>
        <v>0</v>
      </c>
      <c r="O72" s="15">
        <f t="shared" si="36"/>
        <v>120</v>
      </c>
      <c r="P72" s="15">
        <f t="shared" si="37"/>
        <v>154.5</v>
      </c>
      <c r="R72" s="8"/>
      <c r="T72"/>
    </row>
    <row r="73" spans="2:20" ht="23.1" customHeight="1" x14ac:dyDescent="0.25">
      <c r="B73" s="22" t="s">
        <v>113</v>
      </c>
      <c r="C73" s="48">
        <f>'Avg Week Bombo-Matugga'!C73+'Avg Week Matugga-Bombo'!C73</f>
        <v>32.5</v>
      </c>
      <c r="D73" s="48">
        <f>'Avg Week Bombo-Matugga'!D73+'Avg Week Matugga-Bombo'!D73</f>
        <v>5</v>
      </c>
      <c r="E73" s="48">
        <f>'Avg Week Bombo-Matugga'!E73+'Avg Week Matugga-Bombo'!E73</f>
        <v>5.5</v>
      </c>
      <c r="F73" s="48">
        <f>'Avg Week Bombo-Matugga'!F73+'Avg Week Matugga-Bombo'!F73</f>
        <v>55</v>
      </c>
      <c r="G73" s="48">
        <f>'Avg Week Bombo-Matugga'!G73+'Avg Week Matugga-Bombo'!G73</f>
        <v>1.5</v>
      </c>
      <c r="H73" s="48">
        <f>'Avg Week Bombo-Matugga'!H73+'Avg Week Matugga-Bombo'!H73</f>
        <v>5.5</v>
      </c>
      <c r="I73" s="48">
        <f>'Avg Week Bombo-Matugga'!I73+'Avg Week Matugga-Bombo'!I73</f>
        <v>18</v>
      </c>
      <c r="J73" s="48">
        <f>'Avg Week Bombo-Matugga'!J73+'Avg Week Matugga-Bombo'!J73</f>
        <v>9</v>
      </c>
      <c r="K73" s="48">
        <f>'Avg Week Bombo-Matugga'!K73+'Avg Week Matugga-Bombo'!K73</f>
        <v>2.5</v>
      </c>
      <c r="L73" s="48">
        <f>'Avg Week Bombo-Matugga'!L73+'Avg Week Matugga-Bombo'!L73</f>
        <v>2</v>
      </c>
      <c r="M73" s="48">
        <f>'Avg Week Bombo-Matugga'!M73+'Avg Week Matugga-Bombo'!M73</f>
        <v>37.5</v>
      </c>
      <c r="N73" s="48">
        <f>'Avg Week Bombo-Matugga'!N73+'Avg Week Matugga-Bombo'!N73</f>
        <v>0</v>
      </c>
      <c r="O73" s="15">
        <f t="shared" si="36"/>
        <v>136.5</v>
      </c>
      <c r="P73" s="15">
        <f t="shared" si="37"/>
        <v>174</v>
      </c>
      <c r="R73" s="8"/>
      <c r="T73"/>
    </row>
    <row r="74" spans="2:20" ht="23.1" customHeight="1" x14ac:dyDescent="0.25">
      <c r="B74" s="22" t="s">
        <v>114</v>
      </c>
      <c r="C74" s="48">
        <f>'Avg Week Bombo-Matugga'!C74+'Avg Week Matugga-Bombo'!C74</f>
        <v>27.5</v>
      </c>
      <c r="D74" s="48">
        <f>'Avg Week Bombo-Matugga'!D74+'Avg Week Matugga-Bombo'!D74</f>
        <v>12.5</v>
      </c>
      <c r="E74" s="48">
        <f>'Avg Week Bombo-Matugga'!E74+'Avg Week Matugga-Bombo'!E74</f>
        <v>2.5</v>
      </c>
      <c r="F74" s="48">
        <f>'Avg Week Bombo-Matugga'!F74+'Avg Week Matugga-Bombo'!F74</f>
        <v>37.5</v>
      </c>
      <c r="G74" s="48">
        <f>'Avg Week Bombo-Matugga'!G74+'Avg Week Matugga-Bombo'!G74</f>
        <v>0.5</v>
      </c>
      <c r="H74" s="48">
        <f>'Avg Week Bombo-Matugga'!H74+'Avg Week Matugga-Bombo'!H74</f>
        <v>5.5</v>
      </c>
      <c r="I74" s="48">
        <f>'Avg Week Bombo-Matugga'!I74+'Avg Week Matugga-Bombo'!I74</f>
        <v>15</v>
      </c>
      <c r="J74" s="48">
        <f>'Avg Week Bombo-Matugga'!J74+'Avg Week Matugga-Bombo'!J74</f>
        <v>7.5</v>
      </c>
      <c r="K74" s="48">
        <f>'Avg Week Bombo-Matugga'!K74+'Avg Week Matugga-Bombo'!K74</f>
        <v>3.5</v>
      </c>
      <c r="L74" s="48">
        <f>'Avg Week Bombo-Matugga'!L74+'Avg Week Matugga-Bombo'!L74</f>
        <v>2</v>
      </c>
      <c r="M74" s="48">
        <f>'Avg Week Bombo-Matugga'!M74+'Avg Week Matugga-Bombo'!M74</f>
        <v>35</v>
      </c>
      <c r="N74" s="48">
        <f>'Avg Week Bombo-Matugga'!N74+'Avg Week Matugga-Bombo'!N74</f>
        <v>0</v>
      </c>
      <c r="O74" s="15">
        <f t="shared" si="36"/>
        <v>114</v>
      </c>
      <c r="P74" s="15">
        <f t="shared" si="37"/>
        <v>149</v>
      </c>
      <c r="R74" s="8"/>
      <c r="T74"/>
    </row>
    <row r="75" spans="2:20" ht="23.1" customHeight="1" x14ac:dyDescent="0.25">
      <c r="B75" s="22" t="s">
        <v>115</v>
      </c>
      <c r="C75" s="48">
        <f>'Avg Week Bombo-Matugga'!C75+'Avg Week Matugga-Bombo'!C75</f>
        <v>25.5</v>
      </c>
      <c r="D75" s="48">
        <f>'Avg Week Bombo-Matugga'!D75+'Avg Week Matugga-Bombo'!D75</f>
        <v>3.5</v>
      </c>
      <c r="E75" s="48">
        <f>'Avg Week Bombo-Matugga'!E75+'Avg Week Matugga-Bombo'!E75</f>
        <v>7</v>
      </c>
      <c r="F75" s="48">
        <f>'Avg Week Bombo-Matugga'!F75+'Avg Week Matugga-Bombo'!F75</f>
        <v>22.5</v>
      </c>
      <c r="G75" s="48">
        <f>'Avg Week Bombo-Matugga'!G75+'Avg Week Matugga-Bombo'!G75</f>
        <v>0</v>
      </c>
      <c r="H75" s="48">
        <f>'Avg Week Bombo-Matugga'!H75+'Avg Week Matugga-Bombo'!H75</f>
        <v>3.5</v>
      </c>
      <c r="I75" s="48">
        <f>'Avg Week Bombo-Matugga'!I75+'Avg Week Matugga-Bombo'!I75</f>
        <v>19.5</v>
      </c>
      <c r="J75" s="48">
        <f>'Avg Week Bombo-Matugga'!J75+'Avg Week Matugga-Bombo'!J75</f>
        <v>5</v>
      </c>
      <c r="K75" s="48">
        <f>'Avg Week Bombo-Matugga'!K75+'Avg Week Matugga-Bombo'!K75</f>
        <v>0</v>
      </c>
      <c r="L75" s="48">
        <f>'Avg Week Bombo-Matugga'!L75+'Avg Week Matugga-Bombo'!L75</f>
        <v>1</v>
      </c>
      <c r="M75" s="48">
        <f>'Avg Week Bombo-Matugga'!M75+'Avg Week Matugga-Bombo'!M75</f>
        <v>34</v>
      </c>
      <c r="N75" s="48">
        <f>'Avg Week Bombo-Matugga'!N75+'Avg Week Matugga-Bombo'!N75</f>
        <v>0</v>
      </c>
      <c r="O75" s="15">
        <f t="shared" si="36"/>
        <v>87.5</v>
      </c>
      <c r="P75" s="15">
        <f t="shared" si="37"/>
        <v>121.5</v>
      </c>
      <c r="R75" s="8"/>
      <c r="T75"/>
    </row>
    <row r="76" spans="2:20" ht="23.1" customHeight="1" x14ac:dyDescent="0.25">
      <c r="B76" s="22" t="s">
        <v>116</v>
      </c>
      <c r="C76" s="48">
        <f>'Avg Week Bombo-Matugga'!C76+'Avg Week Matugga-Bombo'!C76</f>
        <v>18</v>
      </c>
      <c r="D76" s="48">
        <f>'Avg Week Bombo-Matugga'!D76+'Avg Week Matugga-Bombo'!D76</f>
        <v>4.5</v>
      </c>
      <c r="E76" s="48">
        <f>'Avg Week Bombo-Matugga'!E76+'Avg Week Matugga-Bombo'!E76</f>
        <v>4</v>
      </c>
      <c r="F76" s="48">
        <f>'Avg Week Bombo-Matugga'!F76+'Avg Week Matugga-Bombo'!F76</f>
        <v>12</v>
      </c>
      <c r="G76" s="48">
        <f>'Avg Week Bombo-Matugga'!G76+'Avg Week Matugga-Bombo'!G76</f>
        <v>2.5</v>
      </c>
      <c r="H76" s="48">
        <f>'Avg Week Bombo-Matugga'!H76+'Avg Week Matugga-Bombo'!H76</f>
        <v>0.5</v>
      </c>
      <c r="I76" s="48">
        <f>'Avg Week Bombo-Matugga'!I76+'Avg Week Matugga-Bombo'!I76</f>
        <v>12.5</v>
      </c>
      <c r="J76" s="48">
        <f>'Avg Week Bombo-Matugga'!J76+'Avg Week Matugga-Bombo'!J76</f>
        <v>6</v>
      </c>
      <c r="K76" s="48">
        <f>'Avg Week Bombo-Matugga'!K76+'Avg Week Matugga-Bombo'!K76</f>
        <v>2</v>
      </c>
      <c r="L76" s="48">
        <f>'Avg Week Bombo-Matugga'!L76+'Avg Week Matugga-Bombo'!L76</f>
        <v>5.5</v>
      </c>
      <c r="M76" s="48">
        <f>'Avg Week Bombo-Matugga'!M76+'Avg Week Matugga-Bombo'!M76</f>
        <v>25.5</v>
      </c>
      <c r="N76" s="48">
        <f>'Avg Week Bombo-Matugga'!N76+'Avg Week Matugga-Bombo'!N76</f>
        <v>0</v>
      </c>
      <c r="O76" s="15">
        <f t="shared" si="36"/>
        <v>67.5</v>
      </c>
      <c r="P76" s="15">
        <f t="shared" si="37"/>
        <v>93</v>
      </c>
      <c r="R76" s="8"/>
      <c r="T76"/>
    </row>
    <row r="77" spans="2:20" ht="23.1" customHeight="1" x14ac:dyDescent="0.25">
      <c r="B77" s="22" t="s">
        <v>117</v>
      </c>
      <c r="C77" s="48">
        <f>'Avg Week Bombo-Matugga'!C77+'Avg Week Matugga-Bombo'!C77</f>
        <v>26.5</v>
      </c>
      <c r="D77" s="48">
        <f>'Avg Week Bombo-Matugga'!D77+'Avg Week Matugga-Bombo'!D77</f>
        <v>4.5</v>
      </c>
      <c r="E77" s="48">
        <f>'Avg Week Bombo-Matugga'!E77+'Avg Week Matugga-Bombo'!E77</f>
        <v>1</v>
      </c>
      <c r="F77" s="48">
        <f>'Avg Week Bombo-Matugga'!F77+'Avg Week Matugga-Bombo'!F77</f>
        <v>19.5</v>
      </c>
      <c r="G77" s="48">
        <f>'Avg Week Bombo-Matugga'!G77+'Avg Week Matugga-Bombo'!G77</f>
        <v>0.5</v>
      </c>
      <c r="H77" s="48">
        <f>'Avg Week Bombo-Matugga'!H77+'Avg Week Matugga-Bombo'!H77</f>
        <v>0.5</v>
      </c>
      <c r="I77" s="48">
        <f>'Avg Week Bombo-Matugga'!I77+'Avg Week Matugga-Bombo'!I77</f>
        <v>15.5</v>
      </c>
      <c r="J77" s="48">
        <f>'Avg Week Bombo-Matugga'!J77+'Avg Week Matugga-Bombo'!J77</f>
        <v>8</v>
      </c>
      <c r="K77" s="48">
        <f>'Avg Week Bombo-Matugga'!K77+'Avg Week Matugga-Bombo'!K77</f>
        <v>2</v>
      </c>
      <c r="L77" s="48">
        <f>'Avg Week Bombo-Matugga'!L77+'Avg Week Matugga-Bombo'!L77</f>
        <v>4</v>
      </c>
      <c r="M77" s="48">
        <f>'Avg Week Bombo-Matugga'!M77+'Avg Week Matugga-Bombo'!M77</f>
        <v>24.5</v>
      </c>
      <c r="N77" s="48">
        <f>'Avg Week Bombo-Matugga'!N77+'Avg Week Matugga-Bombo'!N77</f>
        <v>0</v>
      </c>
      <c r="O77" s="15">
        <f t="shared" si="36"/>
        <v>82</v>
      </c>
      <c r="P77" s="15">
        <f t="shared" si="37"/>
        <v>106.5</v>
      </c>
      <c r="R77" s="8"/>
      <c r="T77"/>
    </row>
    <row r="78" spans="2:20" ht="23.1" customHeight="1" x14ac:dyDescent="0.25">
      <c r="B78" s="23" t="s">
        <v>118</v>
      </c>
      <c r="C78" s="48">
        <f>'Avg Week Bombo-Matugga'!C78+'Avg Week Matugga-Bombo'!C78</f>
        <v>30</v>
      </c>
      <c r="D78" s="48">
        <f>'Avg Week Bombo-Matugga'!D78+'Avg Week Matugga-Bombo'!D78</f>
        <v>4.5</v>
      </c>
      <c r="E78" s="48">
        <f>'Avg Week Bombo-Matugga'!E78+'Avg Week Matugga-Bombo'!E78</f>
        <v>3.5</v>
      </c>
      <c r="F78" s="48">
        <f>'Avg Week Bombo-Matugga'!F78+'Avg Week Matugga-Bombo'!F78</f>
        <v>20.5</v>
      </c>
      <c r="G78" s="48">
        <f>'Avg Week Bombo-Matugga'!G78+'Avg Week Matugga-Bombo'!G78</f>
        <v>1</v>
      </c>
      <c r="H78" s="48">
        <f>'Avg Week Bombo-Matugga'!H78+'Avg Week Matugga-Bombo'!H78</f>
        <v>5</v>
      </c>
      <c r="I78" s="48">
        <f>'Avg Week Bombo-Matugga'!I78+'Avg Week Matugga-Bombo'!I78</f>
        <v>12.5</v>
      </c>
      <c r="J78" s="48">
        <f>'Avg Week Bombo-Matugga'!J78+'Avg Week Matugga-Bombo'!J78</f>
        <v>4.5</v>
      </c>
      <c r="K78" s="48">
        <f>'Avg Week Bombo-Matugga'!K78+'Avg Week Matugga-Bombo'!K78</f>
        <v>2.5</v>
      </c>
      <c r="L78" s="48">
        <f>'Avg Week Bombo-Matugga'!L78+'Avg Week Matugga-Bombo'!L78</f>
        <v>2.5</v>
      </c>
      <c r="M78" s="48">
        <f>'Avg Week Bombo-Matugga'!M78+'Avg Week Matugga-Bombo'!M78</f>
        <v>18</v>
      </c>
      <c r="N78" s="48">
        <f>'Avg Week Bombo-Matugga'!N78+'Avg Week Matugga-Bombo'!N78</f>
        <v>0</v>
      </c>
      <c r="O78" s="15">
        <f t="shared" si="36"/>
        <v>86.5</v>
      </c>
      <c r="P78" s="15">
        <f t="shared" si="37"/>
        <v>104.5</v>
      </c>
      <c r="R78" s="8"/>
      <c r="T78"/>
    </row>
    <row r="79" spans="2:20" ht="23.1" customHeight="1" x14ac:dyDescent="0.25">
      <c r="B79" s="22" t="s">
        <v>119</v>
      </c>
      <c r="C79" s="48">
        <f>'Avg Week Bombo-Matugga'!C79+'Avg Week Matugga-Bombo'!C79</f>
        <v>15.5</v>
      </c>
      <c r="D79" s="48">
        <f>'Avg Week Bombo-Matugga'!D79+'Avg Week Matugga-Bombo'!D79</f>
        <v>0.5</v>
      </c>
      <c r="E79" s="48">
        <f>'Avg Week Bombo-Matugga'!E79+'Avg Week Matugga-Bombo'!E79</f>
        <v>3.5</v>
      </c>
      <c r="F79" s="48">
        <f>'Avg Week Bombo-Matugga'!F79+'Avg Week Matugga-Bombo'!F79</f>
        <v>14.5</v>
      </c>
      <c r="G79" s="48">
        <f>'Avg Week Bombo-Matugga'!G79+'Avg Week Matugga-Bombo'!G79</f>
        <v>1</v>
      </c>
      <c r="H79" s="48">
        <f>'Avg Week Bombo-Matugga'!H79+'Avg Week Matugga-Bombo'!H79</f>
        <v>3.5</v>
      </c>
      <c r="I79" s="48">
        <f>'Avg Week Bombo-Matugga'!I79+'Avg Week Matugga-Bombo'!I79</f>
        <v>15</v>
      </c>
      <c r="J79" s="48">
        <f>'Avg Week Bombo-Matugga'!J79+'Avg Week Matugga-Bombo'!J79</f>
        <v>7</v>
      </c>
      <c r="K79" s="48">
        <f>'Avg Week Bombo-Matugga'!K79+'Avg Week Matugga-Bombo'!K79</f>
        <v>2</v>
      </c>
      <c r="L79" s="48">
        <f>'Avg Week Bombo-Matugga'!L79+'Avg Week Matugga-Bombo'!L79</f>
        <v>4</v>
      </c>
      <c r="M79" s="48">
        <f>'Avg Week Bombo-Matugga'!M79+'Avg Week Matugga-Bombo'!M79</f>
        <v>11.5</v>
      </c>
      <c r="N79" s="48">
        <f>'Avg Week Bombo-Matugga'!N79+'Avg Week Matugga-Bombo'!N79</f>
        <v>0</v>
      </c>
      <c r="O79" s="15">
        <f t="shared" si="36"/>
        <v>66.5</v>
      </c>
      <c r="P79" s="15">
        <f t="shared" si="37"/>
        <v>78</v>
      </c>
      <c r="R79" s="8"/>
      <c r="T79"/>
    </row>
    <row r="80" spans="2:20" ht="23.1" customHeight="1" x14ac:dyDescent="0.25">
      <c r="B80" s="24" t="s">
        <v>120</v>
      </c>
      <c r="C80" s="48">
        <f>'Avg Week Bombo-Matugga'!C80+'Avg Week Matugga-Bombo'!C80</f>
        <v>7</v>
      </c>
      <c r="D80" s="48">
        <f>'Avg Week Bombo-Matugga'!D80+'Avg Week Matugga-Bombo'!D80</f>
        <v>1</v>
      </c>
      <c r="E80" s="48">
        <f>'Avg Week Bombo-Matugga'!E80+'Avg Week Matugga-Bombo'!E80</f>
        <v>3</v>
      </c>
      <c r="F80" s="48">
        <f>'Avg Week Bombo-Matugga'!F80+'Avg Week Matugga-Bombo'!F80</f>
        <v>7.5</v>
      </c>
      <c r="G80" s="48">
        <f>'Avg Week Bombo-Matugga'!G80+'Avg Week Matugga-Bombo'!G80</f>
        <v>0</v>
      </c>
      <c r="H80" s="48">
        <f>'Avg Week Bombo-Matugga'!H80+'Avg Week Matugga-Bombo'!H80</f>
        <v>1.5</v>
      </c>
      <c r="I80" s="48">
        <f>'Avg Week Bombo-Matugga'!I80+'Avg Week Matugga-Bombo'!I80</f>
        <v>8</v>
      </c>
      <c r="J80" s="48">
        <f>'Avg Week Bombo-Matugga'!J80+'Avg Week Matugga-Bombo'!J80</f>
        <v>9</v>
      </c>
      <c r="K80" s="48">
        <f>'Avg Week Bombo-Matugga'!K80+'Avg Week Matugga-Bombo'!K80</f>
        <v>2</v>
      </c>
      <c r="L80" s="48">
        <f>'Avg Week Bombo-Matugga'!L80+'Avg Week Matugga-Bombo'!L80</f>
        <v>2.5</v>
      </c>
      <c r="M80" s="48">
        <f>'Avg Week Bombo-Matugga'!M80+'Avg Week Matugga-Bombo'!M80</f>
        <v>18.5</v>
      </c>
      <c r="N80" s="48">
        <f>'Avg Week Bombo-Matugga'!N80+'Avg Week Matugga-Bombo'!N80</f>
        <v>0</v>
      </c>
      <c r="O80" s="15">
        <f t="shared" si="36"/>
        <v>41.5</v>
      </c>
      <c r="P80" s="15">
        <f t="shared" si="37"/>
        <v>60</v>
      </c>
      <c r="R80" s="8"/>
      <c r="T80"/>
    </row>
    <row r="81" spans="2:20" ht="23.1" customHeight="1" x14ac:dyDescent="0.25">
      <c r="B81" s="22" t="s">
        <v>121</v>
      </c>
      <c r="C81" s="48">
        <f>'Avg Week Bombo-Matugga'!C81+'Avg Week Matugga-Bombo'!C81</f>
        <v>11.5</v>
      </c>
      <c r="D81" s="48">
        <f>'Avg Week Bombo-Matugga'!D81+'Avg Week Matugga-Bombo'!D81</f>
        <v>3</v>
      </c>
      <c r="E81" s="48">
        <f>'Avg Week Bombo-Matugga'!E81+'Avg Week Matugga-Bombo'!E81</f>
        <v>1</v>
      </c>
      <c r="F81" s="48">
        <f>'Avg Week Bombo-Matugga'!F81+'Avg Week Matugga-Bombo'!F81</f>
        <v>9.5</v>
      </c>
      <c r="G81" s="48">
        <f>'Avg Week Bombo-Matugga'!G81+'Avg Week Matugga-Bombo'!G81</f>
        <v>0</v>
      </c>
      <c r="H81" s="48">
        <f>'Avg Week Bombo-Matugga'!H81+'Avg Week Matugga-Bombo'!H81</f>
        <v>2</v>
      </c>
      <c r="I81" s="48">
        <f>'Avg Week Bombo-Matugga'!I81+'Avg Week Matugga-Bombo'!I81</f>
        <v>19.5</v>
      </c>
      <c r="J81" s="48">
        <f>'Avg Week Bombo-Matugga'!J81+'Avg Week Matugga-Bombo'!J81</f>
        <v>5.5</v>
      </c>
      <c r="K81" s="48">
        <f>'Avg Week Bombo-Matugga'!K81+'Avg Week Matugga-Bombo'!K81</f>
        <v>2</v>
      </c>
      <c r="L81" s="48">
        <f>'Avg Week Bombo-Matugga'!L81+'Avg Week Matugga-Bombo'!L81</f>
        <v>2.5</v>
      </c>
      <c r="M81" s="48">
        <f>'Avg Week Bombo-Matugga'!M81+'Avg Week Matugga-Bombo'!M81</f>
        <v>18.5</v>
      </c>
      <c r="N81" s="48">
        <f>'Avg Week Bombo-Matugga'!N81+'Avg Week Matugga-Bombo'!N81</f>
        <v>0</v>
      </c>
      <c r="O81" s="15">
        <f t="shared" si="36"/>
        <v>56.5</v>
      </c>
      <c r="P81" s="15">
        <f t="shared" si="37"/>
        <v>75</v>
      </c>
      <c r="R81" s="8"/>
      <c r="T81"/>
    </row>
    <row r="82" spans="2:20" ht="23.1" customHeight="1" x14ac:dyDescent="0.25">
      <c r="B82" s="23" t="s">
        <v>122</v>
      </c>
      <c r="C82" s="48">
        <f>'Avg Week Bombo-Matugga'!C82+'Avg Week Matugga-Bombo'!C82</f>
        <v>9</v>
      </c>
      <c r="D82" s="48">
        <f>'Avg Week Bombo-Matugga'!D82+'Avg Week Matugga-Bombo'!D82</f>
        <v>3.5</v>
      </c>
      <c r="E82" s="48">
        <f>'Avg Week Bombo-Matugga'!E82+'Avg Week Matugga-Bombo'!E82</f>
        <v>2</v>
      </c>
      <c r="F82" s="48">
        <f>'Avg Week Bombo-Matugga'!F82+'Avg Week Matugga-Bombo'!F82</f>
        <v>5</v>
      </c>
      <c r="G82" s="48">
        <f>'Avg Week Bombo-Matugga'!G82+'Avg Week Matugga-Bombo'!G82</f>
        <v>0.5</v>
      </c>
      <c r="H82" s="48">
        <f>'Avg Week Bombo-Matugga'!H82+'Avg Week Matugga-Bombo'!H82</f>
        <v>1.5</v>
      </c>
      <c r="I82" s="48">
        <f>'Avg Week Bombo-Matugga'!I82+'Avg Week Matugga-Bombo'!I82</f>
        <v>6</v>
      </c>
      <c r="J82" s="48">
        <f>'Avg Week Bombo-Matugga'!J82+'Avg Week Matugga-Bombo'!J82</f>
        <v>4.5</v>
      </c>
      <c r="K82" s="48">
        <f>'Avg Week Bombo-Matugga'!K82+'Avg Week Matugga-Bombo'!K82</f>
        <v>19</v>
      </c>
      <c r="L82" s="48">
        <f>'Avg Week Bombo-Matugga'!L82+'Avg Week Matugga-Bombo'!L82</f>
        <v>5</v>
      </c>
      <c r="M82" s="48">
        <f>'Avg Week Bombo-Matugga'!M82+'Avg Week Matugga-Bombo'!M82</f>
        <v>16</v>
      </c>
      <c r="N82" s="48">
        <f>'Avg Week Bombo-Matugga'!N82+'Avg Week Matugga-Bombo'!N82</f>
        <v>0</v>
      </c>
      <c r="O82" s="15">
        <f t="shared" si="36"/>
        <v>56</v>
      </c>
      <c r="P82" s="15">
        <f t="shared" si="37"/>
        <v>72</v>
      </c>
      <c r="R82" s="8"/>
      <c r="T82"/>
    </row>
    <row r="83" spans="2:20" ht="23.1" customHeight="1" x14ac:dyDescent="0.25">
      <c r="B83" s="22" t="s">
        <v>123</v>
      </c>
      <c r="C83" s="48">
        <f>'Avg Week Bombo-Matugga'!C83+'Avg Week Matugga-Bombo'!C83</f>
        <v>6</v>
      </c>
      <c r="D83" s="48">
        <f>'Avg Week Bombo-Matugga'!D83+'Avg Week Matugga-Bombo'!D83</f>
        <v>3.5</v>
      </c>
      <c r="E83" s="48">
        <f>'Avg Week Bombo-Matugga'!E83+'Avg Week Matugga-Bombo'!E83</f>
        <v>1</v>
      </c>
      <c r="F83" s="48">
        <f>'Avg Week Bombo-Matugga'!F83+'Avg Week Matugga-Bombo'!F83</f>
        <v>4.5</v>
      </c>
      <c r="G83" s="48">
        <f>'Avg Week Bombo-Matugga'!G83+'Avg Week Matugga-Bombo'!G83</f>
        <v>0</v>
      </c>
      <c r="H83" s="48">
        <f>'Avg Week Bombo-Matugga'!H83+'Avg Week Matugga-Bombo'!H83</f>
        <v>1</v>
      </c>
      <c r="I83" s="48">
        <f>'Avg Week Bombo-Matugga'!I83+'Avg Week Matugga-Bombo'!I83</f>
        <v>7.5</v>
      </c>
      <c r="J83" s="48">
        <f>'Avg Week Bombo-Matugga'!J83+'Avg Week Matugga-Bombo'!J83</f>
        <v>8</v>
      </c>
      <c r="K83" s="48">
        <f>'Avg Week Bombo-Matugga'!K83+'Avg Week Matugga-Bombo'!K83</f>
        <v>3</v>
      </c>
      <c r="L83" s="48">
        <f>'Avg Week Bombo-Matugga'!L83+'Avg Week Matugga-Bombo'!L83</f>
        <v>3</v>
      </c>
      <c r="M83" s="48">
        <f>'Avg Week Bombo-Matugga'!M83+'Avg Week Matugga-Bombo'!M83</f>
        <v>10.5</v>
      </c>
      <c r="N83" s="48">
        <f>'Avg Week Bombo-Matugga'!N83+'Avg Week Matugga-Bombo'!N83</f>
        <v>0</v>
      </c>
      <c r="O83" s="15">
        <f t="shared" si="36"/>
        <v>37.5</v>
      </c>
      <c r="P83" s="15">
        <f t="shared" si="37"/>
        <v>48</v>
      </c>
      <c r="R83" s="8"/>
      <c r="T83"/>
    </row>
    <row r="84" spans="2:20" ht="23.1" customHeight="1" x14ac:dyDescent="0.25">
      <c r="B84" s="24" t="s">
        <v>124</v>
      </c>
      <c r="C84" s="48">
        <f>'Avg Week Bombo-Matugga'!C84+'Avg Week Matugga-Bombo'!C84</f>
        <v>6.5</v>
      </c>
      <c r="D84" s="48">
        <f>'Avg Week Bombo-Matugga'!D84+'Avg Week Matugga-Bombo'!D84</f>
        <v>0.5</v>
      </c>
      <c r="E84" s="48">
        <f>'Avg Week Bombo-Matugga'!E84+'Avg Week Matugga-Bombo'!E84</f>
        <v>0.5</v>
      </c>
      <c r="F84" s="48">
        <f>'Avg Week Bombo-Matugga'!F84+'Avg Week Matugga-Bombo'!F84</f>
        <v>4.5</v>
      </c>
      <c r="G84" s="48">
        <f>'Avg Week Bombo-Matugga'!G84+'Avg Week Matugga-Bombo'!G84</f>
        <v>0</v>
      </c>
      <c r="H84" s="48">
        <f>'Avg Week Bombo-Matugga'!H84+'Avg Week Matugga-Bombo'!H84</f>
        <v>1</v>
      </c>
      <c r="I84" s="48">
        <f>'Avg Week Bombo-Matugga'!I84+'Avg Week Matugga-Bombo'!I84</f>
        <v>5.5</v>
      </c>
      <c r="J84" s="48">
        <f>'Avg Week Bombo-Matugga'!J84+'Avg Week Matugga-Bombo'!J84</f>
        <v>2</v>
      </c>
      <c r="K84" s="48">
        <f>'Avg Week Bombo-Matugga'!K84+'Avg Week Matugga-Bombo'!K84</f>
        <v>0</v>
      </c>
      <c r="L84" s="48">
        <f>'Avg Week Bombo-Matugga'!L84+'Avg Week Matugga-Bombo'!L84</f>
        <v>2</v>
      </c>
      <c r="M84" s="48">
        <f>'Avg Week Bombo-Matugga'!M84+'Avg Week Matugga-Bombo'!M84</f>
        <v>10</v>
      </c>
      <c r="N84" s="48">
        <f>'Avg Week Bombo-Matugga'!N84+'Avg Week Matugga-Bombo'!N84</f>
        <v>0</v>
      </c>
      <c r="O84" s="15">
        <f t="shared" si="36"/>
        <v>22.5</v>
      </c>
      <c r="P84" s="15">
        <f t="shared" si="37"/>
        <v>32.5</v>
      </c>
      <c r="R84" s="8"/>
      <c r="T84"/>
    </row>
    <row r="85" spans="2:20" ht="23.1" customHeight="1" x14ac:dyDescent="0.25">
      <c r="B85" s="22" t="s">
        <v>125</v>
      </c>
      <c r="C85" s="48">
        <f>'Avg Week Bombo-Matugga'!C85+'Avg Week Matugga-Bombo'!C85</f>
        <v>6.5</v>
      </c>
      <c r="D85" s="48">
        <f>'Avg Week Bombo-Matugga'!D85+'Avg Week Matugga-Bombo'!D85</f>
        <v>1.5</v>
      </c>
      <c r="E85" s="48">
        <f>'Avg Week Bombo-Matugga'!E85+'Avg Week Matugga-Bombo'!E85</f>
        <v>0</v>
      </c>
      <c r="F85" s="48">
        <f>'Avg Week Bombo-Matugga'!F85+'Avg Week Matugga-Bombo'!F85</f>
        <v>2.5</v>
      </c>
      <c r="G85" s="48">
        <f>'Avg Week Bombo-Matugga'!G85+'Avg Week Matugga-Bombo'!G85</f>
        <v>0</v>
      </c>
      <c r="H85" s="48">
        <f>'Avg Week Bombo-Matugga'!H85+'Avg Week Matugga-Bombo'!H85</f>
        <v>0</v>
      </c>
      <c r="I85" s="48">
        <f>'Avg Week Bombo-Matugga'!I85+'Avg Week Matugga-Bombo'!I85</f>
        <v>6.5</v>
      </c>
      <c r="J85" s="48">
        <f>'Avg Week Bombo-Matugga'!J85+'Avg Week Matugga-Bombo'!J85</f>
        <v>2</v>
      </c>
      <c r="K85" s="48">
        <f>'Avg Week Bombo-Matugga'!K85+'Avg Week Matugga-Bombo'!K85</f>
        <v>0.5</v>
      </c>
      <c r="L85" s="48">
        <f>'Avg Week Bombo-Matugga'!L85+'Avg Week Matugga-Bombo'!L85</f>
        <v>8.5</v>
      </c>
      <c r="M85" s="48">
        <f>'Avg Week Bombo-Matugga'!M85+'Avg Week Matugga-Bombo'!M85</f>
        <v>9</v>
      </c>
      <c r="N85" s="48">
        <f>'Avg Week Bombo-Matugga'!N85+'Avg Week Matugga-Bombo'!N85</f>
        <v>0</v>
      </c>
      <c r="O85" s="15">
        <f t="shared" si="36"/>
        <v>28</v>
      </c>
      <c r="P85" s="15">
        <f t="shared" si="37"/>
        <v>37</v>
      </c>
      <c r="R85" s="8"/>
      <c r="T85"/>
    </row>
    <row r="86" spans="2:20" ht="23.1" customHeight="1" x14ac:dyDescent="0.25">
      <c r="B86" s="23" t="s">
        <v>126</v>
      </c>
      <c r="C86" s="48">
        <f>'Avg Week Bombo-Matugga'!C86+'Avg Week Matugga-Bombo'!C86</f>
        <v>2</v>
      </c>
      <c r="D86" s="48">
        <f>'Avg Week Bombo-Matugga'!D86+'Avg Week Matugga-Bombo'!D86</f>
        <v>0.5</v>
      </c>
      <c r="E86" s="48">
        <f>'Avg Week Bombo-Matugga'!E86+'Avg Week Matugga-Bombo'!E86</f>
        <v>1</v>
      </c>
      <c r="F86" s="48">
        <f>'Avg Week Bombo-Matugga'!F86+'Avg Week Matugga-Bombo'!F86</f>
        <v>0.5</v>
      </c>
      <c r="G86" s="48">
        <f>'Avg Week Bombo-Matugga'!G86+'Avg Week Matugga-Bombo'!G86</f>
        <v>0</v>
      </c>
      <c r="H86" s="48">
        <f>'Avg Week Bombo-Matugga'!H86+'Avg Week Matugga-Bombo'!H86</f>
        <v>0.5</v>
      </c>
      <c r="I86" s="48">
        <f>'Avg Week Bombo-Matugga'!I86+'Avg Week Matugga-Bombo'!I86</f>
        <v>4.5</v>
      </c>
      <c r="J86" s="48">
        <f>'Avg Week Bombo-Matugga'!J86+'Avg Week Matugga-Bombo'!J86</f>
        <v>4</v>
      </c>
      <c r="K86" s="48">
        <f>'Avg Week Bombo-Matugga'!K86+'Avg Week Matugga-Bombo'!K86</f>
        <v>1.5</v>
      </c>
      <c r="L86" s="48">
        <f>'Avg Week Bombo-Matugga'!L86+'Avg Week Matugga-Bombo'!L86</f>
        <v>0</v>
      </c>
      <c r="M86" s="48">
        <f>'Avg Week Bombo-Matugga'!M86+'Avg Week Matugga-Bombo'!M86</f>
        <v>8.5</v>
      </c>
      <c r="N86" s="48">
        <f>'Avg Week Bombo-Matugga'!N86+'Avg Week Matugga-Bombo'!N86</f>
        <v>0</v>
      </c>
      <c r="O86" s="15">
        <f t="shared" si="36"/>
        <v>14.5</v>
      </c>
      <c r="P86" s="15">
        <f t="shared" si="37"/>
        <v>23</v>
      </c>
      <c r="R86" s="8"/>
      <c r="T86"/>
    </row>
    <row r="87" spans="2:20" ht="23.1" customHeight="1" x14ac:dyDescent="0.25">
      <c r="B87" s="22" t="s">
        <v>127</v>
      </c>
      <c r="C87" s="48">
        <f>'Avg Week Bombo-Matugga'!C87+'Avg Week Matugga-Bombo'!C87</f>
        <v>4.5</v>
      </c>
      <c r="D87" s="48">
        <f>'Avg Week Bombo-Matugga'!D87+'Avg Week Matugga-Bombo'!D87</f>
        <v>0</v>
      </c>
      <c r="E87" s="48">
        <f>'Avg Week Bombo-Matugga'!E87+'Avg Week Matugga-Bombo'!E87</f>
        <v>1</v>
      </c>
      <c r="F87" s="48">
        <f>'Avg Week Bombo-Matugga'!F87+'Avg Week Matugga-Bombo'!F87</f>
        <v>1.5</v>
      </c>
      <c r="G87" s="48">
        <f>'Avg Week Bombo-Matugga'!G87+'Avg Week Matugga-Bombo'!G87</f>
        <v>1</v>
      </c>
      <c r="H87" s="48">
        <f>'Avg Week Bombo-Matugga'!H87+'Avg Week Matugga-Bombo'!H87</f>
        <v>0</v>
      </c>
      <c r="I87" s="48">
        <f>'Avg Week Bombo-Matugga'!I87+'Avg Week Matugga-Bombo'!I87</f>
        <v>6.5</v>
      </c>
      <c r="J87" s="48">
        <f>'Avg Week Bombo-Matugga'!J87+'Avg Week Matugga-Bombo'!J87</f>
        <v>2</v>
      </c>
      <c r="K87" s="48">
        <f>'Avg Week Bombo-Matugga'!K87+'Avg Week Matugga-Bombo'!K87</f>
        <v>0</v>
      </c>
      <c r="L87" s="48">
        <f>'Avg Week Bombo-Matugga'!L87+'Avg Week Matugga-Bombo'!L87</f>
        <v>2.5</v>
      </c>
      <c r="M87" s="48">
        <f>'Avg Week Bombo-Matugga'!M87+'Avg Week Matugga-Bombo'!M87</f>
        <v>7.5</v>
      </c>
      <c r="N87" s="48">
        <f>'Avg Week Bombo-Matugga'!N87+'Avg Week Matugga-Bombo'!N87</f>
        <v>0</v>
      </c>
      <c r="O87" s="15">
        <f t="shared" si="36"/>
        <v>19</v>
      </c>
      <c r="P87" s="15">
        <f t="shared" si="37"/>
        <v>26.5</v>
      </c>
      <c r="R87" s="8"/>
      <c r="T87"/>
    </row>
    <row r="88" spans="2:20" ht="23.1" customHeight="1" x14ac:dyDescent="0.25">
      <c r="B88" s="24" t="s">
        <v>128</v>
      </c>
      <c r="C88" s="48">
        <f>'Avg Week Bombo-Matugga'!C88+'Avg Week Matugga-Bombo'!C88</f>
        <v>4</v>
      </c>
      <c r="D88" s="48">
        <f>'Avg Week Bombo-Matugga'!D88+'Avg Week Matugga-Bombo'!D88</f>
        <v>1.5</v>
      </c>
      <c r="E88" s="48">
        <f>'Avg Week Bombo-Matugga'!E88+'Avg Week Matugga-Bombo'!E88</f>
        <v>0.5</v>
      </c>
      <c r="F88" s="48">
        <f>'Avg Week Bombo-Matugga'!F88+'Avg Week Matugga-Bombo'!F88</f>
        <v>2</v>
      </c>
      <c r="G88" s="48">
        <f>'Avg Week Bombo-Matugga'!G88+'Avg Week Matugga-Bombo'!G88</f>
        <v>1.5</v>
      </c>
      <c r="H88" s="48">
        <f>'Avg Week Bombo-Matugga'!H88+'Avg Week Matugga-Bombo'!H88</f>
        <v>2.5</v>
      </c>
      <c r="I88" s="48">
        <f>'Avg Week Bombo-Matugga'!I88+'Avg Week Matugga-Bombo'!I88</f>
        <v>10.5</v>
      </c>
      <c r="J88" s="48">
        <f>'Avg Week Bombo-Matugga'!J88+'Avg Week Matugga-Bombo'!J88</f>
        <v>5</v>
      </c>
      <c r="K88" s="48">
        <f>'Avg Week Bombo-Matugga'!K88+'Avg Week Matugga-Bombo'!K88</f>
        <v>0</v>
      </c>
      <c r="L88" s="48">
        <f>'Avg Week Bombo-Matugga'!L88+'Avg Week Matugga-Bombo'!L88</f>
        <v>2</v>
      </c>
      <c r="M88" s="48">
        <f>'Avg Week Bombo-Matugga'!M88+'Avg Week Matugga-Bombo'!M88</f>
        <v>5</v>
      </c>
      <c r="N88" s="48">
        <f>'Avg Week Bombo-Matugga'!N88+'Avg Week Matugga-Bombo'!N88</f>
        <v>0</v>
      </c>
      <c r="O88" s="15">
        <f t="shared" si="36"/>
        <v>29.5</v>
      </c>
      <c r="P88" s="15">
        <f t="shared" si="37"/>
        <v>34.5</v>
      </c>
      <c r="R88" s="8"/>
      <c r="T88"/>
    </row>
    <row r="89" spans="2:20" ht="23.1" customHeight="1" x14ac:dyDescent="0.25">
      <c r="B89" s="22" t="s">
        <v>129</v>
      </c>
      <c r="C89" s="48">
        <f>'Avg Week Bombo-Matugga'!C89+'Avg Week Matugga-Bombo'!C89</f>
        <v>3</v>
      </c>
      <c r="D89" s="48">
        <f>'Avg Week Bombo-Matugga'!D89+'Avg Week Matugga-Bombo'!D89</f>
        <v>0.5</v>
      </c>
      <c r="E89" s="48">
        <f>'Avg Week Bombo-Matugga'!E89+'Avg Week Matugga-Bombo'!E89</f>
        <v>1.5</v>
      </c>
      <c r="F89" s="48">
        <f>'Avg Week Bombo-Matugga'!F89+'Avg Week Matugga-Bombo'!F89</f>
        <v>1</v>
      </c>
      <c r="G89" s="48">
        <f>'Avg Week Bombo-Matugga'!G89+'Avg Week Matugga-Bombo'!G89</f>
        <v>0</v>
      </c>
      <c r="H89" s="48">
        <f>'Avg Week Bombo-Matugga'!H89+'Avg Week Matugga-Bombo'!H89</f>
        <v>2.5</v>
      </c>
      <c r="I89" s="48">
        <f>'Avg Week Bombo-Matugga'!I89+'Avg Week Matugga-Bombo'!I89</f>
        <v>7.5</v>
      </c>
      <c r="J89" s="48">
        <f>'Avg Week Bombo-Matugga'!J89+'Avg Week Matugga-Bombo'!J89</f>
        <v>6.5</v>
      </c>
      <c r="K89" s="48">
        <f>'Avg Week Bombo-Matugga'!K89+'Avg Week Matugga-Bombo'!K89</f>
        <v>1</v>
      </c>
      <c r="L89" s="48">
        <f>'Avg Week Bombo-Matugga'!L89+'Avg Week Matugga-Bombo'!L89</f>
        <v>1</v>
      </c>
      <c r="M89" s="48">
        <f>'Avg Week Bombo-Matugga'!M89+'Avg Week Matugga-Bombo'!M89</f>
        <v>10.5</v>
      </c>
      <c r="N89" s="48">
        <f>'Avg Week Bombo-Matugga'!N89+'Avg Week Matugga-Bombo'!N89</f>
        <v>0</v>
      </c>
      <c r="O89" s="15">
        <f t="shared" si="36"/>
        <v>24.5</v>
      </c>
      <c r="P89" s="15">
        <f t="shared" si="37"/>
        <v>35</v>
      </c>
      <c r="R89" s="8"/>
      <c r="T89"/>
    </row>
    <row r="90" spans="2:20" ht="23.1" customHeight="1" x14ac:dyDescent="0.25">
      <c r="B90" s="23" t="s">
        <v>130</v>
      </c>
      <c r="C90" s="48">
        <f>'Avg Week Bombo-Matugga'!C90+'Avg Week Matugga-Bombo'!C90</f>
        <v>2.5</v>
      </c>
      <c r="D90" s="48">
        <f>'Avg Week Bombo-Matugga'!D90+'Avg Week Matugga-Bombo'!D90</f>
        <v>0</v>
      </c>
      <c r="E90" s="48">
        <f>'Avg Week Bombo-Matugga'!E90+'Avg Week Matugga-Bombo'!E90</f>
        <v>0</v>
      </c>
      <c r="F90" s="48">
        <f>'Avg Week Bombo-Matugga'!F90+'Avg Week Matugga-Bombo'!F90</f>
        <v>2.5</v>
      </c>
      <c r="G90" s="48">
        <f>'Avg Week Bombo-Matugga'!G90+'Avg Week Matugga-Bombo'!G90</f>
        <v>0</v>
      </c>
      <c r="H90" s="48">
        <f>'Avg Week Bombo-Matugga'!H90+'Avg Week Matugga-Bombo'!H90</f>
        <v>2</v>
      </c>
      <c r="I90" s="48">
        <f>'Avg Week Bombo-Matugga'!I90+'Avg Week Matugga-Bombo'!I90</f>
        <v>5</v>
      </c>
      <c r="J90" s="48">
        <f>'Avg Week Bombo-Matugga'!J90+'Avg Week Matugga-Bombo'!J90</f>
        <v>5.5</v>
      </c>
      <c r="K90" s="48">
        <f>'Avg Week Bombo-Matugga'!K90+'Avg Week Matugga-Bombo'!K90</f>
        <v>3.5</v>
      </c>
      <c r="L90" s="48">
        <f>'Avg Week Bombo-Matugga'!L90+'Avg Week Matugga-Bombo'!L90</f>
        <v>2</v>
      </c>
      <c r="M90" s="48">
        <f>'Avg Week Bombo-Matugga'!M90+'Avg Week Matugga-Bombo'!M90</f>
        <v>6</v>
      </c>
      <c r="N90" s="48">
        <f>'Avg Week Bombo-Matugga'!N90+'Avg Week Matugga-Bombo'!N90</f>
        <v>0</v>
      </c>
      <c r="O90" s="15">
        <f t="shared" si="36"/>
        <v>23</v>
      </c>
      <c r="P90" s="15">
        <f t="shared" si="37"/>
        <v>29</v>
      </c>
      <c r="R90" s="8"/>
      <c r="T90"/>
    </row>
    <row r="91" spans="2:20" ht="23.1" customHeight="1" x14ac:dyDescent="0.25">
      <c r="B91" s="22" t="s">
        <v>131</v>
      </c>
      <c r="C91" s="48">
        <f>'Avg Week Bombo-Matugga'!C91+'Avg Week Matugga-Bombo'!C91</f>
        <v>3</v>
      </c>
      <c r="D91" s="48">
        <f>'Avg Week Bombo-Matugga'!D91+'Avg Week Matugga-Bombo'!D91</f>
        <v>1</v>
      </c>
      <c r="E91" s="48">
        <f>'Avg Week Bombo-Matugga'!E91+'Avg Week Matugga-Bombo'!E91</f>
        <v>0</v>
      </c>
      <c r="F91" s="48">
        <f>'Avg Week Bombo-Matugga'!F91+'Avg Week Matugga-Bombo'!F91</f>
        <v>1.5</v>
      </c>
      <c r="G91" s="48">
        <f>'Avg Week Bombo-Matugga'!G91+'Avg Week Matugga-Bombo'!G91</f>
        <v>0</v>
      </c>
      <c r="H91" s="48">
        <f>'Avg Week Bombo-Matugga'!H91+'Avg Week Matugga-Bombo'!H91</f>
        <v>2</v>
      </c>
      <c r="I91" s="48">
        <f>'Avg Week Bombo-Matugga'!I91+'Avg Week Matugga-Bombo'!I91</f>
        <v>12</v>
      </c>
      <c r="J91" s="48">
        <f>'Avg Week Bombo-Matugga'!J91+'Avg Week Matugga-Bombo'!J91</f>
        <v>4.5</v>
      </c>
      <c r="K91" s="48">
        <f>'Avg Week Bombo-Matugga'!K91+'Avg Week Matugga-Bombo'!K91</f>
        <v>0</v>
      </c>
      <c r="L91" s="48">
        <f>'Avg Week Bombo-Matugga'!L91+'Avg Week Matugga-Bombo'!L91</f>
        <v>1.5</v>
      </c>
      <c r="M91" s="48">
        <f>'Avg Week Bombo-Matugga'!M91+'Avg Week Matugga-Bombo'!M91</f>
        <v>6.5</v>
      </c>
      <c r="N91" s="48">
        <f>'Avg Week Bombo-Matugga'!N91+'Avg Week Matugga-Bombo'!N91</f>
        <v>0</v>
      </c>
      <c r="O91" s="15">
        <f t="shared" si="36"/>
        <v>25.5</v>
      </c>
      <c r="P91" s="15">
        <f t="shared" si="37"/>
        <v>32</v>
      </c>
      <c r="R91" s="8"/>
      <c r="T91"/>
    </row>
    <row r="92" spans="2:20" ht="23.1" customHeight="1" x14ac:dyDescent="0.25">
      <c r="B92" s="24" t="s">
        <v>132</v>
      </c>
      <c r="C92" s="48">
        <f>'Avg Week Bombo-Matugga'!C92+'Avg Week Matugga-Bombo'!C92</f>
        <v>2.5</v>
      </c>
      <c r="D92" s="48">
        <f>'Avg Week Bombo-Matugga'!D92+'Avg Week Matugga-Bombo'!D92</f>
        <v>0</v>
      </c>
      <c r="E92" s="48">
        <f>'Avg Week Bombo-Matugga'!E92+'Avg Week Matugga-Bombo'!E92</f>
        <v>1</v>
      </c>
      <c r="F92" s="48">
        <f>'Avg Week Bombo-Matugga'!F92+'Avg Week Matugga-Bombo'!F92</f>
        <v>1</v>
      </c>
      <c r="G92" s="48">
        <f>'Avg Week Bombo-Matugga'!G92+'Avg Week Matugga-Bombo'!G92</f>
        <v>0</v>
      </c>
      <c r="H92" s="48">
        <f>'Avg Week Bombo-Matugga'!H92+'Avg Week Matugga-Bombo'!H92</f>
        <v>1</v>
      </c>
      <c r="I92" s="48">
        <f>'Avg Week Bombo-Matugga'!I92+'Avg Week Matugga-Bombo'!I92</f>
        <v>6</v>
      </c>
      <c r="J92" s="48">
        <f>'Avg Week Bombo-Matugga'!J92+'Avg Week Matugga-Bombo'!J92</f>
        <v>3.5</v>
      </c>
      <c r="K92" s="48">
        <f>'Avg Week Bombo-Matugga'!K92+'Avg Week Matugga-Bombo'!K92</f>
        <v>1</v>
      </c>
      <c r="L92" s="48">
        <f>'Avg Week Bombo-Matugga'!L92+'Avg Week Matugga-Bombo'!L92</f>
        <v>0</v>
      </c>
      <c r="M92" s="48">
        <f>'Avg Week Bombo-Matugga'!M92+'Avg Week Matugga-Bombo'!M92</f>
        <v>6.5</v>
      </c>
      <c r="N92" s="48">
        <f>'Avg Week Bombo-Matugga'!N92+'Avg Week Matugga-Bombo'!N92</f>
        <v>0</v>
      </c>
      <c r="O92" s="15">
        <f t="shared" si="36"/>
        <v>16</v>
      </c>
      <c r="P92" s="15">
        <f t="shared" si="37"/>
        <v>22.5</v>
      </c>
      <c r="R92" s="8"/>
      <c r="T92"/>
    </row>
    <row r="93" spans="2:20" ht="23.1" customHeight="1" x14ac:dyDescent="0.25">
      <c r="B93" s="22" t="s">
        <v>133</v>
      </c>
      <c r="C93" s="48">
        <f>'Avg Week Bombo-Matugga'!C93+'Avg Week Matugga-Bombo'!C93</f>
        <v>4</v>
      </c>
      <c r="D93" s="48">
        <f>'Avg Week Bombo-Matugga'!D93+'Avg Week Matugga-Bombo'!D93</f>
        <v>0</v>
      </c>
      <c r="E93" s="48">
        <f>'Avg Week Bombo-Matugga'!E93+'Avg Week Matugga-Bombo'!E93</f>
        <v>1</v>
      </c>
      <c r="F93" s="48">
        <f>'Avg Week Bombo-Matugga'!F93+'Avg Week Matugga-Bombo'!F93</f>
        <v>1.5</v>
      </c>
      <c r="G93" s="48">
        <f>'Avg Week Bombo-Matugga'!G93+'Avg Week Matugga-Bombo'!G93</f>
        <v>0</v>
      </c>
      <c r="H93" s="48">
        <f>'Avg Week Bombo-Matugga'!H93+'Avg Week Matugga-Bombo'!H93</f>
        <v>3</v>
      </c>
      <c r="I93" s="48">
        <f>'Avg Week Bombo-Matugga'!I93+'Avg Week Matugga-Bombo'!I93</f>
        <v>7</v>
      </c>
      <c r="J93" s="48">
        <f>'Avg Week Bombo-Matugga'!J93+'Avg Week Matugga-Bombo'!J93</f>
        <v>3</v>
      </c>
      <c r="K93" s="48">
        <f>'Avg Week Bombo-Matugga'!K93+'Avg Week Matugga-Bombo'!K93</f>
        <v>0</v>
      </c>
      <c r="L93" s="48">
        <f>'Avg Week Bombo-Matugga'!L93+'Avg Week Matugga-Bombo'!L93</f>
        <v>0.5</v>
      </c>
      <c r="M93" s="48">
        <f>'Avg Week Bombo-Matugga'!M93+'Avg Week Matugga-Bombo'!M93</f>
        <v>7.5</v>
      </c>
      <c r="N93" s="48">
        <f>'Avg Week Bombo-Matugga'!N93+'Avg Week Matugga-Bombo'!N93</f>
        <v>0</v>
      </c>
      <c r="O93" s="15">
        <f t="shared" si="36"/>
        <v>20</v>
      </c>
      <c r="P93" s="15">
        <f t="shared" si="37"/>
        <v>27.5</v>
      </c>
      <c r="R93" s="8"/>
      <c r="T93"/>
    </row>
    <row r="94" spans="2:20" ht="23.1" customHeight="1" x14ac:dyDescent="0.25">
      <c r="B94" s="23" t="s">
        <v>134</v>
      </c>
      <c r="C94" s="48">
        <f>'Avg Week Bombo-Matugga'!C94+'Avg Week Matugga-Bombo'!C94</f>
        <v>6</v>
      </c>
      <c r="D94" s="48">
        <f>'Avg Week Bombo-Matugga'!D94+'Avg Week Matugga-Bombo'!D94</f>
        <v>0</v>
      </c>
      <c r="E94" s="48">
        <f>'Avg Week Bombo-Matugga'!E94+'Avg Week Matugga-Bombo'!E94</f>
        <v>2</v>
      </c>
      <c r="F94" s="48">
        <f>'Avg Week Bombo-Matugga'!F94+'Avg Week Matugga-Bombo'!F94</f>
        <v>3.5</v>
      </c>
      <c r="G94" s="48">
        <f>'Avg Week Bombo-Matugga'!G94+'Avg Week Matugga-Bombo'!G94</f>
        <v>0.5</v>
      </c>
      <c r="H94" s="48">
        <f>'Avg Week Bombo-Matugga'!H94+'Avg Week Matugga-Bombo'!H94</f>
        <v>6</v>
      </c>
      <c r="I94" s="48">
        <f>'Avg Week Bombo-Matugga'!I94+'Avg Week Matugga-Bombo'!I94</f>
        <v>12</v>
      </c>
      <c r="J94" s="48">
        <f>'Avg Week Bombo-Matugga'!J94+'Avg Week Matugga-Bombo'!J94</f>
        <v>4.5</v>
      </c>
      <c r="K94" s="48">
        <f>'Avg Week Bombo-Matugga'!K94+'Avg Week Matugga-Bombo'!K94</f>
        <v>0.5</v>
      </c>
      <c r="L94" s="48">
        <f>'Avg Week Bombo-Matugga'!L94+'Avg Week Matugga-Bombo'!L94</f>
        <v>2.5</v>
      </c>
      <c r="M94" s="48">
        <f>'Avg Week Bombo-Matugga'!M94+'Avg Week Matugga-Bombo'!M94</f>
        <v>7.5</v>
      </c>
      <c r="N94" s="48">
        <f>'Avg Week Bombo-Matugga'!N94+'Avg Week Matugga-Bombo'!N94</f>
        <v>0</v>
      </c>
      <c r="O94" s="15">
        <f t="shared" si="36"/>
        <v>37.5</v>
      </c>
      <c r="P94" s="15">
        <f t="shared" si="37"/>
        <v>45</v>
      </c>
      <c r="R94" s="8"/>
      <c r="T94"/>
    </row>
    <row r="95" spans="2:20" ht="23.1" customHeight="1" x14ac:dyDescent="0.25">
      <c r="B95" s="22" t="s">
        <v>135</v>
      </c>
      <c r="C95" s="48">
        <f>'Avg Week Bombo-Matugga'!C95+'Avg Week Matugga-Bombo'!C95</f>
        <v>2</v>
      </c>
      <c r="D95" s="48">
        <f>'Avg Week Bombo-Matugga'!D95+'Avg Week Matugga-Bombo'!D95</f>
        <v>1</v>
      </c>
      <c r="E95" s="48">
        <f>'Avg Week Bombo-Matugga'!E95+'Avg Week Matugga-Bombo'!E95</f>
        <v>1</v>
      </c>
      <c r="F95" s="48">
        <f>'Avg Week Bombo-Matugga'!F95+'Avg Week Matugga-Bombo'!F95</f>
        <v>3.5</v>
      </c>
      <c r="G95" s="48">
        <f>'Avg Week Bombo-Matugga'!G95+'Avg Week Matugga-Bombo'!G95</f>
        <v>0</v>
      </c>
      <c r="H95" s="48">
        <f>'Avg Week Bombo-Matugga'!H95+'Avg Week Matugga-Bombo'!H95</f>
        <v>3</v>
      </c>
      <c r="I95" s="48">
        <f>'Avg Week Bombo-Matugga'!I95+'Avg Week Matugga-Bombo'!I95</f>
        <v>12</v>
      </c>
      <c r="J95" s="48">
        <f>'Avg Week Bombo-Matugga'!J95+'Avg Week Matugga-Bombo'!J95</f>
        <v>4.5</v>
      </c>
      <c r="K95" s="48">
        <f>'Avg Week Bombo-Matugga'!K95+'Avg Week Matugga-Bombo'!K95</f>
        <v>1</v>
      </c>
      <c r="L95" s="48">
        <f>'Avg Week Bombo-Matugga'!L95+'Avg Week Matugga-Bombo'!L95</f>
        <v>1</v>
      </c>
      <c r="M95" s="48">
        <f>'Avg Week Bombo-Matugga'!M95+'Avg Week Matugga-Bombo'!M95</f>
        <v>6</v>
      </c>
      <c r="N95" s="48">
        <f>'Avg Week Bombo-Matugga'!N95+'Avg Week Matugga-Bombo'!N95</f>
        <v>0</v>
      </c>
      <c r="O95" s="15">
        <f t="shared" si="36"/>
        <v>29</v>
      </c>
      <c r="P95" s="15">
        <f t="shared" si="37"/>
        <v>35</v>
      </c>
      <c r="R95" s="8"/>
      <c r="T95"/>
    </row>
    <row r="96" spans="2:20" ht="23.1" customHeight="1" x14ac:dyDescent="0.25">
      <c r="B96" s="24" t="s">
        <v>136</v>
      </c>
      <c r="C96" s="48">
        <f>'Avg Week Bombo-Matugga'!C96+'Avg Week Matugga-Bombo'!C96</f>
        <v>6.5</v>
      </c>
      <c r="D96" s="48">
        <f>'Avg Week Bombo-Matugga'!D96+'Avg Week Matugga-Bombo'!D96</f>
        <v>1.5</v>
      </c>
      <c r="E96" s="48">
        <f>'Avg Week Bombo-Matugga'!E96+'Avg Week Matugga-Bombo'!E96</f>
        <v>1</v>
      </c>
      <c r="F96" s="48">
        <f>'Avg Week Bombo-Matugga'!F96+'Avg Week Matugga-Bombo'!F96</f>
        <v>9.5</v>
      </c>
      <c r="G96" s="48">
        <f>'Avg Week Bombo-Matugga'!G96+'Avg Week Matugga-Bombo'!G96</f>
        <v>0.5</v>
      </c>
      <c r="H96" s="48">
        <f>'Avg Week Bombo-Matugga'!H96+'Avg Week Matugga-Bombo'!H96</f>
        <v>4</v>
      </c>
      <c r="I96" s="48">
        <f>'Avg Week Bombo-Matugga'!I96+'Avg Week Matugga-Bombo'!I96</f>
        <v>14</v>
      </c>
      <c r="J96" s="48">
        <f>'Avg Week Bombo-Matugga'!J96+'Avg Week Matugga-Bombo'!J96</f>
        <v>2</v>
      </c>
      <c r="K96" s="48">
        <f>'Avg Week Bombo-Matugga'!K96+'Avg Week Matugga-Bombo'!K96</f>
        <v>3</v>
      </c>
      <c r="L96" s="48">
        <f>'Avg Week Bombo-Matugga'!L96+'Avg Week Matugga-Bombo'!L96</f>
        <v>1</v>
      </c>
      <c r="M96" s="48">
        <f>'Avg Week Bombo-Matugga'!M96+'Avg Week Matugga-Bombo'!M96</f>
        <v>10</v>
      </c>
      <c r="N96" s="48">
        <f>'Avg Week Bombo-Matugga'!N96+'Avg Week Matugga-Bombo'!N96</f>
        <v>0</v>
      </c>
      <c r="O96" s="15">
        <f t="shared" si="36"/>
        <v>43</v>
      </c>
      <c r="P96" s="15">
        <f t="shared" si="37"/>
        <v>53</v>
      </c>
      <c r="R96" s="8"/>
      <c r="T96"/>
    </row>
    <row r="97" spans="2:20" ht="23.1" customHeight="1" x14ac:dyDescent="0.25">
      <c r="B97" s="22" t="s">
        <v>137</v>
      </c>
      <c r="C97" s="48">
        <f>'Avg Week Bombo-Matugga'!C97+'Avg Week Matugga-Bombo'!C97</f>
        <v>4.5</v>
      </c>
      <c r="D97" s="48">
        <f>'Avg Week Bombo-Matugga'!D97+'Avg Week Matugga-Bombo'!D97</f>
        <v>2</v>
      </c>
      <c r="E97" s="48">
        <f>'Avg Week Bombo-Matugga'!E97+'Avg Week Matugga-Bombo'!E97</f>
        <v>1.5</v>
      </c>
      <c r="F97" s="48">
        <f>'Avg Week Bombo-Matugga'!F97+'Avg Week Matugga-Bombo'!F97</f>
        <v>10</v>
      </c>
      <c r="G97" s="48">
        <f>'Avg Week Bombo-Matugga'!G97+'Avg Week Matugga-Bombo'!G97</f>
        <v>0</v>
      </c>
      <c r="H97" s="48">
        <f>'Avg Week Bombo-Matugga'!H97+'Avg Week Matugga-Bombo'!H97</f>
        <v>2</v>
      </c>
      <c r="I97" s="48">
        <f>'Avg Week Bombo-Matugga'!I97+'Avg Week Matugga-Bombo'!I97</f>
        <v>15.5</v>
      </c>
      <c r="J97" s="48">
        <f>'Avg Week Bombo-Matugga'!J97+'Avg Week Matugga-Bombo'!J97</f>
        <v>4</v>
      </c>
      <c r="K97" s="48">
        <f>'Avg Week Bombo-Matugga'!K97+'Avg Week Matugga-Bombo'!K97</f>
        <v>2</v>
      </c>
      <c r="L97" s="48">
        <f>'Avg Week Bombo-Matugga'!L97+'Avg Week Matugga-Bombo'!L97</f>
        <v>1.5</v>
      </c>
      <c r="M97" s="48">
        <f>'Avg Week Bombo-Matugga'!M97+'Avg Week Matugga-Bombo'!M97</f>
        <v>15.5</v>
      </c>
      <c r="N97" s="48">
        <f>'Avg Week Bombo-Matugga'!N97+'Avg Week Matugga-Bombo'!N97</f>
        <v>0</v>
      </c>
      <c r="O97" s="15">
        <f t="shared" si="36"/>
        <v>43</v>
      </c>
      <c r="P97" s="15">
        <f t="shared" si="37"/>
        <v>58.5</v>
      </c>
      <c r="R97" s="8"/>
      <c r="T97"/>
    </row>
    <row r="98" spans="2:20" ht="23.1" customHeight="1" x14ac:dyDescent="0.25">
      <c r="B98" s="23" t="s">
        <v>138</v>
      </c>
      <c r="C98" s="48">
        <f>'Avg Week Bombo-Matugga'!C98+'Avg Week Matugga-Bombo'!C98</f>
        <v>10</v>
      </c>
      <c r="D98" s="48">
        <f>'Avg Week Bombo-Matugga'!D98+'Avg Week Matugga-Bombo'!D98</f>
        <v>2.5</v>
      </c>
      <c r="E98" s="48">
        <f>'Avg Week Bombo-Matugga'!E98+'Avg Week Matugga-Bombo'!E98</f>
        <v>0.5</v>
      </c>
      <c r="F98" s="48">
        <f>'Avg Week Bombo-Matugga'!F98+'Avg Week Matugga-Bombo'!F98</f>
        <v>17.5</v>
      </c>
      <c r="G98" s="48">
        <f>'Avg Week Bombo-Matugga'!G98+'Avg Week Matugga-Bombo'!G98</f>
        <v>1.5</v>
      </c>
      <c r="H98" s="48">
        <f>'Avg Week Bombo-Matugga'!H98+'Avg Week Matugga-Bombo'!H98</f>
        <v>1</v>
      </c>
      <c r="I98" s="48">
        <f>'Avg Week Bombo-Matugga'!I98+'Avg Week Matugga-Bombo'!I98</f>
        <v>16.5</v>
      </c>
      <c r="J98" s="48">
        <f>'Avg Week Bombo-Matugga'!J98+'Avg Week Matugga-Bombo'!J98</f>
        <v>2</v>
      </c>
      <c r="K98" s="48">
        <f>'Avg Week Bombo-Matugga'!K98+'Avg Week Matugga-Bombo'!K98</f>
        <v>2.5</v>
      </c>
      <c r="L98" s="48">
        <f>'Avg Week Bombo-Matugga'!L98+'Avg Week Matugga-Bombo'!L98</f>
        <v>4</v>
      </c>
      <c r="M98" s="48">
        <f>'Avg Week Bombo-Matugga'!M98+'Avg Week Matugga-Bombo'!M98</f>
        <v>11.5</v>
      </c>
      <c r="N98" s="48">
        <f>'Avg Week Bombo-Matugga'!N98+'Avg Week Matugga-Bombo'!N98</f>
        <v>0</v>
      </c>
      <c r="O98" s="15">
        <f t="shared" si="36"/>
        <v>58</v>
      </c>
      <c r="P98" s="15">
        <f t="shared" si="37"/>
        <v>69.5</v>
      </c>
      <c r="R98" s="8"/>
      <c r="T98"/>
    </row>
    <row r="99" spans="2:20" ht="23.1" customHeight="1" x14ac:dyDescent="0.25">
      <c r="B99" s="22" t="s">
        <v>139</v>
      </c>
      <c r="C99" s="48">
        <f>'Avg Week Bombo-Matugga'!C99+'Avg Week Matugga-Bombo'!C99</f>
        <v>9.5</v>
      </c>
      <c r="D99" s="48">
        <f>'Avg Week Bombo-Matugga'!D99+'Avg Week Matugga-Bombo'!D99</f>
        <v>3.5</v>
      </c>
      <c r="E99" s="48">
        <f>'Avg Week Bombo-Matugga'!E99+'Avg Week Matugga-Bombo'!E99</f>
        <v>1</v>
      </c>
      <c r="F99" s="48">
        <f>'Avg Week Bombo-Matugga'!F99+'Avg Week Matugga-Bombo'!F99</f>
        <v>22</v>
      </c>
      <c r="G99" s="48">
        <f>'Avg Week Bombo-Matugga'!G99+'Avg Week Matugga-Bombo'!G99</f>
        <v>0</v>
      </c>
      <c r="H99" s="48">
        <f>'Avg Week Bombo-Matugga'!H99+'Avg Week Matugga-Bombo'!H99</f>
        <v>0.5</v>
      </c>
      <c r="I99" s="48">
        <f>'Avg Week Bombo-Matugga'!I99+'Avg Week Matugga-Bombo'!I99</f>
        <v>15.5</v>
      </c>
      <c r="J99" s="48">
        <f>'Avg Week Bombo-Matugga'!J99+'Avg Week Matugga-Bombo'!J99</f>
        <v>5</v>
      </c>
      <c r="K99" s="48">
        <f>'Avg Week Bombo-Matugga'!K99+'Avg Week Matugga-Bombo'!K99</f>
        <v>0.5</v>
      </c>
      <c r="L99" s="48">
        <f>'Avg Week Bombo-Matugga'!L99+'Avg Week Matugga-Bombo'!L99</f>
        <v>2</v>
      </c>
      <c r="M99" s="48">
        <f>'Avg Week Bombo-Matugga'!M99+'Avg Week Matugga-Bombo'!M99</f>
        <v>21</v>
      </c>
      <c r="N99" s="48">
        <f>'Avg Week Bombo-Matugga'!N99+'Avg Week Matugga-Bombo'!N99</f>
        <v>0</v>
      </c>
      <c r="O99" s="15">
        <f t="shared" si="36"/>
        <v>59.5</v>
      </c>
      <c r="P99" s="15">
        <f t="shared" si="37"/>
        <v>80.5</v>
      </c>
      <c r="R99" s="8"/>
      <c r="T99"/>
    </row>
    <row r="100" spans="2:20" ht="23.1" customHeight="1" x14ac:dyDescent="0.25">
      <c r="B100" s="24" t="s">
        <v>140</v>
      </c>
      <c r="C100" s="48">
        <f>'Avg Week Bombo-Matugga'!C100+'Avg Week Matugga-Bombo'!C100</f>
        <v>11.5</v>
      </c>
      <c r="D100" s="48">
        <f>'Avg Week Bombo-Matugga'!D100+'Avg Week Matugga-Bombo'!D100</f>
        <v>2.5</v>
      </c>
      <c r="E100" s="48">
        <f>'Avg Week Bombo-Matugga'!E100+'Avg Week Matugga-Bombo'!E100</f>
        <v>2.5</v>
      </c>
      <c r="F100" s="48">
        <f>'Avg Week Bombo-Matugga'!F100+'Avg Week Matugga-Bombo'!F100</f>
        <v>19.5</v>
      </c>
      <c r="G100" s="48">
        <f>'Avg Week Bombo-Matugga'!G100+'Avg Week Matugga-Bombo'!G100</f>
        <v>1</v>
      </c>
      <c r="H100" s="48">
        <f>'Avg Week Bombo-Matugga'!H100+'Avg Week Matugga-Bombo'!H100</f>
        <v>2</v>
      </c>
      <c r="I100" s="48">
        <f>'Avg Week Bombo-Matugga'!I100+'Avg Week Matugga-Bombo'!I100</f>
        <v>16</v>
      </c>
      <c r="J100" s="48">
        <f>'Avg Week Bombo-Matugga'!J100+'Avg Week Matugga-Bombo'!J100</f>
        <v>8</v>
      </c>
      <c r="K100" s="48">
        <f>'Avg Week Bombo-Matugga'!K100+'Avg Week Matugga-Bombo'!K100</f>
        <v>2.5</v>
      </c>
      <c r="L100" s="48">
        <f>'Avg Week Bombo-Matugga'!L100+'Avg Week Matugga-Bombo'!L100</f>
        <v>3</v>
      </c>
      <c r="M100" s="48">
        <f>'Avg Week Bombo-Matugga'!M100+'Avg Week Matugga-Bombo'!M100</f>
        <v>20.5</v>
      </c>
      <c r="N100" s="48">
        <f>'Avg Week Bombo-Matugga'!N100+'Avg Week Matugga-Bombo'!N100</f>
        <v>0</v>
      </c>
      <c r="O100" s="15">
        <f t="shared" si="36"/>
        <v>68.5</v>
      </c>
      <c r="P100" s="15">
        <f t="shared" si="37"/>
        <v>89</v>
      </c>
      <c r="R100" s="8"/>
      <c r="T100"/>
    </row>
    <row r="101" spans="2:20" ht="23.1" customHeight="1" x14ac:dyDescent="0.25">
      <c r="B101" s="22" t="s">
        <v>141</v>
      </c>
      <c r="C101" s="48">
        <f>'Avg Week Bombo-Matugga'!C101+'Avg Week Matugga-Bombo'!C101</f>
        <v>12</v>
      </c>
      <c r="D101" s="48">
        <f>'Avg Week Bombo-Matugga'!D101+'Avg Week Matugga-Bombo'!D101</f>
        <v>8.5</v>
      </c>
      <c r="E101" s="48">
        <f>'Avg Week Bombo-Matugga'!E101+'Avg Week Matugga-Bombo'!E101</f>
        <v>5</v>
      </c>
      <c r="F101" s="48">
        <f>'Avg Week Bombo-Matugga'!F101+'Avg Week Matugga-Bombo'!F101</f>
        <v>38.5</v>
      </c>
      <c r="G101" s="48">
        <f>'Avg Week Bombo-Matugga'!G101+'Avg Week Matugga-Bombo'!G101</f>
        <v>0.5</v>
      </c>
      <c r="H101" s="48">
        <f>'Avg Week Bombo-Matugga'!H101+'Avg Week Matugga-Bombo'!H101</f>
        <v>2.5</v>
      </c>
      <c r="I101" s="48">
        <f>'Avg Week Bombo-Matugga'!I101+'Avg Week Matugga-Bombo'!I101</f>
        <v>14</v>
      </c>
      <c r="J101" s="48">
        <f>'Avg Week Bombo-Matugga'!J101+'Avg Week Matugga-Bombo'!J101</f>
        <v>4.5</v>
      </c>
      <c r="K101" s="48">
        <f>'Avg Week Bombo-Matugga'!K101+'Avg Week Matugga-Bombo'!K101</f>
        <v>0.5</v>
      </c>
      <c r="L101" s="48">
        <f>'Avg Week Bombo-Matugga'!L101+'Avg Week Matugga-Bombo'!L101</f>
        <v>2.5</v>
      </c>
      <c r="M101" s="48">
        <f>'Avg Week Bombo-Matugga'!M101+'Avg Week Matugga-Bombo'!M101</f>
        <v>25</v>
      </c>
      <c r="N101" s="48">
        <f>'Avg Week Bombo-Matugga'!N101+'Avg Week Matugga-Bombo'!N101</f>
        <v>0</v>
      </c>
      <c r="O101" s="15">
        <f t="shared" si="36"/>
        <v>88.5</v>
      </c>
      <c r="P101" s="15">
        <f t="shared" si="37"/>
        <v>113.5</v>
      </c>
      <c r="R101" s="8"/>
      <c r="T101"/>
    </row>
    <row r="102" spans="2:20" ht="23.1" customHeight="1" x14ac:dyDescent="0.25">
      <c r="B102" s="23" t="s">
        <v>142</v>
      </c>
      <c r="C102" s="48">
        <f>'Avg Week Bombo-Matugga'!C102+'Avg Week Matugga-Bombo'!C102</f>
        <v>37.5</v>
      </c>
      <c r="D102" s="48">
        <f>'Avg Week Bombo-Matugga'!D102+'Avg Week Matugga-Bombo'!D102</f>
        <v>11.5</v>
      </c>
      <c r="E102" s="48">
        <f>'Avg Week Bombo-Matugga'!E102+'Avg Week Matugga-Bombo'!E102</f>
        <v>6.5</v>
      </c>
      <c r="F102" s="48">
        <f>'Avg Week Bombo-Matugga'!F102+'Avg Week Matugga-Bombo'!F102</f>
        <v>48.5</v>
      </c>
      <c r="G102" s="48">
        <f>'Avg Week Bombo-Matugga'!G102+'Avg Week Matugga-Bombo'!G102</f>
        <v>2.5</v>
      </c>
      <c r="H102" s="48">
        <f>'Avg Week Bombo-Matugga'!H102+'Avg Week Matugga-Bombo'!H102</f>
        <v>2</v>
      </c>
      <c r="I102" s="48">
        <f>'Avg Week Bombo-Matugga'!I102+'Avg Week Matugga-Bombo'!I102</f>
        <v>37</v>
      </c>
      <c r="J102" s="48">
        <f>'Avg Week Bombo-Matugga'!J102+'Avg Week Matugga-Bombo'!J102</f>
        <v>6</v>
      </c>
      <c r="K102" s="48">
        <f>'Avg Week Bombo-Matugga'!K102+'Avg Week Matugga-Bombo'!K102</f>
        <v>0.5</v>
      </c>
      <c r="L102" s="48">
        <f>'Avg Week Bombo-Matugga'!L102+'Avg Week Matugga-Bombo'!L102</f>
        <v>0.5</v>
      </c>
      <c r="M102" s="48">
        <f>'Avg Week Bombo-Matugga'!M102+'Avg Week Matugga-Bombo'!M102</f>
        <v>68</v>
      </c>
      <c r="N102" s="48">
        <f>'Avg Week Bombo-Matugga'!N102+'Avg Week Matugga-Bombo'!N102</f>
        <v>0</v>
      </c>
      <c r="O102" s="15">
        <f t="shared" si="36"/>
        <v>152.5</v>
      </c>
      <c r="P102" s="15">
        <f t="shared" si="37"/>
        <v>220.5</v>
      </c>
      <c r="R102" s="8"/>
      <c r="T102"/>
    </row>
    <row r="103" spans="2:20" ht="23.1" customHeight="1" x14ac:dyDescent="0.25">
      <c r="B103" s="22" t="s">
        <v>143</v>
      </c>
      <c r="C103" s="48">
        <f>'Avg Week Bombo-Matugga'!C103+'Avg Week Matugga-Bombo'!C103</f>
        <v>32</v>
      </c>
      <c r="D103" s="48">
        <f>'Avg Week Bombo-Matugga'!D103+'Avg Week Matugga-Bombo'!D103</f>
        <v>9.5</v>
      </c>
      <c r="E103" s="48">
        <f>'Avg Week Bombo-Matugga'!E103+'Avg Week Matugga-Bombo'!E103</f>
        <v>11.5</v>
      </c>
      <c r="F103" s="48">
        <f>'Avg Week Bombo-Matugga'!F103+'Avg Week Matugga-Bombo'!F103</f>
        <v>49.5</v>
      </c>
      <c r="G103" s="48">
        <f>'Avg Week Bombo-Matugga'!G103+'Avg Week Matugga-Bombo'!G103</f>
        <v>5</v>
      </c>
      <c r="H103" s="48">
        <f>'Avg Week Bombo-Matugga'!H103+'Avg Week Matugga-Bombo'!H103</f>
        <v>1</v>
      </c>
      <c r="I103" s="48">
        <f>'Avg Week Bombo-Matugga'!I103+'Avg Week Matugga-Bombo'!I103</f>
        <v>11.5</v>
      </c>
      <c r="J103" s="48">
        <f>'Avg Week Bombo-Matugga'!J103+'Avg Week Matugga-Bombo'!J103</f>
        <v>10</v>
      </c>
      <c r="K103" s="48">
        <f>'Avg Week Bombo-Matugga'!K103+'Avg Week Matugga-Bombo'!K103</f>
        <v>2</v>
      </c>
      <c r="L103" s="48">
        <f>'Avg Week Bombo-Matugga'!L103+'Avg Week Matugga-Bombo'!L103</f>
        <v>3</v>
      </c>
      <c r="M103" s="48">
        <f>'Avg Week Bombo-Matugga'!M103+'Avg Week Matugga-Bombo'!M103</f>
        <v>74</v>
      </c>
      <c r="N103" s="48">
        <f>'Avg Week Bombo-Matugga'!N103+'Avg Week Matugga-Bombo'!N103</f>
        <v>0</v>
      </c>
      <c r="O103" s="15">
        <f t="shared" si="36"/>
        <v>135</v>
      </c>
      <c r="P103" s="15">
        <f t="shared" si="37"/>
        <v>209</v>
      </c>
      <c r="R103" s="8"/>
      <c r="T103"/>
    </row>
    <row r="104" spans="2:20" ht="23.1" customHeight="1" x14ac:dyDescent="0.25">
      <c r="B104" s="24" t="s">
        <v>144</v>
      </c>
      <c r="C104" s="48">
        <f>'Avg Week Bombo-Matugga'!C104+'Avg Week Matugga-Bombo'!C104</f>
        <v>33</v>
      </c>
      <c r="D104" s="48">
        <f>'Avg Week Bombo-Matugga'!D104+'Avg Week Matugga-Bombo'!D104</f>
        <v>8</v>
      </c>
      <c r="E104" s="48">
        <f>'Avg Week Bombo-Matugga'!E104+'Avg Week Matugga-Bombo'!E104</f>
        <v>7</v>
      </c>
      <c r="F104" s="48">
        <f>'Avg Week Bombo-Matugga'!F104+'Avg Week Matugga-Bombo'!F104</f>
        <v>47</v>
      </c>
      <c r="G104" s="48">
        <f>'Avg Week Bombo-Matugga'!G104+'Avg Week Matugga-Bombo'!G104</f>
        <v>2.5</v>
      </c>
      <c r="H104" s="48">
        <f>'Avg Week Bombo-Matugga'!H104+'Avg Week Matugga-Bombo'!H104</f>
        <v>0.5</v>
      </c>
      <c r="I104" s="48">
        <f>'Avg Week Bombo-Matugga'!I104+'Avg Week Matugga-Bombo'!I104</f>
        <v>15.5</v>
      </c>
      <c r="J104" s="48">
        <f>'Avg Week Bombo-Matugga'!J104+'Avg Week Matugga-Bombo'!J104</f>
        <v>8.5</v>
      </c>
      <c r="K104" s="48">
        <f>'Avg Week Bombo-Matugga'!K104+'Avg Week Matugga-Bombo'!K104</f>
        <v>2.5</v>
      </c>
      <c r="L104" s="48">
        <f>'Avg Week Bombo-Matugga'!L104+'Avg Week Matugga-Bombo'!L104</f>
        <v>4</v>
      </c>
      <c r="M104" s="48">
        <f>'Avg Week Bombo-Matugga'!M104+'Avg Week Matugga-Bombo'!M104</f>
        <v>136</v>
      </c>
      <c r="N104" s="48">
        <f>'Avg Week Bombo-Matugga'!N104+'Avg Week Matugga-Bombo'!N104</f>
        <v>0</v>
      </c>
      <c r="O104" s="15">
        <f t="shared" si="36"/>
        <v>128.5</v>
      </c>
      <c r="P104" s="15">
        <f t="shared" si="37"/>
        <v>264.5</v>
      </c>
      <c r="R104" s="8"/>
      <c r="T104"/>
    </row>
    <row r="105" spans="2:20" ht="23.1" customHeight="1" x14ac:dyDescent="0.25">
      <c r="B105" s="22" t="s">
        <v>145</v>
      </c>
      <c r="C105" s="48">
        <f>'Avg Week Bombo-Matugga'!C105+'Avg Week Matugga-Bombo'!C105</f>
        <v>46</v>
      </c>
      <c r="D105" s="48">
        <f>'Avg Week Bombo-Matugga'!D105+'Avg Week Matugga-Bombo'!D105</f>
        <v>11</v>
      </c>
      <c r="E105" s="48">
        <f>'Avg Week Bombo-Matugga'!E105+'Avg Week Matugga-Bombo'!E105</f>
        <v>10</v>
      </c>
      <c r="F105" s="48">
        <f>'Avg Week Bombo-Matugga'!F105+'Avg Week Matugga-Bombo'!F105</f>
        <v>49</v>
      </c>
      <c r="G105" s="48">
        <f>'Avg Week Bombo-Matugga'!G105+'Avg Week Matugga-Bombo'!G105</f>
        <v>1.5</v>
      </c>
      <c r="H105" s="48">
        <f>'Avg Week Bombo-Matugga'!H105+'Avg Week Matugga-Bombo'!H105</f>
        <v>0</v>
      </c>
      <c r="I105" s="48">
        <f>'Avg Week Bombo-Matugga'!I105+'Avg Week Matugga-Bombo'!I105</f>
        <v>38</v>
      </c>
      <c r="J105" s="48">
        <f>'Avg Week Bombo-Matugga'!J105+'Avg Week Matugga-Bombo'!J105</f>
        <v>11</v>
      </c>
      <c r="K105" s="48">
        <f>'Avg Week Bombo-Matugga'!K105+'Avg Week Matugga-Bombo'!K105</f>
        <v>3.5</v>
      </c>
      <c r="L105" s="48">
        <f>'Avg Week Bombo-Matugga'!L105+'Avg Week Matugga-Bombo'!L105</f>
        <v>2.5</v>
      </c>
      <c r="M105" s="48">
        <f>'Avg Week Bombo-Matugga'!M105+'Avg Week Matugga-Bombo'!M105</f>
        <v>118.5</v>
      </c>
      <c r="N105" s="48">
        <f>'Avg Week Bombo-Matugga'!N105+'Avg Week Matugga-Bombo'!N105</f>
        <v>0</v>
      </c>
      <c r="O105" s="15">
        <f t="shared" si="36"/>
        <v>172.5</v>
      </c>
      <c r="P105" s="15">
        <f t="shared" si="37"/>
        <v>291</v>
      </c>
      <c r="R105" s="8"/>
      <c r="T105"/>
    </row>
    <row r="106" spans="2:20" ht="23.1" customHeight="1" x14ac:dyDescent="0.25">
      <c r="B106" s="25" t="s">
        <v>18</v>
      </c>
      <c r="C106" s="16">
        <f>SUM(C10:C105)</f>
        <v>4353.5714285714275</v>
      </c>
      <c r="D106" s="16">
        <f t="shared" ref="D106:P106" si="38">SUM(D10:D105)</f>
        <v>1137.4285714285711</v>
      </c>
      <c r="E106" s="16">
        <f t="shared" si="38"/>
        <v>864.78571428571411</v>
      </c>
      <c r="F106" s="16">
        <f t="shared" si="38"/>
        <v>4557.8571428571431</v>
      </c>
      <c r="G106" s="16">
        <f t="shared" si="38"/>
        <v>157.85714285714286</v>
      </c>
      <c r="H106" s="16">
        <f t="shared" si="38"/>
        <v>182.28571428571431</v>
      </c>
      <c r="I106" s="16">
        <f t="shared" si="38"/>
        <v>2280.4285714285716</v>
      </c>
      <c r="J106" s="16">
        <f t="shared" si="38"/>
        <v>677.14285714285711</v>
      </c>
      <c r="K106" s="16">
        <f t="shared" si="38"/>
        <v>287.57142857142856</v>
      </c>
      <c r="L106" s="16">
        <f t="shared" si="38"/>
        <v>313.5714285714285</v>
      </c>
      <c r="M106" s="16">
        <f t="shared" si="38"/>
        <v>7497.0714285714275</v>
      </c>
      <c r="N106" s="16">
        <f t="shared" si="38"/>
        <v>20.785714285714285</v>
      </c>
      <c r="O106" s="16">
        <f t="shared" si="38"/>
        <v>14833.285714285716</v>
      </c>
      <c r="P106" s="16">
        <f t="shared" si="38"/>
        <v>22330.357142857138</v>
      </c>
      <c r="R106" s="8"/>
      <c r="T106"/>
    </row>
    <row r="107" spans="2:20" ht="23.1" customHeight="1" x14ac:dyDescent="0.25">
      <c r="B107" s="25" t="s">
        <v>93</v>
      </c>
      <c r="C107" s="42">
        <f t="shared" ref="C107:N107" si="39">C106/$P$106</f>
        <v>0.19496201519392242</v>
      </c>
      <c r="D107" s="42">
        <f t="shared" si="39"/>
        <v>5.0936425429828069E-2</v>
      </c>
      <c r="E107" s="42">
        <f t="shared" si="39"/>
        <v>3.8726909236305479E-2</v>
      </c>
      <c r="F107" s="42">
        <f t="shared" si="39"/>
        <v>0.20411035585765699</v>
      </c>
      <c r="G107" s="42">
        <f t="shared" si="39"/>
        <v>7.0691723310675747E-3</v>
      </c>
      <c r="H107" s="42">
        <f t="shared" si="39"/>
        <v>8.1631347461015615E-3</v>
      </c>
      <c r="I107" s="42">
        <f t="shared" si="39"/>
        <v>0.10212235105957621</v>
      </c>
      <c r="J107" s="42">
        <f t="shared" si="39"/>
        <v>3.0323870451819279E-2</v>
      </c>
      <c r="K107" s="42">
        <f t="shared" si="39"/>
        <v>1.2878048780487808E-2</v>
      </c>
      <c r="L107" s="42">
        <f t="shared" si="39"/>
        <v>1.4042383046781287E-2</v>
      </c>
      <c r="M107" s="42">
        <f t="shared" si="39"/>
        <v>0.33573450619752104</v>
      </c>
      <c r="N107" s="42">
        <f t="shared" si="39"/>
        <v>9.308276689324272E-4</v>
      </c>
      <c r="R107" s="8"/>
      <c r="T107"/>
    </row>
    <row r="108" spans="2:20" ht="23.1" customHeight="1" x14ac:dyDescent="0.25">
      <c r="B108" s="41" t="s">
        <v>94</v>
      </c>
      <c r="C108" s="43">
        <f>C106/$O$106</f>
        <v>0.29350013964731819</v>
      </c>
      <c r="D108" s="43">
        <f t="shared" ref="D108:N108" si="40">D106/$O$106</f>
        <v>7.6680824015486371E-2</v>
      </c>
      <c r="E108" s="43">
        <f t="shared" si="40"/>
        <v>5.8300347673668276E-2</v>
      </c>
      <c r="F108" s="43">
        <f t="shared" si="40"/>
        <v>0.30727225448556816</v>
      </c>
      <c r="G108" s="43">
        <f t="shared" si="40"/>
        <v>1.0642088738647635E-2</v>
      </c>
      <c r="H108" s="43">
        <f t="shared" si="40"/>
        <v>1.228896400951528E-2</v>
      </c>
      <c r="I108" s="43">
        <f t="shared" si="40"/>
        <v>0.15373725116292508</v>
      </c>
      <c r="J108" s="43">
        <f t="shared" si="40"/>
        <v>4.5650226806506593E-2</v>
      </c>
      <c r="K108" s="43">
        <f t="shared" si="40"/>
        <v>1.9386900118459446E-2</v>
      </c>
      <c r="L108" s="43">
        <f t="shared" si="40"/>
        <v>2.11397147342367E-2</v>
      </c>
      <c r="M108" s="43"/>
      <c r="N108" s="43">
        <f t="shared" si="40"/>
        <v>1.4012886076680822E-3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23.09 Bombo-Matugga </vt:lpstr>
      <vt:lpstr>23.09 Matugga-Bombo</vt:lpstr>
      <vt:lpstr>24.09 Bombo-Matugga</vt:lpstr>
      <vt:lpstr>24.09 Matugga-Bombo</vt:lpstr>
      <vt:lpstr>25.09 Bombo-Matugga</vt:lpstr>
      <vt:lpstr>25.09 Matugga-Bombo</vt:lpstr>
      <vt:lpstr>26.09 Bombo-Matugga-24h</vt:lpstr>
      <vt:lpstr>26.09 Matugga-Bombo-24h</vt:lpstr>
      <vt:lpstr>27.09 Bombo-Matugga</vt:lpstr>
      <vt:lpstr>27.09 Matugga-Bombo</vt:lpstr>
      <vt:lpstr>28.09 Bombo-Matugga-24h</vt:lpstr>
      <vt:lpstr>28.09 Matugga-Bombo-24h</vt:lpstr>
      <vt:lpstr>29.09 Bombo-Matugga</vt:lpstr>
      <vt:lpstr>29.09 Matugga-Bombo</vt:lpstr>
      <vt:lpstr>Avg Week Bombo-Matugga</vt:lpstr>
      <vt:lpstr>Avg Week Matugga-Bombo</vt:lpstr>
      <vt:lpstr>Avg Week Bombo-Matugga-2Dir</vt:lpstr>
      <vt:lpstr>'23.09 Bombo-Matugga '!Print_Area</vt:lpstr>
      <vt:lpstr>'23.09 Matugga-Bombo'!Print_Area</vt:lpstr>
      <vt:lpstr>'24.09 Bombo-Matugga'!Print_Area</vt:lpstr>
      <vt:lpstr>'24.09 Matugga-Bombo'!Print_Area</vt:lpstr>
      <vt:lpstr>'25.09 Bombo-Matugga'!Print_Area</vt:lpstr>
      <vt:lpstr>'25.09 Matugga-Bombo'!Print_Area</vt:lpstr>
      <vt:lpstr>'26.09 Bombo-Matugga-24h'!Print_Area</vt:lpstr>
      <vt:lpstr>'26.09 Matugga-Bombo-24h'!Print_Area</vt:lpstr>
      <vt:lpstr>'27.09 Bombo-Matugga'!Print_Area</vt:lpstr>
      <vt:lpstr>'27.09 Matugga-Bombo'!Print_Area</vt:lpstr>
      <vt:lpstr>'28.09 Bombo-Matugga-24h'!Print_Area</vt:lpstr>
      <vt:lpstr>'28.09 Matugga-Bombo-24h'!Print_Area</vt:lpstr>
      <vt:lpstr>'29.09 Bombo-Matugga'!Print_Area</vt:lpstr>
      <vt:lpstr>'29.09 Matugga-Bombo'!Print_Area</vt:lpstr>
      <vt:lpstr>'Avg Week Bombo-Matugga'!Print_Area</vt:lpstr>
      <vt:lpstr>'Avg Week Bombo-Matugga-2Dir'!Print_Area</vt:lpstr>
      <vt:lpstr>'Avg Week Matugga-Bombo'!Print_Area</vt:lpstr>
      <vt:lpstr>'23.09 Bombo-Matugga '!Print_Titles</vt:lpstr>
      <vt:lpstr>'23.09 Matugga-Bombo'!Print_Titles</vt:lpstr>
      <vt:lpstr>'24.09 Bombo-Matugga'!Print_Titles</vt:lpstr>
      <vt:lpstr>'24.09 Matugga-Bombo'!Print_Titles</vt:lpstr>
      <vt:lpstr>'25.09 Bombo-Matugga'!Print_Titles</vt:lpstr>
      <vt:lpstr>'25.09 Matugga-Bombo'!Print_Titles</vt:lpstr>
      <vt:lpstr>'26.09 Bombo-Matugga-24h'!Print_Titles</vt:lpstr>
      <vt:lpstr>'26.09 Matugga-Bombo-24h'!Print_Titles</vt:lpstr>
      <vt:lpstr>'27.09 Bombo-Matugga'!Print_Titles</vt:lpstr>
      <vt:lpstr>'27.09 Matugga-Bombo'!Print_Titles</vt:lpstr>
      <vt:lpstr>'28.09 Bombo-Matugga-24h'!Print_Titles</vt:lpstr>
      <vt:lpstr>'28.09 Matugga-Bombo-24h'!Print_Titles</vt:lpstr>
      <vt:lpstr>'29.09 Bombo-Matugga'!Print_Titles</vt:lpstr>
      <vt:lpstr>'29.09 Matugga-Bombo'!Print_Titles</vt:lpstr>
      <vt:lpstr>'Avg Week Bombo-Matugga'!Print_Titles</vt:lpstr>
      <vt:lpstr>'Avg Week Bombo-Matugga-2Dir'!Print_Titles</vt:lpstr>
      <vt:lpstr>'Avg Week Matugga-Bombo'!Print_Titles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CLINT</cp:lastModifiedBy>
  <cp:lastPrinted>2019-07-25T18:18:41Z</cp:lastPrinted>
  <dcterms:created xsi:type="dcterms:W3CDTF">2010-07-06T07:39:49Z</dcterms:created>
  <dcterms:modified xsi:type="dcterms:W3CDTF">2020-01-16T11:45:07Z</dcterms:modified>
</cp:coreProperties>
</file>